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Fatima_ES\Censos Estatales de Gobierno\Operativo\2024\Operativo\CNGE\Instrumentos de captación VF_CNGE 2024\"/>
    </mc:Choice>
  </mc:AlternateContent>
  <xr:revisionPtr revIDLastSave="0" documentId="13_ncr:1_{65760516-F7B6-40F1-AA26-2D54273F50D0}" xr6:coauthVersionLast="36" xr6:coauthVersionMax="47" xr10:uidLastSave="{00000000-0000-0000-0000-000000000000}"/>
  <bookViews>
    <workbookView xWindow="20370" yWindow="-10035" windowWidth="38640" windowHeight="21240" activeTab="1" xr2:uid="{832103AC-3D6F-4A25-BB81-7C5A7E8755A2}"/>
  </bookViews>
  <sheets>
    <sheet name="Índice" sheetId="2" r:id="rId1"/>
    <sheet name="Presentación" sheetId="9" r:id="rId2"/>
    <sheet name="Informantes" sheetId="10" r:id="rId3"/>
    <sheet name="Participantes" sheetId="11" r:id="rId4"/>
    <sheet name="CNGE_2024_M1_Secc3" sheetId="1" r:id="rId5"/>
    <sheet name="Complemento" sheetId="12" r:id="rId6"/>
    <sheet name="Glosario" sheetId="6" r:id="rId7"/>
  </sheets>
  <definedNames>
    <definedName name="_xlnm.Print_Area" localSheetId="4">CNGE_2024_M1_Secc3!$A$1:$AE$951</definedName>
    <definedName name="_xlnm.Print_Area" localSheetId="5">Complemento!$A$1:$VK$153</definedName>
    <definedName name="_xlnm.Print_Area" localSheetId="6">Glosario!$A$1:$AE$93</definedName>
    <definedName name="_xlnm.Print_Area" localSheetId="0">Índice!$A$1:$AE$27</definedName>
    <definedName name="_xlnm.Print_Area" localSheetId="2">Informantes!$A$1:$AE$58</definedName>
    <definedName name="_xlnm.Print_Area" localSheetId="3">Participantes!$A$1:$BJ$73</definedName>
    <definedName name="_xlnm.Print_Area" localSheetId="1">Presentación!$A$1:$AE$132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48" i="1" l="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s="1"/>
  <c r="B644" i="1" s="1"/>
  <c r="AR516" i="1"/>
  <c r="AS668" i="1"/>
  <c r="AZ80" i="1"/>
  <c r="AZ81" i="1"/>
  <c r="AZ82" i="1"/>
  <c r="AZ83" i="1"/>
  <c r="AZ84" i="1"/>
  <c r="AZ85" i="1"/>
  <c r="AZ86" i="1"/>
  <c r="AZ87" i="1"/>
  <c r="AZ88" i="1"/>
  <c r="AZ89" i="1"/>
  <c r="AZ90" i="1"/>
  <c r="AZ91" i="1"/>
  <c r="AZ92" i="1"/>
  <c r="AZ93" i="1"/>
  <c r="AZ94" i="1"/>
  <c r="AZ95" i="1"/>
  <c r="AZ96" i="1"/>
  <c r="AZ97" i="1"/>
  <c r="AZ98" i="1"/>
  <c r="AZ99" i="1"/>
  <c r="AZ100" i="1"/>
  <c r="AZ101" i="1"/>
  <c r="AZ102" i="1"/>
  <c r="AZ103" i="1"/>
  <c r="AZ104" i="1"/>
  <c r="AZ105" i="1"/>
  <c r="AZ106" i="1"/>
  <c r="AZ107" i="1"/>
  <c r="AZ108" i="1"/>
  <c r="AZ109" i="1"/>
  <c r="AZ110" i="1"/>
  <c r="AZ111" i="1"/>
  <c r="AZ112" i="1"/>
  <c r="AZ113" i="1"/>
  <c r="AZ114" i="1"/>
  <c r="AZ115" i="1"/>
  <c r="AZ116" i="1"/>
  <c r="AZ117" i="1"/>
  <c r="AZ118" i="1"/>
  <c r="AZ119" i="1"/>
  <c r="AZ120" i="1"/>
  <c r="AZ121" i="1"/>
  <c r="AZ122" i="1"/>
  <c r="AZ123" i="1"/>
  <c r="AZ124" i="1"/>
  <c r="AZ125" i="1"/>
  <c r="AZ126" i="1"/>
  <c r="AZ127" i="1"/>
  <c r="AZ128" i="1"/>
  <c r="AZ129" i="1"/>
  <c r="AZ130" i="1"/>
  <c r="AZ131" i="1"/>
  <c r="AZ132" i="1"/>
  <c r="AZ133" i="1"/>
  <c r="AZ134" i="1"/>
  <c r="AZ135" i="1"/>
  <c r="AZ136" i="1"/>
  <c r="AZ137" i="1"/>
  <c r="AZ138" i="1"/>
  <c r="AZ139" i="1"/>
  <c r="AZ140" i="1"/>
  <c r="AZ141" i="1"/>
  <c r="AZ142" i="1"/>
  <c r="AZ143" i="1"/>
  <c r="AZ144" i="1"/>
  <c r="AZ145" i="1"/>
  <c r="AZ146" i="1"/>
  <c r="AZ147" i="1"/>
  <c r="AZ148" i="1"/>
  <c r="AZ149" i="1"/>
  <c r="AZ150" i="1"/>
  <c r="AZ151" i="1"/>
  <c r="AZ152" i="1"/>
  <c r="AZ153" i="1"/>
  <c r="AZ154" i="1"/>
  <c r="AZ155" i="1"/>
  <c r="AZ156" i="1"/>
  <c r="AZ157" i="1"/>
  <c r="AZ158" i="1"/>
  <c r="AZ159" i="1"/>
  <c r="AZ160" i="1"/>
  <c r="AZ161" i="1"/>
  <c r="AZ162" i="1"/>
  <c r="AZ163" i="1"/>
  <c r="AZ164" i="1"/>
  <c r="AZ165" i="1"/>
  <c r="AZ166" i="1"/>
  <c r="AZ167" i="1"/>
  <c r="AZ168" i="1"/>
  <c r="AZ169" i="1"/>
  <c r="AZ170" i="1"/>
  <c r="AZ171" i="1"/>
  <c r="AZ172" i="1"/>
  <c r="AZ173" i="1"/>
  <c r="AZ174" i="1"/>
  <c r="AZ175" i="1"/>
  <c r="AZ176" i="1"/>
  <c r="AZ177" i="1"/>
  <c r="AZ178" i="1"/>
  <c r="AZ179" i="1"/>
  <c r="AZ180" i="1"/>
  <c r="AZ181" i="1"/>
  <c r="AZ182" i="1"/>
  <c r="AZ183" i="1"/>
  <c r="AZ184" i="1"/>
  <c r="AZ185" i="1"/>
  <c r="AZ186" i="1"/>
  <c r="AZ187" i="1"/>
  <c r="AZ188" i="1"/>
  <c r="AZ189" i="1"/>
  <c r="AZ190" i="1"/>
  <c r="AZ191" i="1"/>
  <c r="AZ192" i="1"/>
  <c r="AZ193" i="1"/>
  <c r="AZ194" i="1"/>
  <c r="AZ195" i="1"/>
  <c r="AZ196" i="1"/>
  <c r="AZ197" i="1"/>
  <c r="AZ198" i="1"/>
  <c r="AZ199" i="1" s="1"/>
  <c r="B199" i="1" s="1"/>
  <c r="AZ79" i="1"/>
  <c r="B64" i="1"/>
  <c r="D787" i="1"/>
  <c r="AS787" i="1" s="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D668" i="1"/>
  <c r="AJ57" i="1"/>
  <c r="AG68" i="1"/>
  <c r="AU220" i="1" s="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668" i="1"/>
  <c r="AQ517" i="1"/>
  <c r="AQ518" i="1"/>
  <c r="AQ519" i="1"/>
  <c r="AQ520" i="1"/>
  <c r="AQ521" i="1"/>
  <c r="AQ522" i="1"/>
  <c r="AQ523" i="1"/>
  <c r="AQ524" i="1"/>
  <c r="AQ525" i="1"/>
  <c r="AQ526" i="1"/>
  <c r="AQ527" i="1"/>
  <c r="AQ528" i="1"/>
  <c r="AQ529" i="1"/>
  <c r="AQ530" i="1"/>
  <c r="AQ531" i="1"/>
  <c r="AQ532" i="1"/>
  <c r="AQ533" i="1"/>
  <c r="AQ534" i="1"/>
  <c r="AQ535" i="1"/>
  <c r="AQ536" i="1"/>
  <c r="AQ537" i="1"/>
  <c r="AQ538" i="1"/>
  <c r="AQ539" i="1"/>
  <c r="AQ540" i="1"/>
  <c r="AQ541" i="1"/>
  <c r="AQ542" i="1"/>
  <c r="AQ543" i="1"/>
  <c r="AQ544" i="1"/>
  <c r="AQ545" i="1"/>
  <c r="AQ546" i="1"/>
  <c r="AQ547" i="1"/>
  <c r="AQ548" i="1"/>
  <c r="AQ549" i="1"/>
  <c r="AQ550" i="1"/>
  <c r="AQ551" i="1"/>
  <c r="AQ552" i="1"/>
  <c r="AQ553" i="1"/>
  <c r="AQ554" i="1"/>
  <c r="AQ555" i="1"/>
  <c r="AQ556" i="1"/>
  <c r="AQ557" i="1"/>
  <c r="AQ558" i="1"/>
  <c r="AQ559" i="1"/>
  <c r="AQ560" i="1"/>
  <c r="AQ561" i="1"/>
  <c r="AQ562" i="1"/>
  <c r="AQ563" i="1"/>
  <c r="AQ564" i="1"/>
  <c r="AQ565" i="1"/>
  <c r="AQ566" i="1"/>
  <c r="AQ567" i="1"/>
  <c r="AQ568" i="1"/>
  <c r="AQ569" i="1"/>
  <c r="AQ570" i="1"/>
  <c r="AQ571" i="1"/>
  <c r="AQ572" i="1"/>
  <c r="AQ573" i="1"/>
  <c r="AQ574" i="1"/>
  <c r="AQ575" i="1"/>
  <c r="AQ576" i="1"/>
  <c r="AQ577" i="1"/>
  <c r="AQ578" i="1"/>
  <c r="AQ579" i="1"/>
  <c r="AQ580" i="1"/>
  <c r="AQ581" i="1"/>
  <c r="AQ582" i="1"/>
  <c r="AQ583" i="1"/>
  <c r="AQ584" i="1"/>
  <c r="AQ585" i="1"/>
  <c r="AQ586" i="1"/>
  <c r="AQ587" i="1"/>
  <c r="AQ588" i="1"/>
  <c r="AQ589" i="1"/>
  <c r="AQ590" i="1"/>
  <c r="AQ591" i="1"/>
  <c r="AQ592" i="1"/>
  <c r="AQ593" i="1"/>
  <c r="AQ594" i="1"/>
  <c r="AQ595" i="1"/>
  <c r="AQ596" i="1"/>
  <c r="AQ597" i="1"/>
  <c r="AQ598" i="1"/>
  <c r="AQ599" i="1"/>
  <c r="AQ600" i="1"/>
  <c r="AQ601" i="1"/>
  <c r="AQ602" i="1"/>
  <c r="AQ603" i="1"/>
  <c r="AQ604" i="1"/>
  <c r="AQ605" i="1"/>
  <c r="AQ606" i="1"/>
  <c r="AQ607" i="1"/>
  <c r="AQ608" i="1"/>
  <c r="AQ609" i="1"/>
  <c r="AQ610" i="1"/>
  <c r="AQ611" i="1"/>
  <c r="AQ612" i="1"/>
  <c r="AQ613" i="1"/>
  <c r="AQ614" i="1"/>
  <c r="AQ615" i="1"/>
  <c r="AQ616" i="1"/>
  <c r="AQ617" i="1"/>
  <c r="AQ618" i="1"/>
  <c r="AQ619" i="1"/>
  <c r="AQ620" i="1"/>
  <c r="AQ621" i="1"/>
  <c r="AQ622" i="1"/>
  <c r="AQ623" i="1"/>
  <c r="AQ624" i="1"/>
  <c r="AQ625" i="1"/>
  <c r="AQ626" i="1"/>
  <c r="AQ627" i="1"/>
  <c r="AQ628" i="1"/>
  <c r="AQ629" i="1"/>
  <c r="AQ630" i="1"/>
  <c r="AQ631" i="1"/>
  <c r="AQ632" i="1"/>
  <c r="AQ633" i="1"/>
  <c r="AQ634" i="1"/>
  <c r="AQ635" i="1"/>
  <c r="AQ516" i="1"/>
  <c r="AW221" i="1"/>
  <c r="AW222" i="1"/>
  <c r="AW223" i="1"/>
  <c r="AW224" i="1"/>
  <c r="AW225" i="1"/>
  <c r="AW226" i="1"/>
  <c r="AW227" i="1"/>
  <c r="AW228" i="1"/>
  <c r="AW229" i="1"/>
  <c r="AW230" i="1"/>
  <c r="AW231" i="1"/>
  <c r="AW232" i="1"/>
  <c r="AW233" i="1"/>
  <c r="AW234" i="1"/>
  <c r="AW235" i="1"/>
  <c r="AW236" i="1"/>
  <c r="AW237" i="1"/>
  <c r="AW238" i="1"/>
  <c r="AW239" i="1"/>
  <c r="AW240" i="1"/>
  <c r="AW241" i="1"/>
  <c r="AW242" i="1"/>
  <c r="AW243" i="1"/>
  <c r="AW244" i="1"/>
  <c r="AW245" i="1"/>
  <c r="AW246" i="1"/>
  <c r="AW247" i="1"/>
  <c r="AW248" i="1"/>
  <c r="AW249" i="1"/>
  <c r="AW250" i="1"/>
  <c r="AW251" i="1"/>
  <c r="AW252" i="1"/>
  <c r="AW253" i="1"/>
  <c r="AW254" i="1"/>
  <c r="AW255" i="1"/>
  <c r="AW256" i="1"/>
  <c r="AW257" i="1"/>
  <c r="AW258" i="1"/>
  <c r="AW259" i="1"/>
  <c r="AW260" i="1"/>
  <c r="AW261" i="1"/>
  <c r="AW262" i="1"/>
  <c r="AW263" i="1"/>
  <c r="AW264" i="1"/>
  <c r="AW265" i="1"/>
  <c r="AW266" i="1"/>
  <c r="AW267" i="1"/>
  <c r="AW268" i="1"/>
  <c r="AW269" i="1"/>
  <c r="AW270" i="1"/>
  <c r="AW271" i="1"/>
  <c r="AW272" i="1"/>
  <c r="AW273" i="1"/>
  <c r="AW274" i="1"/>
  <c r="AW275" i="1"/>
  <c r="AW276" i="1"/>
  <c r="AW277" i="1"/>
  <c r="AW278" i="1"/>
  <c r="AW279" i="1"/>
  <c r="AW280" i="1"/>
  <c r="AW281" i="1"/>
  <c r="AW282" i="1"/>
  <c r="AW283" i="1"/>
  <c r="AW284" i="1"/>
  <c r="AW285" i="1"/>
  <c r="AW286" i="1"/>
  <c r="AW287" i="1"/>
  <c r="AW288" i="1"/>
  <c r="AW289" i="1"/>
  <c r="AW290" i="1"/>
  <c r="AW291" i="1"/>
  <c r="AW292" i="1"/>
  <c r="AW293" i="1"/>
  <c r="AW294" i="1"/>
  <c r="AW295" i="1"/>
  <c r="AW296" i="1"/>
  <c r="AW297" i="1"/>
  <c r="AW298" i="1"/>
  <c r="AW299" i="1"/>
  <c r="AW300" i="1"/>
  <c r="AW301" i="1"/>
  <c r="AW302" i="1"/>
  <c r="AW303" i="1"/>
  <c r="AW304" i="1"/>
  <c r="AW305" i="1"/>
  <c r="AW306" i="1"/>
  <c r="AW307" i="1"/>
  <c r="AW308" i="1"/>
  <c r="AW309" i="1"/>
  <c r="AW310" i="1"/>
  <c r="AW311" i="1"/>
  <c r="AW312" i="1"/>
  <c r="AW313" i="1"/>
  <c r="AW314" i="1"/>
  <c r="AW315" i="1"/>
  <c r="AW316" i="1"/>
  <c r="AW317" i="1"/>
  <c r="AW318" i="1"/>
  <c r="AW319" i="1"/>
  <c r="AW320" i="1"/>
  <c r="AW321" i="1"/>
  <c r="AW322" i="1"/>
  <c r="AW323" i="1"/>
  <c r="AW324" i="1"/>
  <c r="AW325" i="1"/>
  <c r="AW326" i="1"/>
  <c r="AW327" i="1"/>
  <c r="AW328" i="1"/>
  <c r="AW329" i="1"/>
  <c r="AW330" i="1"/>
  <c r="AW331" i="1"/>
  <c r="AW332" i="1"/>
  <c r="AW333" i="1"/>
  <c r="AW334" i="1"/>
  <c r="AW335" i="1"/>
  <c r="AW336" i="1"/>
  <c r="AW337" i="1"/>
  <c r="AW338" i="1"/>
  <c r="AW339" i="1"/>
  <c r="AW220" i="1"/>
  <c r="VM35" i="12"/>
  <c r="VM36" i="12"/>
  <c r="VM37" i="12"/>
  <c r="VM38" i="12"/>
  <c r="VM39" i="12"/>
  <c r="VM40" i="12"/>
  <c r="VM41" i="12"/>
  <c r="VM42" i="12"/>
  <c r="VM43" i="12"/>
  <c r="VM44" i="12"/>
  <c r="VM45" i="12"/>
  <c r="VM46" i="12"/>
  <c r="VM47" i="12"/>
  <c r="VM48" i="12"/>
  <c r="VM49" i="12"/>
  <c r="VM50" i="12"/>
  <c r="VM51" i="12"/>
  <c r="VM52" i="12"/>
  <c r="VM53" i="12"/>
  <c r="VM54" i="12"/>
  <c r="VM55" i="12"/>
  <c r="VM56" i="12"/>
  <c r="VM57" i="12"/>
  <c r="VM58" i="12"/>
  <c r="VM59" i="12"/>
  <c r="VM60" i="12"/>
  <c r="VM61" i="12"/>
  <c r="VM62" i="12"/>
  <c r="VM63" i="12"/>
  <c r="VM64" i="12"/>
  <c r="VM65" i="12"/>
  <c r="VM66" i="12"/>
  <c r="VM67" i="12"/>
  <c r="VM68" i="12"/>
  <c r="VM69" i="12"/>
  <c r="VM70" i="12"/>
  <c r="VM71" i="12"/>
  <c r="VM72" i="12"/>
  <c r="VM73" i="12"/>
  <c r="VM74" i="12"/>
  <c r="VM75" i="12"/>
  <c r="VM76" i="12"/>
  <c r="VM77" i="12"/>
  <c r="VM78" i="12"/>
  <c r="VM79" i="12"/>
  <c r="VM80" i="12"/>
  <c r="VM81" i="12"/>
  <c r="VM82" i="12"/>
  <c r="VM83" i="12"/>
  <c r="VM84" i="12"/>
  <c r="VM85" i="12"/>
  <c r="VM86" i="12"/>
  <c r="VM87" i="12"/>
  <c r="VM88" i="12"/>
  <c r="VM89" i="12"/>
  <c r="VM90" i="12"/>
  <c r="VM91" i="12"/>
  <c r="VM92" i="12"/>
  <c r="VM93" i="12"/>
  <c r="VM94" i="12"/>
  <c r="VM95" i="12"/>
  <c r="VM96" i="12"/>
  <c r="VM97" i="12"/>
  <c r="VM98" i="12"/>
  <c r="VM99" i="12"/>
  <c r="VM100" i="12"/>
  <c r="VM101" i="12"/>
  <c r="VM102" i="12"/>
  <c r="VM103" i="12"/>
  <c r="VM104" i="12"/>
  <c r="VM105" i="12"/>
  <c r="VM106" i="12"/>
  <c r="VM107" i="12"/>
  <c r="VM108" i="12"/>
  <c r="VM109" i="12"/>
  <c r="VM110" i="12"/>
  <c r="VM111" i="12"/>
  <c r="VM112" i="12"/>
  <c r="VM113" i="12"/>
  <c r="VM114" i="12"/>
  <c r="VM115" i="12"/>
  <c r="VM116" i="12"/>
  <c r="VM117" i="12"/>
  <c r="VM118" i="12"/>
  <c r="VM119" i="12"/>
  <c r="VM120" i="12"/>
  <c r="VM121" i="12"/>
  <c r="VM122" i="12"/>
  <c r="VM123" i="12"/>
  <c r="VM124" i="12"/>
  <c r="VM125" i="12"/>
  <c r="VM126" i="12"/>
  <c r="VM127" i="12"/>
  <c r="VM128" i="12"/>
  <c r="VM129" i="12"/>
  <c r="VM130" i="12"/>
  <c r="VM131" i="12"/>
  <c r="VM132" i="12"/>
  <c r="VM133" i="12"/>
  <c r="VM134" i="12"/>
  <c r="VM135" i="12"/>
  <c r="VM136" i="12"/>
  <c r="VM137" i="12"/>
  <c r="VM138" i="12"/>
  <c r="VM139" i="12"/>
  <c r="VM140" i="12"/>
  <c r="VM141" i="12"/>
  <c r="VM142" i="12"/>
  <c r="VM143" i="12"/>
  <c r="VQ26" i="12"/>
  <c r="VM26" i="12" s="1"/>
  <c r="VQ27" i="12"/>
  <c r="VM27" i="12" s="1"/>
  <c r="VQ28" i="12"/>
  <c r="VM28" i="12" s="1"/>
  <c r="VQ29" i="12"/>
  <c r="VM29" i="12" s="1"/>
  <c r="VQ30" i="12"/>
  <c r="VM30" i="12" s="1"/>
  <c r="VQ31" i="12"/>
  <c r="VM31" i="12" s="1"/>
  <c r="VQ32" i="12"/>
  <c r="VM32" i="12" s="1"/>
  <c r="VQ33" i="12"/>
  <c r="VM33" i="12" s="1"/>
  <c r="VQ34" i="12"/>
  <c r="VM34" i="12" s="1"/>
  <c r="VQ35" i="12"/>
  <c r="VQ36" i="12"/>
  <c r="VQ37" i="12"/>
  <c r="VQ38" i="12"/>
  <c r="VQ39" i="12"/>
  <c r="VQ40" i="12"/>
  <c r="VQ41" i="12"/>
  <c r="VQ42" i="12"/>
  <c r="VQ43" i="12"/>
  <c r="VQ44" i="12"/>
  <c r="VQ45" i="12"/>
  <c r="VQ46" i="12"/>
  <c r="VQ47" i="12"/>
  <c r="VQ48" i="12"/>
  <c r="VQ49" i="12"/>
  <c r="VQ50" i="12"/>
  <c r="VQ51" i="12"/>
  <c r="VQ52" i="12"/>
  <c r="VQ53" i="12"/>
  <c r="VQ54" i="12"/>
  <c r="VQ55" i="12"/>
  <c r="VQ56" i="12"/>
  <c r="VQ57" i="12"/>
  <c r="VQ58" i="12"/>
  <c r="VQ59" i="12"/>
  <c r="VQ60" i="12"/>
  <c r="VQ61" i="12"/>
  <c r="VQ62" i="12"/>
  <c r="VQ63" i="12"/>
  <c r="VQ64" i="12"/>
  <c r="VQ65" i="12"/>
  <c r="VQ66" i="12"/>
  <c r="VQ67" i="12"/>
  <c r="VQ68" i="12"/>
  <c r="VQ69" i="12"/>
  <c r="VQ70" i="12"/>
  <c r="VQ71" i="12"/>
  <c r="VQ72" i="12"/>
  <c r="VQ73" i="12"/>
  <c r="VQ74" i="12"/>
  <c r="VQ75" i="12"/>
  <c r="VQ76" i="12"/>
  <c r="VQ77" i="12"/>
  <c r="VQ78" i="12"/>
  <c r="VQ79" i="12"/>
  <c r="VQ80" i="12"/>
  <c r="VQ81" i="12"/>
  <c r="VQ82" i="12"/>
  <c r="VQ83" i="12"/>
  <c r="VQ84" i="12"/>
  <c r="VQ85" i="12"/>
  <c r="VQ86" i="12"/>
  <c r="VQ87" i="12"/>
  <c r="VQ88" i="12"/>
  <c r="VQ89" i="12"/>
  <c r="VQ90" i="12"/>
  <c r="VQ91" i="12"/>
  <c r="VQ92" i="12"/>
  <c r="VQ93" i="12"/>
  <c r="VQ94" i="12"/>
  <c r="VQ95" i="12"/>
  <c r="VQ96" i="12"/>
  <c r="VQ97" i="12"/>
  <c r="VQ98" i="12"/>
  <c r="VQ99" i="12"/>
  <c r="VQ100" i="12"/>
  <c r="VQ101" i="12"/>
  <c r="VQ102" i="12"/>
  <c r="VQ103" i="12"/>
  <c r="VQ104" i="12"/>
  <c r="VQ105" i="12"/>
  <c r="VQ106" i="12"/>
  <c r="VQ107" i="12"/>
  <c r="VQ108" i="12"/>
  <c r="VQ109" i="12"/>
  <c r="VQ110" i="12"/>
  <c r="VQ111" i="12"/>
  <c r="VQ112" i="12"/>
  <c r="VQ113" i="12"/>
  <c r="VQ114" i="12"/>
  <c r="VQ115" i="12"/>
  <c r="VQ116" i="12"/>
  <c r="VQ117" i="12"/>
  <c r="VQ118" i="12"/>
  <c r="VQ119" i="12"/>
  <c r="VQ120" i="12"/>
  <c r="VQ121" i="12"/>
  <c r="VQ122" i="12"/>
  <c r="VQ123" i="12"/>
  <c r="VQ124" i="12"/>
  <c r="VQ125" i="12"/>
  <c r="VQ126" i="12"/>
  <c r="VQ127" i="12"/>
  <c r="VQ128" i="12"/>
  <c r="VQ129" i="12"/>
  <c r="VQ130" i="12"/>
  <c r="VQ131" i="12"/>
  <c r="VQ132" i="12"/>
  <c r="VQ133" i="12"/>
  <c r="VQ134" i="12"/>
  <c r="VQ135" i="12"/>
  <c r="VQ136" i="12"/>
  <c r="VQ137" i="12"/>
  <c r="VQ138" i="12"/>
  <c r="VQ139" i="12"/>
  <c r="VQ140" i="12"/>
  <c r="VQ141" i="12"/>
  <c r="VQ142" i="12"/>
  <c r="VQ143" i="12"/>
  <c r="VQ144" i="12"/>
  <c r="VM144" i="12" s="1"/>
  <c r="VQ25" i="12"/>
  <c r="VM25" i="12" s="1"/>
  <c r="AS788" i="1" l="1"/>
  <c r="AP668" i="1"/>
  <c r="B916" i="1" s="1"/>
  <c r="AO668" i="1"/>
  <c r="B914" i="1" s="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251" i="1"/>
  <c r="AV252" i="1"/>
  <c r="AV253" i="1"/>
  <c r="AV254" i="1"/>
  <c r="AV255" i="1"/>
  <c r="AV256" i="1"/>
  <c r="AV257" i="1"/>
  <c r="AV258" i="1"/>
  <c r="AV259" i="1"/>
  <c r="AV260" i="1"/>
  <c r="AV261" i="1"/>
  <c r="AV262" i="1"/>
  <c r="AV263" i="1"/>
  <c r="AV264" i="1"/>
  <c r="AV265" i="1"/>
  <c r="AV266" i="1"/>
  <c r="AV267" i="1"/>
  <c r="AV268" i="1"/>
  <c r="AV269" i="1"/>
  <c r="AV270" i="1"/>
  <c r="AV271" i="1"/>
  <c r="AV272" i="1"/>
  <c r="AV273" i="1"/>
  <c r="AV274" i="1"/>
  <c r="AV275" i="1"/>
  <c r="AV276" i="1"/>
  <c r="AV277" i="1"/>
  <c r="AV278" i="1"/>
  <c r="AV279" i="1"/>
  <c r="AV280" i="1"/>
  <c r="AV281" i="1"/>
  <c r="AV282" i="1"/>
  <c r="AV283" i="1"/>
  <c r="AV284" i="1"/>
  <c r="AV285" i="1"/>
  <c r="AV286" i="1"/>
  <c r="AV287" i="1"/>
  <c r="AV288" i="1"/>
  <c r="AV289" i="1"/>
  <c r="AV290" i="1"/>
  <c r="AV291" i="1"/>
  <c r="AV292" i="1"/>
  <c r="AV293" i="1"/>
  <c r="AV294" i="1"/>
  <c r="AV295" i="1"/>
  <c r="AV296" i="1"/>
  <c r="AV297" i="1"/>
  <c r="AV298" i="1"/>
  <c r="AV299" i="1"/>
  <c r="AV300" i="1"/>
  <c r="AV301" i="1"/>
  <c r="AV302" i="1"/>
  <c r="AV303" i="1"/>
  <c r="AV304" i="1"/>
  <c r="AV305" i="1"/>
  <c r="AV306" i="1"/>
  <c r="AV307" i="1"/>
  <c r="AV308" i="1"/>
  <c r="AV309" i="1"/>
  <c r="AV310" i="1"/>
  <c r="AV311" i="1"/>
  <c r="AV312" i="1"/>
  <c r="AV313" i="1"/>
  <c r="AV314" i="1"/>
  <c r="AV315" i="1"/>
  <c r="AV316" i="1"/>
  <c r="AV317" i="1"/>
  <c r="AV318" i="1"/>
  <c r="AV319" i="1"/>
  <c r="AV320" i="1"/>
  <c r="AV321" i="1"/>
  <c r="AV322" i="1"/>
  <c r="AV323" i="1"/>
  <c r="AV324" i="1"/>
  <c r="AV325" i="1"/>
  <c r="AV326" i="1"/>
  <c r="AV327" i="1"/>
  <c r="AV328" i="1"/>
  <c r="AV329" i="1"/>
  <c r="AV330" i="1"/>
  <c r="AV331" i="1"/>
  <c r="AV332" i="1"/>
  <c r="AV333" i="1"/>
  <c r="AV334" i="1"/>
  <c r="AV335" i="1"/>
  <c r="AV340" i="1" s="1"/>
  <c r="B483" i="1" s="1"/>
  <c r="AV336" i="1"/>
  <c r="AV337" i="1"/>
  <c r="AV338" i="1"/>
  <c r="AV339" i="1"/>
  <c r="AV220" i="1"/>
  <c r="AO79" i="1" l="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H23" i="12" l="1" a="1"/>
  <c r="H23" i="12" s="1"/>
  <c r="CA34" i="11"/>
  <c r="CA35" i="11"/>
  <c r="CA36" i="11"/>
  <c r="CA37" i="11"/>
  <c r="CA38" i="11"/>
  <c r="CA39" i="11"/>
  <c r="CA40" i="11"/>
  <c r="CA41" i="11"/>
  <c r="CA42" i="11"/>
  <c r="CA43" i="11"/>
  <c r="CA44" i="11"/>
  <c r="CA45" i="11"/>
  <c r="CA46" i="11"/>
  <c r="CA47" i="11"/>
  <c r="CA48" i="11"/>
  <c r="CA49" i="11"/>
  <c r="CA50" i="11"/>
  <c r="CA51" i="11"/>
  <c r="CA52" i="11"/>
  <c r="CA53" i="11"/>
  <c r="CA54" i="11"/>
  <c r="CA55" i="11"/>
  <c r="CA56" i="11"/>
  <c r="CA57" i="11"/>
  <c r="CA58" i="11"/>
  <c r="CA59" i="11"/>
  <c r="CA60" i="11"/>
  <c r="CA61" i="11"/>
  <c r="CA62" i="11"/>
  <c r="CA63" i="11"/>
  <c r="CA64" i="11"/>
  <c r="CA65" i="11"/>
  <c r="CA66" i="11"/>
  <c r="CA67" i="11"/>
  <c r="VN26" i="12"/>
  <c r="VO26" i="12"/>
  <c r="VP26" i="12"/>
  <c r="VN27" i="12"/>
  <c r="VO27" i="12"/>
  <c r="VP27" i="12"/>
  <c r="VN28" i="12"/>
  <c r="VO28" i="12"/>
  <c r="VP28" i="12"/>
  <c r="VN29" i="12"/>
  <c r="VO29" i="12"/>
  <c r="VP29" i="12"/>
  <c r="VN30" i="12"/>
  <c r="VO30" i="12"/>
  <c r="VP30" i="12"/>
  <c r="VN31" i="12"/>
  <c r="VO31" i="12"/>
  <c r="VP31" i="12"/>
  <c r="VN32" i="12"/>
  <c r="VO32" i="12"/>
  <c r="VP32" i="12"/>
  <c r="VN33" i="12"/>
  <c r="VO33" i="12"/>
  <c r="VP33" i="12"/>
  <c r="VN34" i="12"/>
  <c r="VO34" i="12"/>
  <c r="VP34" i="12"/>
  <c r="VN35" i="12"/>
  <c r="VO35" i="12"/>
  <c r="VP35" i="12"/>
  <c r="VN36" i="12"/>
  <c r="VO36" i="12"/>
  <c r="VP36" i="12"/>
  <c r="VN37" i="12"/>
  <c r="VO37" i="12"/>
  <c r="VP37" i="12"/>
  <c r="VN38" i="12"/>
  <c r="VO38" i="12"/>
  <c r="VP38" i="12"/>
  <c r="VN39" i="12"/>
  <c r="VO39" i="12"/>
  <c r="VP39" i="12"/>
  <c r="VN40" i="12"/>
  <c r="VO40" i="12"/>
  <c r="VP40" i="12"/>
  <c r="VN41" i="12"/>
  <c r="VO41" i="12"/>
  <c r="VP41" i="12"/>
  <c r="VN42" i="12"/>
  <c r="VO42" i="12"/>
  <c r="VP42" i="12"/>
  <c r="VN43" i="12"/>
  <c r="VO43" i="12"/>
  <c r="VP43" i="12"/>
  <c r="VN44" i="12"/>
  <c r="VO44" i="12"/>
  <c r="VP44" i="12"/>
  <c r="VN45" i="12"/>
  <c r="VO45" i="12"/>
  <c r="VP45" i="12"/>
  <c r="VN46" i="12"/>
  <c r="VO46" i="12"/>
  <c r="VP46" i="12"/>
  <c r="VN47" i="12"/>
  <c r="VO47" i="12"/>
  <c r="VP47" i="12"/>
  <c r="VN48" i="12"/>
  <c r="VO48" i="12"/>
  <c r="VP48" i="12"/>
  <c r="VN49" i="12"/>
  <c r="VO49" i="12"/>
  <c r="VP49" i="12"/>
  <c r="VN50" i="12"/>
  <c r="VO50" i="12"/>
  <c r="VP50" i="12"/>
  <c r="VN51" i="12"/>
  <c r="VO51" i="12"/>
  <c r="VP51" i="12"/>
  <c r="VN52" i="12"/>
  <c r="VO52" i="12"/>
  <c r="VP52" i="12"/>
  <c r="VN53" i="12"/>
  <c r="VO53" i="12"/>
  <c r="VP53" i="12"/>
  <c r="VN54" i="12"/>
  <c r="VO54" i="12"/>
  <c r="VP54" i="12"/>
  <c r="VN55" i="12"/>
  <c r="VO55" i="12"/>
  <c r="VP55" i="12"/>
  <c r="VN56" i="12"/>
  <c r="VO56" i="12"/>
  <c r="VP56" i="12"/>
  <c r="VN57" i="12"/>
  <c r="VO57" i="12"/>
  <c r="VP57" i="12"/>
  <c r="VN58" i="12"/>
  <c r="VO58" i="12"/>
  <c r="VP58" i="12"/>
  <c r="VN59" i="12"/>
  <c r="VO59" i="12"/>
  <c r="VP59" i="12"/>
  <c r="VN60" i="12"/>
  <c r="VO60" i="12"/>
  <c r="VP60" i="12"/>
  <c r="VN61" i="12"/>
  <c r="VO61" i="12"/>
  <c r="VP61" i="12"/>
  <c r="VN62" i="12"/>
  <c r="VO62" i="12"/>
  <c r="VP62" i="12"/>
  <c r="VN63" i="12"/>
  <c r="VO63" i="12"/>
  <c r="VP63" i="12"/>
  <c r="VN64" i="12"/>
  <c r="VO64" i="12"/>
  <c r="VP64" i="12"/>
  <c r="VN65" i="12"/>
  <c r="VO65" i="12"/>
  <c r="VP65" i="12"/>
  <c r="VN66" i="12"/>
  <c r="VO66" i="12"/>
  <c r="VP66" i="12"/>
  <c r="VN67" i="12"/>
  <c r="VO67" i="12"/>
  <c r="VP67" i="12"/>
  <c r="VN68" i="12"/>
  <c r="VO68" i="12"/>
  <c r="VP68" i="12"/>
  <c r="VN69" i="12"/>
  <c r="VO69" i="12"/>
  <c r="VP69" i="12"/>
  <c r="VN70" i="12"/>
  <c r="VO70" i="12"/>
  <c r="VP70" i="12"/>
  <c r="VN71" i="12"/>
  <c r="VO71" i="12"/>
  <c r="VP71" i="12"/>
  <c r="VN72" i="12"/>
  <c r="VO72" i="12"/>
  <c r="VP72" i="12"/>
  <c r="VN73" i="12"/>
  <c r="VO73" i="12"/>
  <c r="VP73" i="12"/>
  <c r="VN74" i="12"/>
  <c r="VO74" i="12"/>
  <c r="VP74" i="12"/>
  <c r="VN75" i="12"/>
  <c r="VO75" i="12"/>
  <c r="VP75" i="12"/>
  <c r="VN76" i="12"/>
  <c r="VO76" i="12"/>
  <c r="VP76" i="12"/>
  <c r="VN77" i="12"/>
  <c r="VO77" i="12"/>
  <c r="VP77" i="12"/>
  <c r="VN78" i="12"/>
  <c r="VO78" i="12"/>
  <c r="VP78" i="12"/>
  <c r="VN79" i="12"/>
  <c r="VO79" i="12"/>
  <c r="VP79" i="12"/>
  <c r="VN80" i="12"/>
  <c r="VO80" i="12"/>
  <c r="VP80" i="12"/>
  <c r="VN81" i="12"/>
  <c r="VO81" i="12"/>
  <c r="VP81" i="12"/>
  <c r="VN82" i="12"/>
  <c r="VO82" i="12"/>
  <c r="VP82" i="12"/>
  <c r="VN83" i="12"/>
  <c r="VO83" i="12"/>
  <c r="VP83" i="12"/>
  <c r="VN84" i="12"/>
  <c r="VO84" i="12"/>
  <c r="VP84" i="12"/>
  <c r="VN85" i="12"/>
  <c r="VO85" i="12"/>
  <c r="VP85" i="12"/>
  <c r="VN86" i="12"/>
  <c r="VO86" i="12"/>
  <c r="VP86" i="12"/>
  <c r="VN87" i="12"/>
  <c r="VO87" i="12"/>
  <c r="VP87" i="12"/>
  <c r="VN88" i="12"/>
  <c r="VO88" i="12"/>
  <c r="VP88" i="12"/>
  <c r="VN89" i="12"/>
  <c r="VO89" i="12"/>
  <c r="VP89" i="12"/>
  <c r="VN90" i="12"/>
  <c r="VO90" i="12"/>
  <c r="VP90" i="12"/>
  <c r="VN91" i="12"/>
  <c r="VO91" i="12"/>
  <c r="VP91" i="12"/>
  <c r="VN92" i="12"/>
  <c r="VO92" i="12"/>
  <c r="VP92" i="12"/>
  <c r="VN93" i="12"/>
  <c r="VO93" i="12"/>
  <c r="VP93" i="12"/>
  <c r="VN94" i="12"/>
  <c r="VO94" i="12"/>
  <c r="VP94" i="12"/>
  <c r="VN95" i="12"/>
  <c r="VO95" i="12"/>
  <c r="VP95" i="12"/>
  <c r="VN96" i="12"/>
  <c r="VO96" i="12"/>
  <c r="VP96" i="12"/>
  <c r="VN97" i="12"/>
  <c r="VO97" i="12"/>
  <c r="VP97" i="12"/>
  <c r="VN98" i="12"/>
  <c r="VO98" i="12"/>
  <c r="VP98" i="12"/>
  <c r="VN99" i="12"/>
  <c r="VO99" i="12"/>
  <c r="VP99" i="12"/>
  <c r="VN100" i="12"/>
  <c r="VO100" i="12"/>
  <c r="VP100" i="12"/>
  <c r="VN101" i="12"/>
  <c r="VO101" i="12"/>
  <c r="VP101" i="12"/>
  <c r="VN102" i="12"/>
  <c r="VO102" i="12"/>
  <c r="VP102" i="12"/>
  <c r="VN103" i="12"/>
  <c r="VO103" i="12"/>
  <c r="VP103" i="12"/>
  <c r="VN104" i="12"/>
  <c r="VO104" i="12"/>
  <c r="VP104" i="12"/>
  <c r="VN105" i="12"/>
  <c r="VO105" i="12"/>
  <c r="VP105" i="12"/>
  <c r="VN106" i="12"/>
  <c r="VO106" i="12"/>
  <c r="VP106" i="12"/>
  <c r="VN107" i="12"/>
  <c r="VO107" i="12"/>
  <c r="VP107" i="12"/>
  <c r="VN108" i="12"/>
  <c r="VO108" i="12"/>
  <c r="VP108" i="12"/>
  <c r="VN109" i="12"/>
  <c r="VO109" i="12"/>
  <c r="VP109" i="12"/>
  <c r="VN110" i="12"/>
  <c r="VO110" i="12"/>
  <c r="VP110" i="12"/>
  <c r="VN111" i="12"/>
  <c r="VO111" i="12"/>
  <c r="VP111" i="12"/>
  <c r="VN112" i="12"/>
  <c r="VO112" i="12"/>
  <c r="VP112" i="12"/>
  <c r="VN113" i="12"/>
  <c r="VO113" i="12"/>
  <c r="VP113" i="12"/>
  <c r="VN114" i="12"/>
  <c r="VO114" i="12"/>
  <c r="VP114" i="12"/>
  <c r="VN115" i="12"/>
  <c r="VO115" i="12"/>
  <c r="VP115" i="12"/>
  <c r="VN116" i="12"/>
  <c r="VO116" i="12"/>
  <c r="VP116" i="12"/>
  <c r="VN117" i="12"/>
  <c r="VO117" i="12"/>
  <c r="VP117" i="12"/>
  <c r="VN118" i="12"/>
  <c r="VO118" i="12"/>
  <c r="VP118" i="12"/>
  <c r="VN119" i="12"/>
  <c r="VO119" i="12"/>
  <c r="VP119" i="12"/>
  <c r="VN120" i="12"/>
  <c r="VO120" i="12"/>
  <c r="VP120" i="12"/>
  <c r="VN121" i="12"/>
  <c r="VO121" i="12"/>
  <c r="VP121" i="12"/>
  <c r="VN122" i="12"/>
  <c r="VO122" i="12"/>
  <c r="VP122" i="12"/>
  <c r="VN123" i="12"/>
  <c r="VO123" i="12"/>
  <c r="VP123" i="12"/>
  <c r="VN124" i="12"/>
  <c r="VO124" i="12"/>
  <c r="VP124" i="12"/>
  <c r="VN125" i="12"/>
  <c r="VO125" i="12"/>
  <c r="VP125" i="12"/>
  <c r="VN126" i="12"/>
  <c r="VO126" i="12"/>
  <c r="VP126" i="12"/>
  <c r="VN127" i="12"/>
  <c r="VO127" i="12"/>
  <c r="VP127" i="12"/>
  <c r="VN128" i="12"/>
  <c r="VO128" i="12"/>
  <c r="VP128" i="12"/>
  <c r="VN129" i="12"/>
  <c r="VO129" i="12"/>
  <c r="VP129" i="12"/>
  <c r="VN130" i="12"/>
  <c r="VO130" i="12"/>
  <c r="VP130" i="12"/>
  <c r="VN131" i="12"/>
  <c r="VO131" i="12"/>
  <c r="VP131" i="12"/>
  <c r="VN132" i="12"/>
  <c r="VO132" i="12"/>
  <c r="VP132" i="12"/>
  <c r="VN133" i="12"/>
  <c r="VO133" i="12"/>
  <c r="VP133" i="12"/>
  <c r="VN134" i="12"/>
  <c r="VO134" i="12"/>
  <c r="VP134" i="12"/>
  <c r="VN135" i="12"/>
  <c r="VO135" i="12"/>
  <c r="VP135" i="12"/>
  <c r="VN136" i="12"/>
  <c r="VO136" i="12"/>
  <c r="VP136" i="12"/>
  <c r="VN137" i="12"/>
  <c r="VO137" i="12"/>
  <c r="VP137" i="12"/>
  <c r="VN138" i="12"/>
  <c r="VO138" i="12"/>
  <c r="VP138" i="12"/>
  <c r="VN139" i="12"/>
  <c r="VO139" i="12"/>
  <c r="VP139" i="12"/>
  <c r="VN140" i="12"/>
  <c r="VO140" i="12"/>
  <c r="VP140" i="12"/>
  <c r="VN141" i="12"/>
  <c r="VO141" i="12"/>
  <c r="VP141" i="12"/>
  <c r="VN142" i="12"/>
  <c r="VO142" i="12"/>
  <c r="VP142" i="12"/>
  <c r="VN143" i="12"/>
  <c r="VO143" i="12"/>
  <c r="VP143" i="12"/>
  <c r="VN144" i="12"/>
  <c r="VO144" i="12"/>
  <c r="VP144" i="12"/>
  <c r="AH669" i="1"/>
  <c r="AI669" i="1"/>
  <c r="AL669" i="1"/>
  <c r="AM669" i="1"/>
  <c r="AH670" i="1"/>
  <c r="AI670" i="1"/>
  <c r="AL670" i="1"/>
  <c r="AM670" i="1"/>
  <c r="AH671" i="1"/>
  <c r="AI671" i="1"/>
  <c r="AL671" i="1"/>
  <c r="AM671" i="1"/>
  <c r="AH672" i="1"/>
  <c r="AI672" i="1"/>
  <c r="AL672" i="1"/>
  <c r="AM672" i="1"/>
  <c r="AH673" i="1"/>
  <c r="AI673" i="1"/>
  <c r="AL673" i="1"/>
  <c r="AM673" i="1"/>
  <c r="AH674" i="1"/>
  <c r="AI674" i="1"/>
  <c r="AL674" i="1"/>
  <c r="AM674" i="1"/>
  <c r="AH675" i="1"/>
  <c r="AI675" i="1"/>
  <c r="AL675" i="1"/>
  <c r="AM675" i="1"/>
  <c r="AH676" i="1"/>
  <c r="AI676" i="1"/>
  <c r="AL676" i="1"/>
  <c r="AM676" i="1"/>
  <c r="AH677" i="1"/>
  <c r="AI677" i="1"/>
  <c r="AL677" i="1"/>
  <c r="AM677" i="1"/>
  <c r="AH678" i="1"/>
  <c r="AI678" i="1"/>
  <c r="AL678" i="1"/>
  <c r="AM678" i="1"/>
  <c r="AH679" i="1"/>
  <c r="AI679" i="1"/>
  <c r="AL679" i="1"/>
  <c r="AM679" i="1"/>
  <c r="AH680" i="1"/>
  <c r="AI680" i="1"/>
  <c r="AL680" i="1"/>
  <c r="AM680" i="1"/>
  <c r="AH681" i="1"/>
  <c r="AI681" i="1"/>
  <c r="AL681" i="1"/>
  <c r="AM681" i="1"/>
  <c r="AH682" i="1"/>
  <c r="AI682" i="1"/>
  <c r="AL682" i="1"/>
  <c r="AM682" i="1"/>
  <c r="AH683" i="1"/>
  <c r="AI683" i="1"/>
  <c r="AL683" i="1"/>
  <c r="AM683" i="1"/>
  <c r="AH684" i="1"/>
  <c r="AI684" i="1"/>
  <c r="AL684" i="1"/>
  <c r="AM684" i="1"/>
  <c r="AH685" i="1"/>
  <c r="AI685" i="1"/>
  <c r="AL685" i="1"/>
  <c r="AM685" i="1"/>
  <c r="AH686" i="1"/>
  <c r="AI686" i="1"/>
  <c r="AL686" i="1"/>
  <c r="AM686" i="1"/>
  <c r="AH687" i="1"/>
  <c r="AI687" i="1"/>
  <c r="AL687" i="1"/>
  <c r="AM687" i="1"/>
  <c r="AH688" i="1"/>
  <c r="AI688" i="1"/>
  <c r="AL688" i="1"/>
  <c r="AM688" i="1"/>
  <c r="AH689" i="1"/>
  <c r="AI689" i="1"/>
  <c r="AL689" i="1"/>
  <c r="AM689" i="1"/>
  <c r="AH690" i="1"/>
  <c r="AI690" i="1"/>
  <c r="AL690" i="1"/>
  <c r="AM690" i="1"/>
  <c r="AH691" i="1"/>
  <c r="AI691" i="1"/>
  <c r="AL691" i="1"/>
  <c r="AM691" i="1"/>
  <c r="AH692" i="1"/>
  <c r="AI692" i="1"/>
  <c r="AL692" i="1"/>
  <c r="AM692" i="1"/>
  <c r="AH693" i="1"/>
  <c r="AI693" i="1"/>
  <c r="AL693" i="1"/>
  <c r="AM693" i="1"/>
  <c r="AH694" i="1"/>
  <c r="AI694" i="1"/>
  <c r="AL694" i="1"/>
  <c r="AM694" i="1"/>
  <c r="AH695" i="1"/>
  <c r="AI695" i="1"/>
  <c r="AL695" i="1"/>
  <c r="AM695" i="1"/>
  <c r="AH696" i="1"/>
  <c r="AI696" i="1"/>
  <c r="AL696" i="1"/>
  <c r="AM696" i="1"/>
  <c r="AH697" i="1"/>
  <c r="AI697" i="1"/>
  <c r="AL697" i="1"/>
  <c r="AM697" i="1"/>
  <c r="AH698" i="1"/>
  <c r="AI698" i="1"/>
  <c r="AL698" i="1"/>
  <c r="AM698" i="1"/>
  <c r="AH699" i="1"/>
  <c r="AI699" i="1"/>
  <c r="AL699" i="1"/>
  <c r="AM699" i="1"/>
  <c r="AH700" i="1"/>
  <c r="AI700" i="1"/>
  <c r="AL700" i="1"/>
  <c r="AM700" i="1"/>
  <c r="AH701" i="1"/>
  <c r="AI701" i="1"/>
  <c r="AL701" i="1"/>
  <c r="AM701" i="1"/>
  <c r="AH702" i="1"/>
  <c r="AI702" i="1"/>
  <c r="AL702" i="1"/>
  <c r="AM702" i="1"/>
  <c r="AH703" i="1"/>
  <c r="AI703" i="1"/>
  <c r="AL703" i="1"/>
  <c r="AM703" i="1"/>
  <c r="AH704" i="1"/>
  <c r="AI704" i="1"/>
  <c r="AL704" i="1"/>
  <c r="AM704" i="1"/>
  <c r="AH705" i="1"/>
  <c r="AI705" i="1"/>
  <c r="AL705" i="1"/>
  <c r="AM705" i="1"/>
  <c r="AH706" i="1"/>
  <c r="AI706" i="1"/>
  <c r="AL706" i="1"/>
  <c r="AM706" i="1"/>
  <c r="AH707" i="1"/>
  <c r="AI707" i="1"/>
  <c r="AL707" i="1"/>
  <c r="AM707" i="1"/>
  <c r="AH708" i="1"/>
  <c r="AI708" i="1"/>
  <c r="AL708" i="1"/>
  <c r="AM708" i="1"/>
  <c r="AH709" i="1"/>
  <c r="AI709" i="1"/>
  <c r="AL709" i="1"/>
  <c r="AM709" i="1"/>
  <c r="AH710" i="1"/>
  <c r="AI710" i="1"/>
  <c r="AL710" i="1"/>
  <c r="AM710" i="1"/>
  <c r="AH711" i="1"/>
  <c r="AI711" i="1"/>
  <c r="AL711" i="1"/>
  <c r="AM711" i="1"/>
  <c r="AH712" i="1"/>
  <c r="AI712" i="1"/>
  <c r="AL712" i="1"/>
  <c r="AM712" i="1"/>
  <c r="AH713" i="1"/>
  <c r="AI713" i="1"/>
  <c r="AL713" i="1"/>
  <c r="AM713" i="1"/>
  <c r="AH714" i="1"/>
  <c r="AI714" i="1"/>
  <c r="AL714" i="1"/>
  <c r="AM714" i="1"/>
  <c r="AH715" i="1"/>
  <c r="AI715" i="1"/>
  <c r="AL715" i="1"/>
  <c r="AM715" i="1"/>
  <c r="AH716" i="1"/>
  <c r="AI716" i="1"/>
  <c r="AL716" i="1"/>
  <c r="AM716" i="1"/>
  <c r="AH717" i="1"/>
  <c r="AI717" i="1"/>
  <c r="AL717" i="1"/>
  <c r="AM717" i="1"/>
  <c r="AH718" i="1"/>
  <c r="AI718" i="1"/>
  <c r="AL718" i="1"/>
  <c r="AM718" i="1"/>
  <c r="AH719" i="1"/>
  <c r="AI719" i="1"/>
  <c r="AL719" i="1"/>
  <c r="AM719" i="1"/>
  <c r="AH720" i="1"/>
  <c r="AI720" i="1"/>
  <c r="AL720" i="1"/>
  <c r="AM720" i="1"/>
  <c r="AH721" i="1"/>
  <c r="AI721" i="1"/>
  <c r="AL721" i="1"/>
  <c r="AM721" i="1"/>
  <c r="AH722" i="1"/>
  <c r="AI722" i="1"/>
  <c r="AL722" i="1"/>
  <c r="AM722" i="1"/>
  <c r="AH723" i="1"/>
  <c r="AI723" i="1"/>
  <c r="AL723" i="1"/>
  <c r="AM723" i="1"/>
  <c r="AH724" i="1"/>
  <c r="AI724" i="1"/>
  <c r="AL724" i="1"/>
  <c r="AM724" i="1"/>
  <c r="AH725" i="1"/>
  <c r="AI725" i="1"/>
  <c r="AL725" i="1"/>
  <c r="AM725" i="1"/>
  <c r="AH726" i="1"/>
  <c r="AI726" i="1"/>
  <c r="AL726" i="1"/>
  <c r="AM726" i="1"/>
  <c r="AH727" i="1"/>
  <c r="AI727" i="1"/>
  <c r="AL727" i="1"/>
  <c r="AM727" i="1"/>
  <c r="AH728" i="1"/>
  <c r="AI728" i="1"/>
  <c r="AL728" i="1"/>
  <c r="AM728" i="1"/>
  <c r="AH729" i="1"/>
  <c r="AI729" i="1"/>
  <c r="AL729" i="1"/>
  <c r="AM729" i="1"/>
  <c r="AH730" i="1"/>
  <c r="AI730" i="1"/>
  <c r="AL730" i="1"/>
  <c r="AM730" i="1"/>
  <c r="AH731" i="1"/>
  <c r="AI731" i="1"/>
  <c r="AL731" i="1"/>
  <c r="AM731" i="1"/>
  <c r="AH732" i="1"/>
  <c r="AI732" i="1"/>
  <c r="AL732" i="1"/>
  <c r="AM732" i="1"/>
  <c r="AH733" i="1"/>
  <c r="AI733" i="1"/>
  <c r="AL733" i="1"/>
  <c r="AM733" i="1"/>
  <c r="AH734" i="1"/>
  <c r="AI734" i="1"/>
  <c r="AL734" i="1"/>
  <c r="AM734" i="1"/>
  <c r="AH735" i="1"/>
  <c r="AI735" i="1"/>
  <c r="AL735" i="1"/>
  <c r="AM735" i="1"/>
  <c r="AH736" i="1"/>
  <c r="AI736" i="1"/>
  <c r="AL736" i="1"/>
  <c r="AM736" i="1"/>
  <c r="AH737" i="1"/>
  <c r="AI737" i="1"/>
  <c r="AL737" i="1"/>
  <c r="AM737" i="1"/>
  <c r="AH738" i="1"/>
  <c r="AI738" i="1"/>
  <c r="AL738" i="1"/>
  <c r="AM738" i="1"/>
  <c r="AH739" i="1"/>
  <c r="AI739" i="1"/>
  <c r="AL739" i="1"/>
  <c r="AM739" i="1"/>
  <c r="AH740" i="1"/>
  <c r="AI740" i="1"/>
  <c r="AL740" i="1"/>
  <c r="AM740" i="1"/>
  <c r="AH741" i="1"/>
  <c r="AI741" i="1"/>
  <c r="AL741" i="1"/>
  <c r="AM741" i="1"/>
  <c r="AH742" i="1"/>
  <c r="AI742" i="1"/>
  <c r="AL742" i="1"/>
  <c r="AM742" i="1"/>
  <c r="AH743" i="1"/>
  <c r="AI743" i="1"/>
  <c r="AL743" i="1"/>
  <c r="AM743" i="1"/>
  <c r="AH744" i="1"/>
  <c r="AI744" i="1"/>
  <c r="AL744" i="1"/>
  <c r="AM744" i="1"/>
  <c r="AH745" i="1"/>
  <c r="AI745" i="1"/>
  <c r="AL745" i="1"/>
  <c r="AM745" i="1"/>
  <c r="AH746" i="1"/>
  <c r="AI746" i="1"/>
  <c r="AL746" i="1"/>
  <c r="AM746" i="1"/>
  <c r="AH747" i="1"/>
  <c r="AI747" i="1"/>
  <c r="AL747" i="1"/>
  <c r="AM747" i="1"/>
  <c r="AH748" i="1"/>
  <c r="AI748" i="1"/>
  <c r="AL748" i="1"/>
  <c r="AM748" i="1"/>
  <c r="AH749" i="1"/>
  <c r="AI749" i="1"/>
  <c r="AL749" i="1"/>
  <c r="AM749" i="1"/>
  <c r="AH750" i="1"/>
  <c r="AI750" i="1"/>
  <c r="AL750" i="1"/>
  <c r="AM750" i="1"/>
  <c r="AH751" i="1"/>
  <c r="AI751" i="1"/>
  <c r="AL751" i="1"/>
  <c r="AM751" i="1"/>
  <c r="AH752" i="1"/>
  <c r="AI752" i="1"/>
  <c r="AL752" i="1"/>
  <c r="AM752" i="1"/>
  <c r="AH753" i="1"/>
  <c r="AI753" i="1"/>
  <c r="AL753" i="1"/>
  <c r="AM753" i="1"/>
  <c r="AH754" i="1"/>
  <c r="AI754" i="1"/>
  <c r="AL754" i="1"/>
  <c r="AM754" i="1"/>
  <c r="AH755" i="1"/>
  <c r="AI755" i="1"/>
  <c r="AL755" i="1"/>
  <c r="AM755" i="1"/>
  <c r="AH756" i="1"/>
  <c r="AI756" i="1"/>
  <c r="AL756" i="1"/>
  <c r="AM756" i="1"/>
  <c r="AH757" i="1"/>
  <c r="AI757" i="1"/>
  <c r="AL757" i="1"/>
  <c r="AM757" i="1"/>
  <c r="AH758" i="1"/>
  <c r="AI758" i="1"/>
  <c r="AL758" i="1"/>
  <c r="AM758" i="1"/>
  <c r="AH759" i="1"/>
  <c r="AI759" i="1"/>
  <c r="AL759" i="1"/>
  <c r="AM759" i="1"/>
  <c r="AH760" i="1"/>
  <c r="AI760" i="1"/>
  <c r="AL760" i="1"/>
  <c r="AM760" i="1"/>
  <c r="AH761" i="1"/>
  <c r="AI761" i="1"/>
  <c r="AL761" i="1"/>
  <c r="AM761" i="1"/>
  <c r="AH762" i="1"/>
  <c r="AI762" i="1"/>
  <c r="AL762" i="1"/>
  <c r="AM762" i="1"/>
  <c r="AH763" i="1"/>
  <c r="AI763" i="1"/>
  <c r="AL763" i="1"/>
  <c r="AM763" i="1"/>
  <c r="AH764" i="1"/>
  <c r="AI764" i="1"/>
  <c r="AL764" i="1"/>
  <c r="AM764" i="1"/>
  <c r="AH765" i="1"/>
  <c r="AI765" i="1"/>
  <c r="AL765" i="1"/>
  <c r="AM765" i="1"/>
  <c r="AH766" i="1"/>
  <c r="AI766" i="1"/>
  <c r="AL766" i="1"/>
  <c r="AM766" i="1"/>
  <c r="AH767" i="1"/>
  <c r="AI767" i="1"/>
  <c r="AL767" i="1"/>
  <c r="AM767" i="1"/>
  <c r="AH768" i="1"/>
  <c r="AI768" i="1"/>
  <c r="AL768" i="1"/>
  <c r="AM768" i="1"/>
  <c r="AH769" i="1"/>
  <c r="AI769" i="1"/>
  <c r="AL769" i="1"/>
  <c r="AM769" i="1"/>
  <c r="AH770" i="1"/>
  <c r="AI770" i="1"/>
  <c r="AL770" i="1"/>
  <c r="AM770" i="1"/>
  <c r="AH771" i="1"/>
  <c r="AI771" i="1"/>
  <c r="AL771" i="1"/>
  <c r="AM771" i="1"/>
  <c r="AH772" i="1"/>
  <c r="AI772" i="1"/>
  <c r="AL772" i="1"/>
  <c r="AM772" i="1"/>
  <c r="AH773" i="1"/>
  <c r="AI773" i="1"/>
  <c r="AL773" i="1"/>
  <c r="AM773" i="1"/>
  <c r="AH774" i="1"/>
  <c r="AI774" i="1"/>
  <c r="AL774" i="1"/>
  <c r="AM774" i="1"/>
  <c r="AH775" i="1"/>
  <c r="AI775" i="1"/>
  <c r="AL775" i="1"/>
  <c r="AM775" i="1"/>
  <c r="AH776" i="1"/>
  <c r="AI776" i="1"/>
  <c r="AL776" i="1"/>
  <c r="AM776" i="1"/>
  <c r="AH777" i="1"/>
  <c r="AI777" i="1"/>
  <c r="AL777" i="1"/>
  <c r="AM777" i="1"/>
  <c r="AH778" i="1"/>
  <c r="AI778" i="1"/>
  <c r="AL778" i="1"/>
  <c r="AM778" i="1"/>
  <c r="AH779" i="1"/>
  <c r="AI779" i="1"/>
  <c r="AL779" i="1"/>
  <c r="AM779" i="1"/>
  <c r="AH780" i="1"/>
  <c r="AI780" i="1"/>
  <c r="AL780" i="1"/>
  <c r="AM780" i="1"/>
  <c r="AH781" i="1"/>
  <c r="AI781" i="1"/>
  <c r="AL781" i="1"/>
  <c r="AM781" i="1"/>
  <c r="AH782" i="1"/>
  <c r="AI782" i="1"/>
  <c r="AL782" i="1"/>
  <c r="AM782" i="1"/>
  <c r="AH783" i="1"/>
  <c r="AI783" i="1"/>
  <c r="AL783" i="1"/>
  <c r="AM783" i="1"/>
  <c r="AH784" i="1"/>
  <c r="AI784" i="1"/>
  <c r="AL784" i="1"/>
  <c r="AM784" i="1"/>
  <c r="AH785" i="1"/>
  <c r="AI785" i="1"/>
  <c r="AL785" i="1"/>
  <c r="AM785" i="1"/>
  <c r="AH786" i="1"/>
  <c r="AI786" i="1"/>
  <c r="AL786" i="1"/>
  <c r="AM786" i="1"/>
  <c r="AH787" i="1"/>
  <c r="AI787" i="1"/>
  <c r="AL787" i="1"/>
  <c r="AM787" i="1"/>
  <c r="AL668" i="1"/>
  <c r="AP517" i="1"/>
  <c r="AP518" i="1"/>
  <c r="AP519" i="1"/>
  <c r="AP520" i="1"/>
  <c r="AP521" i="1"/>
  <c r="AP522" i="1"/>
  <c r="AP523" i="1"/>
  <c r="AP524" i="1"/>
  <c r="AP525" i="1"/>
  <c r="AP526" i="1"/>
  <c r="AP527" i="1"/>
  <c r="AP528" i="1"/>
  <c r="AP529" i="1"/>
  <c r="AP530" i="1"/>
  <c r="AP531" i="1"/>
  <c r="AP532" i="1"/>
  <c r="AP533" i="1"/>
  <c r="AP534" i="1"/>
  <c r="AP535" i="1"/>
  <c r="AP536" i="1"/>
  <c r="AP537" i="1"/>
  <c r="AP538" i="1"/>
  <c r="AP539" i="1"/>
  <c r="AP540" i="1"/>
  <c r="AP541" i="1"/>
  <c r="AP542" i="1"/>
  <c r="AP543" i="1"/>
  <c r="AP544" i="1"/>
  <c r="AP545" i="1"/>
  <c r="AP546" i="1"/>
  <c r="AP547" i="1"/>
  <c r="AP548" i="1"/>
  <c r="AP549" i="1"/>
  <c r="AP550" i="1"/>
  <c r="AP551" i="1"/>
  <c r="AP552" i="1"/>
  <c r="AP553" i="1"/>
  <c r="AP554" i="1"/>
  <c r="AP555" i="1"/>
  <c r="AP556" i="1"/>
  <c r="AP557" i="1"/>
  <c r="AP558" i="1"/>
  <c r="AP559" i="1"/>
  <c r="AP560" i="1"/>
  <c r="AP561" i="1"/>
  <c r="AP562" i="1"/>
  <c r="AP563" i="1"/>
  <c r="AP564" i="1"/>
  <c r="AP565" i="1"/>
  <c r="AP566" i="1"/>
  <c r="AP567" i="1"/>
  <c r="AP568" i="1"/>
  <c r="AP569" i="1"/>
  <c r="AP570" i="1"/>
  <c r="AP571" i="1"/>
  <c r="AP572" i="1"/>
  <c r="AP573" i="1"/>
  <c r="AP574" i="1"/>
  <c r="AP575" i="1"/>
  <c r="AP576" i="1"/>
  <c r="AP577" i="1"/>
  <c r="AP578" i="1"/>
  <c r="AP579" i="1"/>
  <c r="AP580" i="1"/>
  <c r="AP581" i="1"/>
  <c r="AP582" i="1"/>
  <c r="AP583" i="1"/>
  <c r="AP584" i="1"/>
  <c r="AP585" i="1"/>
  <c r="AP586" i="1"/>
  <c r="AP587" i="1"/>
  <c r="AP588" i="1"/>
  <c r="AP589" i="1"/>
  <c r="AP590" i="1"/>
  <c r="AP591" i="1"/>
  <c r="AP592" i="1"/>
  <c r="AP593" i="1"/>
  <c r="AP594" i="1"/>
  <c r="AP595" i="1"/>
  <c r="AP596" i="1"/>
  <c r="AP597" i="1"/>
  <c r="AP598" i="1"/>
  <c r="AP599" i="1"/>
  <c r="AP600" i="1"/>
  <c r="AP601" i="1"/>
  <c r="AP602" i="1"/>
  <c r="AP603" i="1"/>
  <c r="AP604" i="1"/>
  <c r="AP605" i="1"/>
  <c r="AP606" i="1"/>
  <c r="AP607" i="1"/>
  <c r="AP608" i="1"/>
  <c r="AP609" i="1"/>
  <c r="AP610" i="1"/>
  <c r="AP611" i="1"/>
  <c r="AP612" i="1"/>
  <c r="AP613" i="1"/>
  <c r="AP614" i="1"/>
  <c r="AP615" i="1"/>
  <c r="AP616" i="1"/>
  <c r="AP617" i="1"/>
  <c r="AP618" i="1"/>
  <c r="AP619" i="1"/>
  <c r="AP620" i="1"/>
  <c r="AP621" i="1"/>
  <c r="AP622" i="1"/>
  <c r="AP623" i="1"/>
  <c r="AP624" i="1"/>
  <c r="AP625" i="1"/>
  <c r="AP626" i="1"/>
  <c r="AP627" i="1"/>
  <c r="AP628" i="1"/>
  <c r="AP629" i="1"/>
  <c r="AP630" i="1"/>
  <c r="AP631" i="1"/>
  <c r="AP632" i="1"/>
  <c r="AP633" i="1"/>
  <c r="AP634" i="1"/>
  <c r="AP635" i="1"/>
  <c r="AP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H517" i="1"/>
  <c r="AI517" i="1"/>
  <c r="AJ517" i="1"/>
  <c r="AH518" i="1"/>
  <c r="AI518" i="1"/>
  <c r="AJ518" i="1"/>
  <c r="AK518" i="1"/>
  <c r="AH519" i="1"/>
  <c r="AK519" i="1" s="1"/>
  <c r="AI519" i="1"/>
  <c r="AJ519" i="1"/>
  <c r="AH520" i="1"/>
  <c r="AI520" i="1"/>
  <c r="AJ520" i="1"/>
  <c r="AK520" i="1"/>
  <c r="AH521" i="1"/>
  <c r="AI521" i="1"/>
  <c r="AJ521" i="1"/>
  <c r="AH522" i="1"/>
  <c r="AK522" i="1" s="1"/>
  <c r="AI522" i="1"/>
  <c r="AJ522" i="1"/>
  <c r="AH523" i="1"/>
  <c r="AI523" i="1"/>
  <c r="AJ523" i="1"/>
  <c r="AH524" i="1"/>
  <c r="AI524" i="1"/>
  <c r="AK524" i="1" s="1"/>
  <c r="AJ524" i="1"/>
  <c r="AH525" i="1"/>
  <c r="AI525" i="1"/>
  <c r="AJ525" i="1"/>
  <c r="AH526" i="1"/>
  <c r="AK526" i="1" s="1"/>
  <c r="AI526" i="1"/>
  <c r="AJ526" i="1"/>
  <c r="AH527" i="1"/>
  <c r="AI527" i="1"/>
  <c r="AJ527" i="1"/>
  <c r="AH528" i="1"/>
  <c r="AK528" i="1" s="1"/>
  <c r="AI528" i="1"/>
  <c r="AJ528" i="1"/>
  <c r="AH529" i="1"/>
  <c r="AI529" i="1"/>
  <c r="AJ529" i="1"/>
  <c r="AH530" i="1"/>
  <c r="AK530" i="1" s="1"/>
  <c r="AI530" i="1"/>
  <c r="AJ530" i="1"/>
  <c r="AH531" i="1"/>
  <c r="AK531" i="1" s="1"/>
  <c r="AI531" i="1"/>
  <c r="AJ531" i="1"/>
  <c r="AH532" i="1"/>
  <c r="AI532" i="1"/>
  <c r="AJ532" i="1"/>
  <c r="AK532" i="1"/>
  <c r="AH533" i="1"/>
  <c r="AI533" i="1"/>
  <c r="AJ533" i="1"/>
  <c r="AH534" i="1"/>
  <c r="AI534" i="1"/>
  <c r="AJ534" i="1"/>
  <c r="AK534" i="1"/>
  <c r="AH535" i="1"/>
  <c r="AK535" i="1" s="1"/>
  <c r="AI535" i="1"/>
  <c r="AJ535" i="1"/>
  <c r="AH536" i="1"/>
  <c r="AI536" i="1"/>
  <c r="AJ536" i="1"/>
  <c r="AK536" i="1"/>
  <c r="AH537" i="1"/>
  <c r="AI537" i="1"/>
  <c r="AJ537" i="1"/>
  <c r="AH538" i="1"/>
  <c r="AK538" i="1" s="1"/>
  <c r="AI538" i="1"/>
  <c r="AJ538" i="1"/>
  <c r="AH539" i="1"/>
  <c r="AI539" i="1"/>
  <c r="AJ539" i="1"/>
  <c r="AH540" i="1"/>
  <c r="AI540" i="1"/>
  <c r="AK540" i="1" s="1"/>
  <c r="AJ540" i="1"/>
  <c r="AH541" i="1"/>
  <c r="AI541" i="1"/>
  <c r="AJ541" i="1"/>
  <c r="AH542" i="1"/>
  <c r="AK542" i="1" s="1"/>
  <c r="AI542" i="1"/>
  <c r="AJ542" i="1"/>
  <c r="AH543" i="1"/>
  <c r="AI543" i="1"/>
  <c r="AJ543" i="1"/>
  <c r="AH544" i="1"/>
  <c r="AK544" i="1" s="1"/>
  <c r="AI544" i="1"/>
  <c r="AJ544" i="1"/>
  <c r="AH545" i="1"/>
  <c r="AI545" i="1"/>
  <c r="AJ545" i="1"/>
  <c r="AH546" i="1"/>
  <c r="AK546" i="1" s="1"/>
  <c r="AI546" i="1"/>
  <c r="AJ546" i="1"/>
  <c r="AH547" i="1"/>
  <c r="AK547" i="1" s="1"/>
  <c r="AI547" i="1"/>
  <c r="AJ547" i="1"/>
  <c r="AH548" i="1"/>
  <c r="AI548" i="1"/>
  <c r="AJ548" i="1"/>
  <c r="AK548" i="1"/>
  <c r="AH549" i="1"/>
  <c r="AI549" i="1"/>
  <c r="AJ549" i="1"/>
  <c r="AH550" i="1"/>
  <c r="AI550" i="1"/>
  <c r="AJ550" i="1"/>
  <c r="AK550" i="1"/>
  <c r="AH551" i="1"/>
  <c r="AK551" i="1" s="1"/>
  <c r="AI551" i="1"/>
  <c r="AJ551" i="1"/>
  <c r="AH552" i="1"/>
  <c r="AI552" i="1"/>
  <c r="AJ552" i="1"/>
  <c r="AK552" i="1"/>
  <c r="AH553" i="1"/>
  <c r="AI553" i="1"/>
  <c r="AJ553" i="1"/>
  <c r="AH554" i="1"/>
  <c r="AK554" i="1" s="1"/>
  <c r="AI554" i="1"/>
  <c r="AJ554" i="1"/>
  <c r="AH555" i="1"/>
  <c r="AI555" i="1"/>
  <c r="AJ555" i="1"/>
  <c r="AH556" i="1"/>
  <c r="AI556" i="1"/>
  <c r="AK556" i="1" s="1"/>
  <c r="AJ556" i="1"/>
  <c r="AH557" i="1"/>
  <c r="AI557" i="1"/>
  <c r="AJ557" i="1"/>
  <c r="AH558" i="1"/>
  <c r="AK558" i="1" s="1"/>
  <c r="AI558" i="1"/>
  <c r="AJ558" i="1"/>
  <c r="AH559" i="1"/>
  <c r="AI559" i="1"/>
  <c r="AJ559" i="1"/>
  <c r="AH560" i="1"/>
  <c r="AK560" i="1" s="1"/>
  <c r="AI560" i="1"/>
  <c r="AJ560" i="1"/>
  <c r="AH561" i="1"/>
  <c r="AK561" i="1" s="1"/>
  <c r="AI561" i="1"/>
  <c r="AJ561" i="1"/>
  <c r="AH562" i="1"/>
  <c r="AK562" i="1" s="1"/>
  <c r="AI562" i="1"/>
  <c r="AJ562" i="1"/>
  <c r="AH563" i="1"/>
  <c r="AK563" i="1" s="1"/>
  <c r="AI563" i="1"/>
  <c r="AJ563" i="1"/>
  <c r="AH564" i="1"/>
  <c r="AI564" i="1"/>
  <c r="AJ564" i="1"/>
  <c r="AK564" i="1"/>
  <c r="AH565" i="1"/>
  <c r="AI565" i="1"/>
  <c r="AJ565" i="1"/>
  <c r="AH566" i="1"/>
  <c r="AI566" i="1"/>
  <c r="AJ566" i="1"/>
  <c r="AK566" i="1"/>
  <c r="AH567" i="1"/>
  <c r="AK567" i="1" s="1"/>
  <c r="AI567" i="1"/>
  <c r="AJ567" i="1"/>
  <c r="AH568" i="1"/>
  <c r="AI568" i="1"/>
  <c r="AJ568" i="1"/>
  <c r="AK568" i="1"/>
  <c r="AH569" i="1"/>
  <c r="AI569" i="1"/>
  <c r="AJ569" i="1"/>
  <c r="AH570" i="1"/>
  <c r="AK570" i="1" s="1"/>
  <c r="AI570" i="1"/>
  <c r="AJ570" i="1"/>
  <c r="AH571" i="1"/>
  <c r="AI571" i="1"/>
  <c r="AJ571" i="1"/>
  <c r="AH572" i="1"/>
  <c r="AI572" i="1"/>
  <c r="AK572" i="1" s="1"/>
  <c r="AJ572" i="1"/>
  <c r="AH573" i="1"/>
  <c r="AI573" i="1"/>
  <c r="AJ573" i="1"/>
  <c r="AH574" i="1"/>
  <c r="AK574" i="1" s="1"/>
  <c r="AI574" i="1"/>
  <c r="AJ574" i="1"/>
  <c r="AH575" i="1"/>
  <c r="AI575" i="1"/>
  <c r="AJ575" i="1"/>
  <c r="AH576" i="1"/>
  <c r="AK576" i="1" s="1"/>
  <c r="AI576" i="1"/>
  <c r="AJ576" i="1"/>
  <c r="AH577" i="1"/>
  <c r="AK577" i="1" s="1"/>
  <c r="AI577" i="1"/>
  <c r="AJ577" i="1"/>
  <c r="AH578" i="1"/>
  <c r="AK578" i="1" s="1"/>
  <c r="AI578" i="1"/>
  <c r="AJ578" i="1"/>
  <c r="AH579" i="1"/>
  <c r="AK579" i="1" s="1"/>
  <c r="AI579" i="1"/>
  <c r="AJ579" i="1"/>
  <c r="AH580" i="1"/>
  <c r="AI580" i="1"/>
  <c r="AJ580" i="1"/>
  <c r="AK580" i="1"/>
  <c r="AH581" i="1"/>
  <c r="AI581" i="1"/>
  <c r="AJ581" i="1"/>
  <c r="AH582" i="1"/>
  <c r="AI582" i="1"/>
  <c r="AJ582" i="1"/>
  <c r="AK582" i="1"/>
  <c r="AH583" i="1"/>
  <c r="AK583" i="1" s="1"/>
  <c r="AI583" i="1"/>
  <c r="AJ583" i="1"/>
  <c r="AH584" i="1"/>
  <c r="AI584" i="1"/>
  <c r="AJ584" i="1"/>
  <c r="AK584" i="1"/>
  <c r="AH585" i="1"/>
  <c r="AI585" i="1"/>
  <c r="AJ585" i="1"/>
  <c r="AH586" i="1"/>
  <c r="AK586" i="1" s="1"/>
  <c r="AI586" i="1"/>
  <c r="AJ586" i="1"/>
  <c r="AH587" i="1"/>
  <c r="AI587" i="1"/>
  <c r="AJ587" i="1"/>
  <c r="AH588" i="1"/>
  <c r="AI588" i="1"/>
  <c r="AK588" i="1" s="1"/>
  <c r="AJ588" i="1"/>
  <c r="AH589" i="1"/>
  <c r="AI589" i="1"/>
  <c r="AJ589" i="1"/>
  <c r="AH590" i="1"/>
  <c r="AK590" i="1" s="1"/>
  <c r="AI590" i="1"/>
  <c r="AJ590" i="1"/>
  <c r="AH591" i="1"/>
  <c r="AI591" i="1"/>
  <c r="AJ591" i="1"/>
  <c r="AH592" i="1"/>
  <c r="AK592" i="1" s="1"/>
  <c r="AI592" i="1"/>
  <c r="AJ592" i="1"/>
  <c r="AH593" i="1"/>
  <c r="AK593" i="1" s="1"/>
  <c r="AI593" i="1"/>
  <c r="AJ593" i="1"/>
  <c r="AH594" i="1"/>
  <c r="AK594" i="1" s="1"/>
  <c r="AI594" i="1"/>
  <c r="AJ594" i="1"/>
  <c r="AH595" i="1"/>
  <c r="AK595" i="1" s="1"/>
  <c r="AI595" i="1"/>
  <c r="AJ595" i="1"/>
  <c r="AH596" i="1"/>
  <c r="AI596" i="1"/>
  <c r="AJ596" i="1"/>
  <c r="AK596" i="1"/>
  <c r="AH597" i="1"/>
  <c r="AI597" i="1"/>
  <c r="AJ597" i="1"/>
  <c r="AH598" i="1"/>
  <c r="AI598" i="1"/>
  <c r="AJ598" i="1"/>
  <c r="AK598" i="1"/>
  <c r="AH599" i="1"/>
  <c r="AK599" i="1" s="1"/>
  <c r="AI599" i="1"/>
  <c r="AJ599" i="1"/>
  <c r="AH600" i="1"/>
  <c r="AI600" i="1"/>
  <c r="AJ600" i="1"/>
  <c r="AK600" i="1"/>
  <c r="AH601" i="1"/>
  <c r="AI601" i="1"/>
  <c r="AJ601" i="1"/>
  <c r="AH602" i="1"/>
  <c r="AK602" i="1" s="1"/>
  <c r="AI602" i="1"/>
  <c r="AJ602" i="1"/>
  <c r="AH603" i="1"/>
  <c r="AI603" i="1"/>
  <c r="AJ603" i="1"/>
  <c r="AH604" i="1"/>
  <c r="AI604" i="1"/>
  <c r="AK604" i="1" s="1"/>
  <c r="AJ604" i="1"/>
  <c r="AH605" i="1"/>
  <c r="AI605" i="1"/>
  <c r="AJ605" i="1"/>
  <c r="AH606" i="1"/>
  <c r="AK606" i="1" s="1"/>
  <c r="AI606" i="1"/>
  <c r="AJ606" i="1"/>
  <c r="AH607" i="1"/>
  <c r="AI607" i="1"/>
  <c r="AJ607" i="1"/>
  <c r="AH608" i="1"/>
  <c r="AK608" i="1" s="1"/>
  <c r="AI608" i="1"/>
  <c r="AJ608" i="1"/>
  <c r="AH609" i="1"/>
  <c r="AK609" i="1" s="1"/>
  <c r="AI609" i="1"/>
  <c r="AJ609" i="1"/>
  <c r="AH610" i="1"/>
  <c r="AK610" i="1" s="1"/>
  <c r="AI610" i="1"/>
  <c r="AJ610" i="1"/>
  <c r="AH611" i="1"/>
  <c r="AK611" i="1" s="1"/>
  <c r="AI611" i="1"/>
  <c r="AJ611" i="1"/>
  <c r="AH612" i="1"/>
  <c r="AI612" i="1"/>
  <c r="AJ612" i="1"/>
  <c r="AK612" i="1"/>
  <c r="AH613" i="1"/>
  <c r="AI613" i="1"/>
  <c r="AJ613" i="1"/>
  <c r="AH614" i="1"/>
  <c r="AI614" i="1"/>
  <c r="AJ614" i="1"/>
  <c r="AK614" i="1"/>
  <c r="AH615" i="1"/>
  <c r="AK615" i="1" s="1"/>
  <c r="AI615" i="1"/>
  <c r="AJ615" i="1"/>
  <c r="AH616" i="1"/>
  <c r="AI616" i="1"/>
  <c r="AJ616" i="1"/>
  <c r="AK616" i="1"/>
  <c r="AH617" i="1"/>
  <c r="AI617" i="1"/>
  <c r="AJ617" i="1"/>
  <c r="AH618" i="1"/>
  <c r="AK618" i="1" s="1"/>
  <c r="AI618" i="1"/>
  <c r="AJ618" i="1"/>
  <c r="AH619" i="1"/>
  <c r="AI619" i="1"/>
  <c r="AJ619" i="1"/>
  <c r="AH620" i="1"/>
  <c r="AI620" i="1"/>
  <c r="AK620" i="1" s="1"/>
  <c r="AJ620" i="1"/>
  <c r="AH621" i="1"/>
  <c r="AI621" i="1"/>
  <c r="AJ621" i="1"/>
  <c r="AH622" i="1"/>
  <c r="AK622" i="1" s="1"/>
  <c r="AI622" i="1"/>
  <c r="AJ622" i="1"/>
  <c r="AH623" i="1"/>
  <c r="AI623" i="1"/>
  <c r="AJ623" i="1"/>
  <c r="AH624" i="1"/>
  <c r="AK624" i="1" s="1"/>
  <c r="AI624" i="1"/>
  <c r="AJ624" i="1"/>
  <c r="AH625" i="1"/>
  <c r="AK625" i="1" s="1"/>
  <c r="AI625" i="1"/>
  <c r="AJ625" i="1"/>
  <c r="AH626" i="1"/>
  <c r="AK626" i="1" s="1"/>
  <c r="AI626" i="1"/>
  <c r="AJ626" i="1"/>
  <c r="AH627" i="1"/>
  <c r="AK627" i="1" s="1"/>
  <c r="AI627" i="1"/>
  <c r="AJ627" i="1"/>
  <c r="AH628" i="1"/>
  <c r="AI628" i="1"/>
  <c r="AJ628" i="1"/>
  <c r="AK628" i="1"/>
  <c r="AH629" i="1"/>
  <c r="AI629" i="1"/>
  <c r="AJ629" i="1"/>
  <c r="AH630" i="1"/>
  <c r="AI630" i="1"/>
  <c r="AJ630" i="1"/>
  <c r="AK630" i="1"/>
  <c r="AH631" i="1"/>
  <c r="AK631" i="1" s="1"/>
  <c r="AI631" i="1"/>
  <c r="AJ631" i="1"/>
  <c r="AH632" i="1"/>
  <c r="AI632" i="1"/>
  <c r="AJ632" i="1"/>
  <c r="AK632" i="1"/>
  <c r="AH633" i="1"/>
  <c r="AI633" i="1"/>
  <c r="AJ633" i="1"/>
  <c r="AH634" i="1"/>
  <c r="AK634" i="1" s="1"/>
  <c r="AI634" i="1"/>
  <c r="AJ634" i="1"/>
  <c r="AH635" i="1"/>
  <c r="AI635" i="1"/>
  <c r="AJ635" i="1"/>
  <c r="AJ516" i="1"/>
  <c r="AI516" i="1"/>
  <c r="AH516" i="1"/>
  <c r="AK516" i="1" s="1"/>
  <c r="AP636" i="1" l="1"/>
  <c r="B642" i="1" s="1"/>
  <c r="AK629" i="1"/>
  <c r="AK613" i="1"/>
  <c r="AK597" i="1"/>
  <c r="AK581" i="1"/>
  <c r="AK565" i="1"/>
  <c r="AK549" i="1"/>
  <c r="AK533" i="1"/>
  <c r="AK517" i="1"/>
  <c r="AK569" i="1"/>
  <c r="AK537" i="1"/>
  <c r="AK603" i="1"/>
  <c r="AK523" i="1"/>
  <c r="AK635" i="1"/>
  <c r="AK587" i="1"/>
  <c r="AK621" i="1"/>
  <c r="AK605" i="1"/>
  <c r="AK589" i="1"/>
  <c r="AK573" i="1"/>
  <c r="AK557" i="1"/>
  <c r="AK541" i="1"/>
  <c r="AK525" i="1"/>
  <c r="AK617" i="1"/>
  <c r="AK553" i="1"/>
  <c r="AK619" i="1"/>
  <c r="AK571" i="1"/>
  <c r="AK623" i="1"/>
  <c r="AK607" i="1"/>
  <c r="AK591" i="1"/>
  <c r="AK575" i="1"/>
  <c r="AK559" i="1"/>
  <c r="AK543" i="1"/>
  <c r="AK527" i="1"/>
  <c r="AK633" i="1"/>
  <c r="AK601" i="1"/>
  <c r="AK585" i="1"/>
  <c r="AK521" i="1"/>
  <c r="AK555" i="1"/>
  <c r="AK539" i="1"/>
  <c r="AK545" i="1"/>
  <c r="AK529"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H221" i="1"/>
  <c r="AI221" i="1"/>
  <c r="AK221" i="1"/>
  <c r="AL221" i="1"/>
  <c r="AM221" i="1" s="1"/>
  <c r="AN221" i="1"/>
  <c r="AO221" i="1" s="1"/>
  <c r="AH222" i="1"/>
  <c r="AI222" i="1"/>
  <c r="AK222" i="1"/>
  <c r="AL222" i="1"/>
  <c r="AM222" i="1" s="1"/>
  <c r="AN222" i="1"/>
  <c r="AO222" i="1" s="1"/>
  <c r="AH223" i="1"/>
  <c r="AI223" i="1"/>
  <c r="AK223" i="1"/>
  <c r="AL223" i="1"/>
  <c r="AM223" i="1" s="1"/>
  <c r="AN223" i="1"/>
  <c r="AO223" i="1" s="1"/>
  <c r="AH224" i="1"/>
  <c r="AI224" i="1"/>
  <c r="AK224" i="1"/>
  <c r="AL224" i="1"/>
  <c r="AM224" i="1"/>
  <c r="AN224" i="1"/>
  <c r="AO224" i="1" s="1"/>
  <c r="AH225" i="1"/>
  <c r="AI225" i="1"/>
  <c r="AK225" i="1"/>
  <c r="AL225" i="1"/>
  <c r="AM225" i="1" s="1"/>
  <c r="AN225" i="1"/>
  <c r="AO225" i="1" s="1"/>
  <c r="AH226" i="1"/>
  <c r="AI226" i="1"/>
  <c r="AK226" i="1"/>
  <c r="AL226" i="1"/>
  <c r="AM226" i="1" s="1"/>
  <c r="AN226" i="1"/>
  <c r="AO226" i="1"/>
  <c r="AH227" i="1"/>
  <c r="AI227" i="1"/>
  <c r="AK227" i="1"/>
  <c r="AL227" i="1"/>
  <c r="AM227" i="1" s="1"/>
  <c r="AN227" i="1"/>
  <c r="AO227" i="1" s="1"/>
  <c r="AH228" i="1"/>
  <c r="AI228" i="1"/>
  <c r="AK228" i="1"/>
  <c r="AL228" i="1"/>
  <c r="AM228" i="1" s="1"/>
  <c r="AN228" i="1"/>
  <c r="AO228" i="1" s="1"/>
  <c r="AH229" i="1"/>
  <c r="AI229" i="1"/>
  <c r="AK229" i="1"/>
  <c r="AL229" i="1"/>
  <c r="AM229" i="1" s="1"/>
  <c r="AN229" i="1"/>
  <c r="AO229" i="1" s="1"/>
  <c r="AH230" i="1"/>
  <c r="AI230" i="1"/>
  <c r="AK230" i="1"/>
  <c r="AL230" i="1"/>
  <c r="AM230" i="1" s="1"/>
  <c r="AN230" i="1"/>
  <c r="AO230" i="1" s="1"/>
  <c r="AH231" i="1"/>
  <c r="AI231" i="1"/>
  <c r="AK231" i="1"/>
  <c r="AL231" i="1"/>
  <c r="AM231" i="1" s="1"/>
  <c r="AN231" i="1"/>
  <c r="AO231" i="1" s="1"/>
  <c r="AH232" i="1"/>
  <c r="AI232" i="1"/>
  <c r="AK232" i="1"/>
  <c r="AL232" i="1"/>
  <c r="AM232" i="1"/>
  <c r="AN232" i="1"/>
  <c r="AO232" i="1" s="1"/>
  <c r="AH233" i="1"/>
  <c r="AI233" i="1"/>
  <c r="AK233" i="1"/>
  <c r="AL233" i="1"/>
  <c r="AM233" i="1" s="1"/>
  <c r="AN233" i="1"/>
  <c r="AO233" i="1" s="1"/>
  <c r="AH234" i="1"/>
  <c r="AI234" i="1"/>
  <c r="AK234" i="1"/>
  <c r="AL234" i="1"/>
  <c r="AM234" i="1" s="1"/>
  <c r="AN234" i="1"/>
  <c r="AO234" i="1"/>
  <c r="AH235" i="1"/>
  <c r="AI235" i="1"/>
  <c r="AK235" i="1"/>
  <c r="AL235" i="1"/>
  <c r="AM235" i="1" s="1"/>
  <c r="AN235" i="1"/>
  <c r="AO235" i="1" s="1"/>
  <c r="AH236" i="1"/>
  <c r="AI236" i="1"/>
  <c r="AK236" i="1"/>
  <c r="AL236" i="1"/>
  <c r="AM236" i="1" s="1"/>
  <c r="AN236" i="1"/>
  <c r="AO236" i="1" s="1"/>
  <c r="AH237" i="1"/>
  <c r="AI237" i="1"/>
  <c r="AK237" i="1"/>
  <c r="AL237" i="1"/>
  <c r="AM237" i="1" s="1"/>
  <c r="AN237" i="1"/>
  <c r="AO237" i="1" s="1"/>
  <c r="AH238" i="1"/>
  <c r="AI238" i="1"/>
  <c r="AK238" i="1"/>
  <c r="AL238" i="1"/>
  <c r="AM238" i="1" s="1"/>
  <c r="AN238" i="1"/>
  <c r="AO238" i="1" s="1"/>
  <c r="AH239" i="1"/>
  <c r="AI239" i="1"/>
  <c r="AK239" i="1"/>
  <c r="AL239" i="1"/>
  <c r="AM239" i="1"/>
  <c r="AN239" i="1"/>
  <c r="AO239" i="1" s="1"/>
  <c r="AH240" i="1"/>
  <c r="AI240" i="1"/>
  <c r="AK240" i="1"/>
  <c r="AL240" i="1"/>
  <c r="AM240" i="1" s="1"/>
  <c r="AN240" i="1"/>
  <c r="AO240" i="1" s="1"/>
  <c r="AH241" i="1"/>
  <c r="AI241" i="1"/>
  <c r="AK241" i="1"/>
  <c r="AL241" i="1"/>
  <c r="AM241" i="1" s="1"/>
  <c r="AN241" i="1"/>
  <c r="AO241" i="1" s="1"/>
  <c r="AH242" i="1"/>
  <c r="AI242" i="1"/>
  <c r="AK242" i="1"/>
  <c r="AL242" i="1"/>
  <c r="AM242" i="1" s="1"/>
  <c r="AN242" i="1"/>
  <c r="AO242" i="1"/>
  <c r="AH243" i="1"/>
  <c r="AI243" i="1"/>
  <c r="AK243" i="1"/>
  <c r="AL243" i="1"/>
  <c r="AM243" i="1" s="1"/>
  <c r="AN243" i="1"/>
  <c r="AO243" i="1"/>
  <c r="AH244" i="1"/>
  <c r="AI244" i="1"/>
  <c r="AK244" i="1"/>
  <c r="AL244" i="1"/>
  <c r="AM244" i="1"/>
  <c r="AN244" i="1"/>
  <c r="AO244" i="1" s="1"/>
  <c r="AH245" i="1"/>
  <c r="AI245" i="1"/>
  <c r="AK245" i="1"/>
  <c r="AL245" i="1"/>
  <c r="AM245" i="1" s="1"/>
  <c r="AN245" i="1"/>
  <c r="AO245" i="1"/>
  <c r="AH246" i="1"/>
  <c r="AI246" i="1"/>
  <c r="AK246" i="1"/>
  <c r="AL246" i="1"/>
  <c r="AM246" i="1" s="1"/>
  <c r="AN246" i="1"/>
  <c r="AO246" i="1" s="1"/>
  <c r="AH247" i="1"/>
  <c r="AI247" i="1"/>
  <c r="AK247" i="1"/>
  <c r="AL247" i="1"/>
  <c r="AM247" i="1"/>
  <c r="AN247" i="1"/>
  <c r="AO247" i="1" s="1"/>
  <c r="AH248" i="1"/>
  <c r="AI248" i="1"/>
  <c r="AK248" i="1"/>
  <c r="AL248" i="1"/>
  <c r="AM248" i="1" s="1"/>
  <c r="AN248" i="1"/>
  <c r="AO248" i="1" s="1"/>
  <c r="AH249" i="1"/>
  <c r="AI249" i="1"/>
  <c r="AK249" i="1"/>
  <c r="AL249" i="1"/>
  <c r="AM249" i="1" s="1"/>
  <c r="AN249" i="1"/>
  <c r="AO249" i="1"/>
  <c r="AH250" i="1"/>
  <c r="AI250" i="1"/>
  <c r="AK250" i="1"/>
  <c r="AL250" i="1"/>
  <c r="AM250" i="1" s="1"/>
  <c r="AN250" i="1"/>
  <c r="AO250" i="1" s="1"/>
  <c r="AH251" i="1"/>
  <c r="AI251" i="1"/>
  <c r="AK251" i="1"/>
  <c r="AL251" i="1"/>
  <c r="AM251" i="1" s="1"/>
  <c r="AN251" i="1"/>
  <c r="AO251" i="1"/>
  <c r="AH252" i="1"/>
  <c r="AI252" i="1"/>
  <c r="AK252" i="1"/>
  <c r="AL252" i="1"/>
  <c r="AM252" i="1"/>
  <c r="AN252" i="1"/>
  <c r="AO252" i="1" s="1"/>
  <c r="AH253" i="1"/>
  <c r="AI253" i="1"/>
  <c r="AK253" i="1"/>
  <c r="AL253" i="1"/>
  <c r="AM253" i="1" s="1"/>
  <c r="AN253" i="1"/>
  <c r="AO253" i="1"/>
  <c r="AH254" i="1"/>
  <c r="AI254" i="1"/>
  <c r="AK254" i="1"/>
  <c r="AL254" i="1"/>
  <c r="AM254" i="1" s="1"/>
  <c r="AN254" i="1"/>
  <c r="AO254" i="1" s="1"/>
  <c r="AH255" i="1"/>
  <c r="AI255" i="1"/>
  <c r="AK255" i="1"/>
  <c r="AL255" i="1"/>
  <c r="AM255" i="1"/>
  <c r="AN255" i="1"/>
  <c r="AO255" i="1" s="1"/>
  <c r="AH256" i="1"/>
  <c r="AI256" i="1"/>
  <c r="AK256" i="1"/>
  <c r="AL256" i="1"/>
  <c r="AM256" i="1" s="1"/>
  <c r="AN256" i="1"/>
  <c r="AO256" i="1" s="1"/>
  <c r="AH257" i="1"/>
  <c r="AI257" i="1"/>
  <c r="AK257" i="1"/>
  <c r="AL257" i="1"/>
  <c r="AM257" i="1" s="1"/>
  <c r="AN257" i="1"/>
  <c r="AO257" i="1" s="1"/>
  <c r="AH258" i="1"/>
  <c r="AI258" i="1"/>
  <c r="AK258" i="1"/>
  <c r="AL258" i="1"/>
  <c r="AM258" i="1" s="1"/>
  <c r="AN258" i="1"/>
  <c r="AO258" i="1" s="1"/>
  <c r="AH259" i="1"/>
  <c r="AI259" i="1"/>
  <c r="AK259" i="1"/>
  <c r="AL259" i="1"/>
  <c r="AM259" i="1" s="1"/>
  <c r="AN259" i="1"/>
  <c r="AO259" i="1"/>
  <c r="AH260" i="1"/>
  <c r="AI260" i="1"/>
  <c r="AK260" i="1"/>
  <c r="AL260" i="1"/>
  <c r="AM260" i="1" s="1"/>
  <c r="AN260" i="1"/>
  <c r="AO260" i="1" s="1"/>
  <c r="AH261" i="1"/>
  <c r="AI261" i="1"/>
  <c r="AK261" i="1"/>
  <c r="AL261" i="1"/>
  <c r="AM261" i="1" s="1"/>
  <c r="AN261" i="1"/>
  <c r="AO261" i="1" s="1"/>
  <c r="AH262" i="1"/>
  <c r="AI262" i="1"/>
  <c r="AK262" i="1"/>
  <c r="AL262" i="1"/>
  <c r="AM262" i="1" s="1"/>
  <c r="AN262" i="1"/>
  <c r="AO262" i="1" s="1"/>
  <c r="AH263" i="1"/>
  <c r="AI263" i="1"/>
  <c r="AK263" i="1"/>
  <c r="AL263" i="1"/>
  <c r="AM263" i="1"/>
  <c r="AN263" i="1"/>
  <c r="AO263" i="1" s="1"/>
  <c r="AH264" i="1"/>
  <c r="AI264" i="1"/>
  <c r="AK264" i="1"/>
  <c r="AL264" i="1"/>
  <c r="AM264" i="1" s="1"/>
  <c r="AN264" i="1"/>
  <c r="AO264" i="1" s="1"/>
  <c r="AH265" i="1"/>
  <c r="AI265" i="1"/>
  <c r="AK265" i="1"/>
  <c r="AL265" i="1"/>
  <c r="AM265" i="1" s="1"/>
  <c r="AN265" i="1"/>
  <c r="AO265" i="1" s="1"/>
  <c r="AH266" i="1"/>
  <c r="AI266" i="1"/>
  <c r="AK266" i="1"/>
  <c r="AL266" i="1"/>
  <c r="AM266" i="1" s="1"/>
  <c r="AN266" i="1"/>
  <c r="AO266" i="1" s="1"/>
  <c r="AH267" i="1"/>
  <c r="AI267" i="1"/>
  <c r="AK267" i="1"/>
  <c r="AL267" i="1"/>
  <c r="AM267" i="1"/>
  <c r="AN267" i="1"/>
  <c r="AO267" i="1"/>
  <c r="AH268" i="1"/>
  <c r="AI268" i="1"/>
  <c r="AK268" i="1"/>
  <c r="AL268" i="1"/>
  <c r="AM268" i="1" s="1"/>
  <c r="AN268" i="1"/>
  <c r="AO268" i="1" s="1"/>
  <c r="AH269" i="1"/>
  <c r="AI269" i="1"/>
  <c r="AK269" i="1"/>
  <c r="AL269" i="1"/>
  <c r="AM269" i="1" s="1"/>
  <c r="AN269" i="1"/>
  <c r="AO269" i="1" s="1"/>
  <c r="AH270" i="1"/>
  <c r="AI270" i="1"/>
  <c r="AK270" i="1"/>
  <c r="AL270" i="1"/>
  <c r="AM270" i="1" s="1"/>
  <c r="AN270" i="1"/>
  <c r="AO270" i="1" s="1"/>
  <c r="AH271" i="1"/>
  <c r="AI271" i="1"/>
  <c r="AK271" i="1"/>
  <c r="AL271" i="1"/>
  <c r="AM271" i="1"/>
  <c r="AN271" i="1"/>
  <c r="AO271" i="1" s="1"/>
  <c r="AH272" i="1"/>
  <c r="AI272" i="1"/>
  <c r="AK272" i="1"/>
  <c r="AL272" i="1"/>
  <c r="AM272" i="1" s="1"/>
  <c r="AN272" i="1"/>
  <c r="AO272" i="1" s="1"/>
  <c r="AH273" i="1"/>
  <c r="AI273" i="1"/>
  <c r="AK273" i="1"/>
  <c r="AL273" i="1"/>
  <c r="AM273" i="1" s="1"/>
  <c r="AN273" i="1"/>
  <c r="AO273" i="1" s="1"/>
  <c r="AH274" i="1"/>
  <c r="AI274" i="1"/>
  <c r="AK274" i="1"/>
  <c r="AL274" i="1"/>
  <c r="AM274" i="1" s="1"/>
  <c r="AN274" i="1"/>
  <c r="AO274" i="1" s="1"/>
  <c r="AH275" i="1"/>
  <c r="AI275" i="1"/>
  <c r="AK275" i="1"/>
  <c r="AL275" i="1"/>
  <c r="AM275" i="1"/>
  <c r="AN275" i="1"/>
  <c r="AO275" i="1"/>
  <c r="AH276" i="1"/>
  <c r="AI276" i="1"/>
  <c r="AK276" i="1"/>
  <c r="AL276" i="1"/>
  <c r="AM276" i="1" s="1"/>
  <c r="AN276" i="1"/>
  <c r="AO276" i="1" s="1"/>
  <c r="AH277" i="1"/>
  <c r="AI277" i="1"/>
  <c r="AK277" i="1"/>
  <c r="AL277" i="1"/>
  <c r="AM277" i="1" s="1"/>
  <c r="AN277" i="1"/>
  <c r="AO277" i="1" s="1"/>
  <c r="AH278" i="1"/>
  <c r="AI278" i="1"/>
  <c r="AK278" i="1"/>
  <c r="AL278" i="1"/>
  <c r="AM278" i="1" s="1"/>
  <c r="AN278" i="1"/>
  <c r="AO278" i="1" s="1"/>
  <c r="AH279" i="1"/>
  <c r="AI279" i="1"/>
  <c r="AK279" i="1"/>
  <c r="AL279" i="1"/>
  <c r="AM279" i="1"/>
  <c r="AN279" i="1"/>
  <c r="AO279" i="1" s="1"/>
  <c r="AH280" i="1"/>
  <c r="AI280" i="1"/>
  <c r="AK280" i="1"/>
  <c r="AL280" i="1"/>
  <c r="AM280" i="1" s="1"/>
  <c r="AN280" i="1"/>
  <c r="AO280" i="1" s="1"/>
  <c r="AH281" i="1"/>
  <c r="AI281" i="1"/>
  <c r="AK281" i="1"/>
  <c r="AL281" i="1"/>
  <c r="AM281" i="1" s="1"/>
  <c r="AN281" i="1"/>
  <c r="AO281" i="1" s="1"/>
  <c r="AH282" i="1"/>
  <c r="AI282" i="1"/>
  <c r="AK282" i="1"/>
  <c r="AL282" i="1"/>
  <c r="AM282" i="1" s="1"/>
  <c r="AN282" i="1"/>
  <c r="AO282" i="1" s="1"/>
  <c r="AH283" i="1"/>
  <c r="AI283" i="1"/>
  <c r="AK283" i="1"/>
  <c r="AL283" i="1"/>
  <c r="AM283" i="1"/>
  <c r="AN283" i="1"/>
  <c r="AO283" i="1"/>
  <c r="AH284" i="1"/>
  <c r="AI284" i="1"/>
  <c r="AK284" i="1"/>
  <c r="AL284" i="1"/>
  <c r="AM284" i="1" s="1"/>
  <c r="AN284" i="1"/>
  <c r="AO284" i="1" s="1"/>
  <c r="AH285" i="1"/>
  <c r="AI285" i="1"/>
  <c r="AK285" i="1"/>
  <c r="AL285" i="1"/>
  <c r="AM285" i="1" s="1"/>
  <c r="AN285" i="1"/>
  <c r="AO285" i="1" s="1"/>
  <c r="AH286" i="1"/>
  <c r="AI286" i="1"/>
  <c r="AK286" i="1"/>
  <c r="AL286" i="1"/>
  <c r="AM286" i="1" s="1"/>
  <c r="AN286" i="1"/>
  <c r="AO286" i="1" s="1"/>
  <c r="AH287" i="1"/>
  <c r="AI287" i="1"/>
  <c r="AK287" i="1"/>
  <c r="AL287" i="1"/>
  <c r="AM287" i="1" s="1"/>
  <c r="AN287" i="1"/>
  <c r="AO287" i="1" s="1"/>
  <c r="AH288" i="1"/>
  <c r="AI288" i="1"/>
  <c r="AK288" i="1"/>
  <c r="AL288" i="1"/>
  <c r="AM288" i="1" s="1"/>
  <c r="AN288" i="1"/>
  <c r="AO288" i="1" s="1"/>
  <c r="AH289" i="1"/>
  <c r="AI289" i="1"/>
  <c r="AK289" i="1"/>
  <c r="AL289" i="1"/>
  <c r="AM289" i="1" s="1"/>
  <c r="AN289" i="1"/>
  <c r="AO289" i="1" s="1"/>
  <c r="AH290" i="1"/>
  <c r="AI290" i="1"/>
  <c r="AK290" i="1"/>
  <c r="AL290" i="1"/>
  <c r="AM290" i="1" s="1"/>
  <c r="AN290" i="1"/>
  <c r="AO290" i="1" s="1"/>
  <c r="AH291" i="1"/>
  <c r="AI291" i="1"/>
  <c r="AK291" i="1"/>
  <c r="AL291" i="1"/>
  <c r="AM291" i="1"/>
  <c r="AN291" i="1"/>
  <c r="AO291" i="1"/>
  <c r="AH292" i="1"/>
  <c r="AI292" i="1"/>
  <c r="AK292" i="1"/>
  <c r="AL292" i="1"/>
  <c r="AM292" i="1" s="1"/>
  <c r="AN292" i="1"/>
  <c r="AO292" i="1" s="1"/>
  <c r="AH293" i="1"/>
  <c r="AI293" i="1"/>
  <c r="AK293" i="1"/>
  <c r="AL293" i="1"/>
  <c r="AM293" i="1" s="1"/>
  <c r="AN293" i="1"/>
  <c r="AO293" i="1" s="1"/>
  <c r="AH294" i="1"/>
  <c r="AI294" i="1"/>
  <c r="AK294" i="1"/>
  <c r="AL294" i="1"/>
  <c r="AM294" i="1" s="1"/>
  <c r="AN294" i="1"/>
  <c r="AO294" i="1" s="1"/>
  <c r="AH295" i="1"/>
  <c r="AI295" i="1"/>
  <c r="AK295" i="1"/>
  <c r="AL295" i="1"/>
  <c r="AM295" i="1" s="1"/>
  <c r="AN295" i="1"/>
  <c r="AO295" i="1" s="1"/>
  <c r="AH296" i="1"/>
  <c r="AI296" i="1"/>
  <c r="AK296" i="1"/>
  <c r="AL296" i="1"/>
  <c r="AM296" i="1" s="1"/>
  <c r="AN296" i="1"/>
  <c r="AO296" i="1" s="1"/>
  <c r="AH297" i="1"/>
  <c r="AI297" i="1"/>
  <c r="AK297" i="1"/>
  <c r="AL297" i="1"/>
  <c r="AM297" i="1" s="1"/>
  <c r="AN297" i="1"/>
  <c r="AO297" i="1" s="1"/>
  <c r="AH298" i="1"/>
  <c r="AI298" i="1"/>
  <c r="AK298" i="1"/>
  <c r="AL298" i="1"/>
  <c r="AM298" i="1" s="1"/>
  <c r="AN298" i="1"/>
  <c r="AO298" i="1" s="1"/>
  <c r="AH299" i="1"/>
  <c r="AI299" i="1"/>
  <c r="AK299" i="1"/>
  <c r="AL299" i="1"/>
  <c r="AM299" i="1"/>
  <c r="AN299" i="1"/>
  <c r="AO299" i="1"/>
  <c r="AH300" i="1"/>
  <c r="AI300" i="1"/>
  <c r="AK300" i="1"/>
  <c r="AL300" i="1"/>
  <c r="AM300" i="1" s="1"/>
  <c r="AN300" i="1"/>
  <c r="AO300" i="1" s="1"/>
  <c r="AH301" i="1"/>
  <c r="AI301" i="1"/>
  <c r="AK301" i="1"/>
  <c r="AL301" i="1"/>
  <c r="AM301" i="1" s="1"/>
  <c r="AN301" i="1"/>
  <c r="AO301" i="1" s="1"/>
  <c r="AH302" i="1"/>
  <c r="AI302" i="1"/>
  <c r="AK302" i="1"/>
  <c r="AL302" i="1"/>
  <c r="AM302" i="1" s="1"/>
  <c r="AN302" i="1"/>
  <c r="AO302" i="1" s="1"/>
  <c r="AH303" i="1"/>
  <c r="AI303" i="1"/>
  <c r="AK303" i="1"/>
  <c r="AL303" i="1"/>
  <c r="AM303" i="1" s="1"/>
  <c r="AN303" i="1"/>
  <c r="AO303" i="1" s="1"/>
  <c r="AH304" i="1"/>
  <c r="AI304" i="1"/>
  <c r="AK304" i="1"/>
  <c r="AL304" i="1"/>
  <c r="AM304" i="1" s="1"/>
  <c r="AN304" i="1"/>
  <c r="AO304" i="1"/>
  <c r="AH305" i="1"/>
  <c r="AI305" i="1"/>
  <c r="AK305" i="1"/>
  <c r="AL305" i="1"/>
  <c r="AM305" i="1" s="1"/>
  <c r="AN305" i="1"/>
  <c r="AO305" i="1"/>
  <c r="AH306" i="1"/>
  <c r="AI306" i="1"/>
  <c r="AK306" i="1"/>
  <c r="AL306" i="1"/>
  <c r="AM306" i="1" s="1"/>
  <c r="AN306" i="1"/>
  <c r="AO306" i="1" s="1"/>
  <c r="AH307" i="1"/>
  <c r="AI307" i="1"/>
  <c r="AK307" i="1"/>
  <c r="AL307" i="1"/>
  <c r="AM307" i="1"/>
  <c r="AN307" i="1"/>
  <c r="AO307" i="1" s="1"/>
  <c r="AH308" i="1"/>
  <c r="AI308" i="1"/>
  <c r="AK308" i="1"/>
  <c r="AL308" i="1"/>
  <c r="AM308" i="1" s="1"/>
  <c r="AN308" i="1"/>
  <c r="AO308" i="1" s="1"/>
  <c r="AH309" i="1"/>
  <c r="AI309" i="1"/>
  <c r="AK309" i="1"/>
  <c r="AL309" i="1"/>
  <c r="AM309" i="1" s="1"/>
  <c r="AN309" i="1"/>
  <c r="AO309" i="1" s="1"/>
  <c r="AH310" i="1"/>
  <c r="AI310" i="1"/>
  <c r="AK310" i="1"/>
  <c r="AL310" i="1"/>
  <c r="AM310" i="1" s="1"/>
  <c r="AN310" i="1"/>
  <c r="AO310" i="1" s="1"/>
  <c r="AH311" i="1"/>
  <c r="AI311" i="1"/>
  <c r="AK311" i="1"/>
  <c r="AL311" i="1"/>
  <c r="AM311" i="1" s="1"/>
  <c r="AN311" i="1"/>
  <c r="AO311" i="1" s="1"/>
  <c r="AH312" i="1"/>
  <c r="AI312" i="1"/>
  <c r="AK312" i="1"/>
  <c r="AL312" i="1"/>
  <c r="AM312" i="1" s="1"/>
  <c r="AN312" i="1"/>
  <c r="AO312" i="1"/>
  <c r="AH313" i="1"/>
  <c r="AI313" i="1"/>
  <c r="AK313" i="1"/>
  <c r="AL313" i="1"/>
  <c r="AM313" i="1" s="1"/>
  <c r="AN313" i="1"/>
  <c r="AO313" i="1"/>
  <c r="AH314" i="1"/>
  <c r="AI314" i="1"/>
  <c r="AK314" i="1"/>
  <c r="AL314" i="1"/>
  <c r="AM314" i="1" s="1"/>
  <c r="AN314" i="1"/>
  <c r="AO314" i="1" s="1"/>
  <c r="AH315" i="1"/>
  <c r="AI315" i="1"/>
  <c r="AK315" i="1"/>
  <c r="AL315" i="1"/>
  <c r="AM315" i="1" s="1"/>
  <c r="AN315" i="1"/>
  <c r="AO315" i="1"/>
  <c r="AH316" i="1"/>
  <c r="AI316" i="1"/>
  <c r="AK316" i="1"/>
  <c r="AL316" i="1"/>
  <c r="AM316" i="1" s="1"/>
  <c r="AN316" i="1"/>
  <c r="AO316" i="1" s="1"/>
  <c r="AH317" i="1"/>
  <c r="AI317" i="1"/>
  <c r="AK317" i="1"/>
  <c r="AL317" i="1"/>
  <c r="AM317" i="1" s="1"/>
  <c r="AN317" i="1"/>
  <c r="AO317" i="1" s="1"/>
  <c r="AH318" i="1"/>
  <c r="AI318" i="1"/>
  <c r="AK318" i="1"/>
  <c r="AL318" i="1"/>
  <c r="AM318" i="1" s="1"/>
  <c r="AN318" i="1"/>
  <c r="AO318" i="1" s="1"/>
  <c r="AH319" i="1"/>
  <c r="AI319" i="1"/>
  <c r="AK319" i="1"/>
  <c r="AL319" i="1"/>
  <c r="AM319" i="1" s="1"/>
  <c r="AN319" i="1"/>
  <c r="AO319" i="1" s="1"/>
  <c r="AH320" i="1"/>
  <c r="AI320" i="1"/>
  <c r="AK320" i="1"/>
  <c r="AL320" i="1"/>
  <c r="AM320" i="1" s="1"/>
  <c r="AN320" i="1"/>
  <c r="AO320" i="1" s="1"/>
  <c r="AH321" i="1"/>
  <c r="AI321" i="1"/>
  <c r="AK321" i="1"/>
  <c r="AL321" i="1"/>
  <c r="AM321" i="1" s="1"/>
  <c r="AN321" i="1"/>
  <c r="AO321" i="1"/>
  <c r="AH322" i="1"/>
  <c r="AI322" i="1"/>
  <c r="AK322" i="1"/>
  <c r="AL322" i="1"/>
  <c r="AM322" i="1" s="1"/>
  <c r="AN322" i="1"/>
  <c r="AO322" i="1" s="1"/>
  <c r="AH323" i="1"/>
  <c r="AI323" i="1"/>
  <c r="AK323" i="1"/>
  <c r="AL323" i="1"/>
  <c r="AM323" i="1"/>
  <c r="AN323" i="1"/>
  <c r="AO323" i="1"/>
  <c r="AH324" i="1"/>
  <c r="AI324" i="1"/>
  <c r="AK324" i="1"/>
  <c r="AL324" i="1"/>
  <c r="AM324" i="1" s="1"/>
  <c r="AN324" i="1"/>
  <c r="AO324" i="1" s="1"/>
  <c r="AH325" i="1"/>
  <c r="AI325" i="1"/>
  <c r="AK325" i="1"/>
  <c r="AL325" i="1"/>
  <c r="AM325" i="1" s="1"/>
  <c r="AN325" i="1"/>
  <c r="AO325" i="1" s="1"/>
  <c r="AH326" i="1"/>
  <c r="AI326" i="1"/>
  <c r="AK326" i="1"/>
  <c r="AL326" i="1"/>
  <c r="AM326" i="1" s="1"/>
  <c r="AN326" i="1"/>
  <c r="AO326" i="1" s="1"/>
  <c r="AH327" i="1"/>
  <c r="AI327" i="1"/>
  <c r="AK327" i="1"/>
  <c r="AL327" i="1"/>
  <c r="AM327" i="1" s="1"/>
  <c r="AN327" i="1"/>
  <c r="AO327" i="1" s="1"/>
  <c r="AH328" i="1"/>
  <c r="AI328" i="1"/>
  <c r="AK328" i="1"/>
  <c r="AL328" i="1"/>
  <c r="AM328" i="1" s="1"/>
  <c r="AN328" i="1"/>
  <c r="AO328" i="1"/>
  <c r="AH329" i="1"/>
  <c r="AI329" i="1"/>
  <c r="AK329" i="1"/>
  <c r="AL329" i="1"/>
  <c r="AM329" i="1" s="1"/>
  <c r="AN329" i="1"/>
  <c r="AO329" i="1" s="1"/>
  <c r="AH330" i="1"/>
  <c r="AI330" i="1"/>
  <c r="AK330" i="1"/>
  <c r="AL330" i="1"/>
  <c r="AM330" i="1" s="1"/>
  <c r="AN330" i="1"/>
  <c r="AO330" i="1" s="1"/>
  <c r="AH331" i="1"/>
  <c r="AI331" i="1"/>
  <c r="AK331" i="1"/>
  <c r="AL331" i="1"/>
  <c r="AM331" i="1"/>
  <c r="AN331" i="1"/>
  <c r="AO331" i="1"/>
  <c r="AH332" i="1"/>
  <c r="AI332" i="1"/>
  <c r="AK332" i="1"/>
  <c r="AL332" i="1"/>
  <c r="AM332" i="1" s="1"/>
  <c r="AN332" i="1"/>
  <c r="AO332" i="1" s="1"/>
  <c r="AH333" i="1"/>
  <c r="AI333" i="1"/>
  <c r="AK333" i="1"/>
  <c r="AL333" i="1"/>
  <c r="AM333" i="1" s="1"/>
  <c r="AN333" i="1"/>
  <c r="AO333" i="1" s="1"/>
  <c r="AH334" i="1"/>
  <c r="AI334" i="1"/>
  <c r="AK334" i="1"/>
  <c r="AL334" i="1"/>
  <c r="AM334" i="1" s="1"/>
  <c r="AN334" i="1"/>
  <c r="AO334" i="1" s="1"/>
  <c r="AH335" i="1"/>
  <c r="AI335" i="1"/>
  <c r="AK335" i="1"/>
  <c r="AL335" i="1"/>
  <c r="AM335" i="1" s="1"/>
  <c r="AN335" i="1"/>
  <c r="AO335" i="1" s="1"/>
  <c r="AH336" i="1"/>
  <c r="AI336" i="1"/>
  <c r="AK336" i="1"/>
  <c r="AL336" i="1"/>
  <c r="AM336" i="1" s="1"/>
  <c r="AN336" i="1"/>
  <c r="AO336" i="1"/>
  <c r="AH337" i="1"/>
  <c r="AI337" i="1"/>
  <c r="AK337" i="1"/>
  <c r="AL337" i="1"/>
  <c r="AM337" i="1" s="1"/>
  <c r="AN337" i="1"/>
  <c r="AO337" i="1"/>
  <c r="AH338" i="1"/>
  <c r="AI338" i="1"/>
  <c r="AK338" i="1"/>
  <c r="AL338" i="1"/>
  <c r="AM338" i="1" s="1"/>
  <c r="AN338" i="1"/>
  <c r="AO338" i="1" s="1"/>
  <c r="AH339" i="1"/>
  <c r="AI339" i="1"/>
  <c r="AK339" i="1"/>
  <c r="AL339" i="1"/>
  <c r="AM339" i="1"/>
  <c r="AN339" i="1"/>
  <c r="AO339" i="1" s="1"/>
  <c r="AP80" i="1"/>
  <c r="AQ80" i="1"/>
  <c r="AR80" i="1" s="1"/>
  <c r="AS80" i="1"/>
  <c r="AT80" i="1"/>
  <c r="AU80" i="1"/>
  <c r="AV80" i="1" s="1"/>
  <c r="AW80" i="1"/>
  <c r="AP81" i="1"/>
  <c r="AQ81" i="1"/>
  <c r="AR81" i="1" s="1"/>
  <c r="AS81" i="1"/>
  <c r="AT81" i="1"/>
  <c r="AU81" i="1"/>
  <c r="AV81" i="1"/>
  <c r="AW81" i="1"/>
  <c r="AP82" i="1"/>
  <c r="AQ82" i="1"/>
  <c r="AR82" i="1" s="1"/>
  <c r="AS82" i="1"/>
  <c r="AT82" i="1"/>
  <c r="AU82" i="1"/>
  <c r="AV82" i="1" s="1"/>
  <c r="AW82" i="1"/>
  <c r="AP83" i="1"/>
  <c r="AQ83" i="1"/>
  <c r="AR83" i="1" s="1"/>
  <c r="AS83" i="1"/>
  <c r="AT83" i="1"/>
  <c r="AU83" i="1"/>
  <c r="AV83" i="1" s="1"/>
  <c r="AW83" i="1"/>
  <c r="AP84" i="1"/>
  <c r="AQ84" i="1"/>
  <c r="AR84" i="1" s="1"/>
  <c r="AS84" i="1"/>
  <c r="AT84" i="1"/>
  <c r="AU84" i="1"/>
  <c r="AV84" i="1" s="1"/>
  <c r="AW84" i="1"/>
  <c r="AP85" i="1"/>
  <c r="AQ85" i="1"/>
  <c r="AR85" i="1" s="1"/>
  <c r="AS85" i="1"/>
  <c r="AT85" i="1"/>
  <c r="AU85" i="1"/>
  <c r="AV85" i="1" s="1"/>
  <c r="AW85" i="1"/>
  <c r="AP86" i="1"/>
  <c r="AQ86" i="1"/>
  <c r="AR86" i="1" s="1"/>
  <c r="AS86" i="1"/>
  <c r="AT86" i="1"/>
  <c r="AU86" i="1"/>
  <c r="AV86" i="1"/>
  <c r="AW86" i="1"/>
  <c r="AP87" i="1"/>
  <c r="AQ87" i="1"/>
  <c r="AR87" i="1" s="1"/>
  <c r="AS87" i="1"/>
  <c r="AT87" i="1"/>
  <c r="AU87" i="1"/>
  <c r="AV87" i="1" s="1"/>
  <c r="AW87" i="1"/>
  <c r="AP88" i="1"/>
  <c r="AQ88" i="1"/>
  <c r="AR88" i="1" s="1"/>
  <c r="AS88" i="1"/>
  <c r="AT88" i="1"/>
  <c r="AU88" i="1"/>
  <c r="AV88" i="1" s="1"/>
  <c r="AW88" i="1"/>
  <c r="AP89" i="1"/>
  <c r="AQ89" i="1"/>
  <c r="AR89" i="1" s="1"/>
  <c r="AS89" i="1"/>
  <c r="AT89" i="1"/>
  <c r="AU89" i="1"/>
  <c r="AV89" i="1"/>
  <c r="AW89" i="1"/>
  <c r="AP90" i="1"/>
  <c r="AQ90" i="1"/>
  <c r="AR90" i="1"/>
  <c r="AS90" i="1"/>
  <c r="AT90" i="1"/>
  <c r="AU90" i="1"/>
  <c r="AV90" i="1" s="1"/>
  <c r="AW90" i="1"/>
  <c r="AP91" i="1"/>
  <c r="AQ91" i="1"/>
  <c r="AR91" i="1" s="1"/>
  <c r="AS91" i="1"/>
  <c r="AT91" i="1"/>
  <c r="AU91" i="1"/>
  <c r="AV91" i="1" s="1"/>
  <c r="AW91" i="1"/>
  <c r="AP92" i="1"/>
  <c r="AQ92" i="1"/>
  <c r="AR92" i="1" s="1"/>
  <c r="AS92" i="1"/>
  <c r="AT92" i="1"/>
  <c r="AU92" i="1"/>
  <c r="AV92" i="1" s="1"/>
  <c r="AW92" i="1"/>
  <c r="AP93" i="1"/>
  <c r="AQ93" i="1"/>
  <c r="AR93" i="1"/>
  <c r="AS93" i="1"/>
  <c r="AT93" i="1"/>
  <c r="AU93" i="1"/>
  <c r="AV93" i="1" s="1"/>
  <c r="AW93" i="1"/>
  <c r="AP94" i="1"/>
  <c r="AQ94" i="1"/>
  <c r="AR94" i="1" s="1"/>
  <c r="AS94" i="1"/>
  <c r="AT94" i="1"/>
  <c r="AU94" i="1"/>
  <c r="AV94" i="1"/>
  <c r="AW94" i="1"/>
  <c r="AP95" i="1"/>
  <c r="AQ95" i="1"/>
  <c r="AR95" i="1" s="1"/>
  <c r="AS95" i="1"/>
  <c r="AT95" i="1"/>
  <c r="AU95" i="1"/>
  <c r="AV95" i="1" s="1"/>
  <c r="AW95" i="1"/>
  <c r="AP96" i="1"/>
  <c r="AQ96" i="1"/>
  <c r="AR96" i="1" s="1"/>
  <c r="AS96" i="1"/>
  <c r="AT96" i="1"/>
  <c r="AU96" i="1"/>
  <c r="AV96" i="1" s="1"/>
  <c r="AW96" i="1"/>
  <c r="AP97" i="1"/>
  <c r="AQ97" i="1"/>
  <c r="AR97" i="1" s="1"/>
  <c r="AS97" i="1"/>
  <c r="AT97" i="1"/>
  <c r="AU97" i="1"/>
  <c r="AV97" i="1" s="1"/>
  <c r="AW97" i="1"/>
  <c r="AP98" i="1"/>
  <c r="AQ98" i="1"/>
  <c r="AR98" i="1" s="1"/>
  <c r="AS98" i="1"/>
  <c r="AT98" i="1"/>
  <c r="AU98" i="1"/>
  <c r="AV98" i="1" s="1"/>
  <c r="AW98" i="1"/>
  <c r="AP99" i="1"/>
  <c r="AQ99" i="1"/>
  <c r="AR99" i="1"/>
  <c r="AS99" i="1"/>
  <c r="AT99" i="1"/>
  <c r="AU99" i="1"/>
  <c r="AV99" i="1" s="1"/>
  <c r="AW99" i="1"/>
  <c r="AP100" i="1"/>
  <c r="AQ100" i="1"/>
  <c r="AR100" i="1" s="1"/>
  <c r="AS100" i="1"/>
  <c r="AT100" i="1"/>
  <c r="AU100" i="1"/>
  <c r="AV100" i="1"/>
  <c r="AW100" i="1"/>
  <c r="AP101" i="1"/>
  <c r="AQ101" i="1"/>
  <c r="AR101" i="1"/>
  <c r="AS101" i="1"/>
  <c r="AT101" i="1"/>
  <c r="AU101" i="1"/>
  <c r="AV101" i="1"/>
  <c r="AW101" i="1"/>
  <c r="AP102" i="1"/>
  <c r="AQ102" i="1"/>
  <c r="AR102" i="1" s="1"/>
  <c r="AS102" i="1"/>
  <c r="AT102" i="1"/>
  <c r="AU102" i="1"/>
  <c r="AV102" i="1" s="1"/>
  <c r="AW102" i="1"/>
  <c r="AP103" i="1"/>
  <c r="AQ103" i="1"/>
  <c r="AR103" i="1" s="1"/>
  <c r="AS103" i="1"/>
  <c r="AT103" i="1"/>
  <c r="AU103" i="1"/>
  <c r="AV103" i="1"/>
  <c r="AW103" i="1"/>
  <c r="AP104" i="1"/>
  <c r="AQ104" i="1"/>
  <c r="AR104" i="1" s="1"/>
  <c r="AS104" i="1"/>
  <c r="AT104" i="1"/>
  <c r="AU104" i="1"/>
  <c r="AV104" i="1" s="1"/>
  <c r="AW104" i="1"/>
  <c r="AP105" i="1"/>
  <c r="AQ105" i="1"/>
  <c r="AR105" i="1" s="1"/>
  <c r="AS105" i="1"/>
  <c r="AT105" i="1"/>
  <c r="AU105" i="1"/>
  <c r="AV105" i="1" s="1"/>
  <c r="AW105" i="1"/>
  <c r="AP106" i="1"/>
  <c r="AQ106" i="1"/>
  <c r="AR106" i="1" s="1"/>
  <c r="AS106" i="1"/>
  <c r="AT106" i="1"/>
  <c r="AU106" i="1"/>
  <c r="AV106" i="1" s="1"/>
  <c r="AW106" i="1"/>
  <c r="AP107" i="1"/>
  <c r="AQ107" i="1"/>
  <c r="AR107" i="1"/>
  <c r="AS107" i="1"/>
  <c r="AT107" i="1"/>
  <c r="AU107" i="1"/>
  <c r="AV107" i="1" s="1"/>
  <c r="AW107" i="1"/>
  <c r="AP108" i="1"/>
  <c r="AQ108" i="1"/>
  <c r="AR108" i="1" s="1"/>
  <c r="AS108" i="1"/>
  <c r="AT108" i="1"/>
  <c r="AU108" i="1"/>
  <c r="AV108" i="1" s="1"/>
  <c r="AW108" i="1"/>
  <c r="AP109" i="1"/>
  <c r="AQ109" i="1"/>
  <c r="AR109" i="1"/>
  <c r="AS109" i="1"/>
  <c r="AT109" i="1"/>
  <c r="AU109" i="1"/>
  <c r="AV109" i="1" s="1"/>
  <c r="AW109" i="1"/>
  <c r="AP110" i="1"/>
  <c r="AQ110" i="1"/>
  <c r="AR110" i="1" s="1"/>
  <c r="AS110" i="1"/>
  <c r="AT110" i="1"/>
  <c r="AU110" i="1"/>
  <c r="AV110" i="1" s="1"/>
  <c r="AW110" i="1"/>
  <c r="AP111" i="1"/>
  <c r="AQ111" i="1"/>
  <c r="AR111" i="1" s="1"/>
  <c r="AS111" i="1"/>
  <c r="AT111" i="1"/>
  <c r="AU111" i="1"/>
  <c r="AV111" i="1"/>
  <c r="AW111" i="1"/>
  <c r="AP112" i="1"/>
  <c r="AQ112" i="1"/>
  <c r="AR112" i="1"/>
  <c r="AS112" i="1"/>
  <c r="AT112" i="1"/>
  <c r="AU112" i="1"/>
  <c r="AV112" i="1" s="1"/>
  <c r="AW112" i="1"/>
  <c r="AP113" i="1"/>
  <c r="AQ113" i="1"/>
  <c r="AR113" i="1" s="1"/>
  <c r="AS113" i="1"/>
  <c r="AT113" i="1"/>
  <c r="AU113" i="1"/>
  <c r="AV113" i="1" s="1"/>
  <c r="AW113" i="1"/>
  <c r="AP114" i="1"/>
  <c r="AQ114" i="1"/>
  <c r="AR114" i="1" s="1"/>
  <c r="AS114" i="1"/>
  <c r="AT114" i="1"/>
  <c r="AU114" i="1"/>
  <c r="AV114" i="1" s="1"/>
  <c r="AW114" i="1"/>
  <c r="AP115" i="1"/>
  <c r="AQ115" i="1"/>
  <c r="AR115" i="1" s="1"/>
  <c r="AS115" i="1"/>
  <c r="AT115" i="1"/>
  <c r="AU115" i="1"/>
  <c r="AV115" i="1" s="1"/>
  <c r="AW115" i="1"/>
  <c r="AP116" i="1"/>
  <c r="AQ116" i="1"/>
  <c r="AR116" i="1" s="1"/>
  <c r="AS116" i="1"/>
  <c r="AT116" i="1"/>
  <c r="AU116" i="1"/>
  <c r="AV116" i="1"/>
  <c r="AW116" i="1"/>
  <c r="AP117" i="1"/>
  <c r="AQ117" i="1"/>
  <c r="AR117" i="1"/>
  <c r="AS117" i="1"/>
  <c r="AT117" i="1"/>
  <c r="AU117" i="1"/>
  <c r="AV117" i="1"/>
  <c r="AW117" i="1"/>
  <c r="AP118" i="1"/>
  <c r="AQ118" i="1"/>
  <c r="AR118" i="1" s="1"/>
  <c r="AS118" i="1"/>
  <c r="AT118" i="1"/>
  <c r="AU118" i="1"/>
  <c r="AV118" i="1" s="1"/>
  <c r="AW118" i="1"/>
  <c r="AP119" i="1"/>
  <c r="AQ119" i="1"/>
  <c r="AR119" i="1" s="1"/>
  <c r="AS119" i="1"/>
  <c r="AT119" i="1"/>
  <c r="AU119" i="1"/>
  <c r="AV119" i="1" s="1"/>
  <c r="AW119" i="1"/>
  <c r="AP120" i="1"/>
  <c r="AQ120" i="1"/>
  <c r="AR120" i="1"/>
  <c r="AS120" i="1"/>
  <c r="AT120" i="1"/>
  <c r="AU120" i="1"/>
  <c r="AV120" i="1" s="1"/>
  <c r="AW120" i="1"/>
  <c r="AP121" i="1"/>
  <c r="AQ121" i="1"/>
  <c r="AR121" i="1" s="1"/>
  <c r="AS121" i="1"/>
  <c r="AT121" i="1"/>
  <c r="AU121" i="1"/>
  <c r="AV121" i="1" s="1"/>
  <c r="AW121" i="1"/>
  <c r="AP122" i="1"/>
  <c r="AQ122" i="1"/>
  <c r="AR122" i="1" s="1"/>
  <c r="AS122" i="1"/>
  <c r="AT122" i="1"/>
  <c r="AU122" i="1"/>
  <c r="AV122" i="1" s="1"/>
  <c r="AW122" i="1"/>
  <c r="AP123" i="1"/>
  <c r="AQ123" i="1"/>
  <c r="AR123" i="1"/>
  <c r="AS123" i="1"/>
  <c r="AT123" i="1"/>
  <c r="AU123" i="1"/>
  <c r="AV123" i="1" s="1"/>
  <c r="AW123" i="1"/>
  <c r="AP124" i="1"/>
  <c r="AQ124" i="1"/>
  <c r="AR124" i="1" s="1"/>
  <c r="AS124" i="1"/>
  <c r="AT124" i="1"/>
  <c r="AU124" i="1"/>
  <c r="AV124" i="1"/>
  <c r="AW124" i="1"/>
  <c r="AP125" i="1"/>
  <c r="AQ125" i="1"/>
  <c r="AR125" i="1" s="1"/>
  <c r="AS125" i="1"/>
  <c r="AT125" i="1"/>
  <c r="AU125" i="1"/>
  <c r="AV125" i="1"/>
  <c r="AW125" i="1"/>
  <c r="AP126" i="1"/>
  <c r="AQ126" i="1"/>
  <c r="AR126" i="1" s="1"/>
  <c r="AS126" i="1"/>
  <c r="AT126" i="1"/>
  <c r="AU126" i="1"/>
  <c r="AV126" i="1" s="1"/>
  <c r="AW126" i="1"/>
  <c r="AP127" i="1"/>
  <c r="AQ127" i="1"/>
  <c r="AR127" i="1" s="1"/>
  <c r="AS127" i="1"/>
  <c r="AT127" i="1"/>
  <c r="AU127" i="1"/>
  <c r="AV127" i="1"/>
  <c r="AW127" i="1"/>
  <c r="AP128" i="1"/>
  <c r="AQ128" i="1"/>
  <c r="AR128" i="1"/>
  <c r="AS128" i="1"/>
  <c r="AT128" i="1"/>
  <c r="AU128" i="1"/>
  <c r="AV128" i="1" s="1"/>
  <c r="AW128" i="1"/>
  <c r="AP129" i="1"/>
  <c r="AQ129" i="1"/>
  <c r="AR129" i="1" s="1"/>
  <c r="AS129" i="1"/>
  <c r="AT129" i="1"/>
  <c r="AU129" i="1"/>
  <c r="AV129" i="1" s="1"/>
  <c r="AW129" i="1"/>
  <c r="AP130" i="1"/>
  <c r="AQ130" i="1"/>
  <c r="AR130" i="1" s="1"/>
  <c r="AS130" i="1"/>
  <c r="AT130" i="1"/>
  <c r="AU130" i="1"/>
  <c r="AV130" i="1" s="1"/>
  <c r="AW130" i="1"/>
  <c r="AP131" i="1"/>
  <c r="AQ131" i="1"/>
  <c r="AR131" i="1"/>
  <c r="AS131" i="1"/>
  <c r="AT131" i="1"/>
  <c r="AU131" i="1"/>
  <c r="AV131" i="1" s="1"/>
  <c r="AW131" i="1"/>
  <c r="AP132" i="1"/>
  <c r="AQ132" i="1"/>
  <c r="AR132" i="1" s="1"/>
  <c r="AS132" i="1"/>
  <c r="AT132" i="1"/>
  <c r="AU132" i="1"/>
  <c r="AV132" i="1"/>
  <c r="AW132" i="1"/>
  <c r="AP133" i="1"/>
  <c r="AQ133" i="1"/>
  <c r="AR133" i="1"/>
  <c r="AS133" i="1"/>
  <c r="AT133" i="1"/>
  <c r="AU133" i="1"/>
  <c r="AV133" i="1"/>
  <c r="AW133" i="1"/>
  <c r="AP134" i="1"/>
  <c r="AQ134" i="1"/>
  <c r="AR134" i="1" s="1"/>
  <c r="AS134" i="1"/>
  <c r="AT134" i="1"/>
  <c r="AU134" i="1"/>
  <c r="AV134" i="1" s="1"/>
  <c r="AW134" i="1"/>
  <c r="AP135" i="1"/>
  <c r="AQ135" i="1"/>
  <c r="AR135" i="1" s="1"/>
  <c r="AS135" i="1"/>
  <c r="AT135" i="1"/>
  <c r="AU135" i="1"/>
  <c r="AV135" i="1"/>
  <c r="AW135" i="1"/>
  <c r="AP136" i="1"/>
  <c r="AQ136" i="1"/>
  <c r="AR136" i="1" s="1"/>
  <c r="AS136" i="1"/>
  <c r="AT136" i="1"/>
  <c r="AU136" i="1"/>
  <c r="AV136" i="1" s="1"/>
  <c r="AW136" i="1"/>
  <c r="AP137" i="1"/>
  <c r="AQ137" i="1"/>
  <c r="AR137" i="1" s="1"/>
  <c r="AS137" i="1"/>
  <c r="AT137" i="1"/>
  <c r="AU137" i="1"/>
  <c r="AV137" i="1" s="1"/>
  <c r="AW137" i="1"/>
  <c r="AP138" i="1"/>
  <c r="AQ138" i="1"/>
  <c r="AR138" i="1" s="1"/>
  <c r="AS138" i="1"/>
  <c r="AT138" i="1"/>
  <c r="AU138" i="1"/>
  <c r="AV138" i="1" s="1"/>
  <c r="AW138" i="1"/>
  <c r="AP139" i="1"/>
  <c r="AQ139" i="1"/>
  <c r="AR139" i="1"/>
  <c r="AS139" i="1"/>
  <c r="AT139" i="1"/>
  <c r="AU139" i="1"/>
  <c r="AV139" i="1" s="1"/>
  <c r="AW139" i="1"/>
  <c r="AP140" i="1"/>
  <c r="AQ140" i="1"/>
  <c r="AR140" i="1" s="1"/>
  <c r="AS140" i="1"/>
  <c r="AT140" i="1"/>
  <c r="AU140" i="1"/>
  <c r="AV140" i="1" s="1"/>
  <c r="AW140" i="1"/>
  <c r="AP141" i="1"/>
  <c r="AQ141" i="1"/>
  <c r="AR141" i="1"/>
  <c r="AS141" i="1"/>
  <c r="AT141" i="1"/>
  <c r="AU141" i="1"/>
  <c r="AV141" i="1" s="1"/>
  <c r="AW141" i="1"/>
  <c r="AP142" i="1"/>
  <c r="AQ142" i="1"/>
  <c r="AR142" i="1" s="1"/>
  <c r="AS142" i="1"/>
  <c r="AT142" i="1"/>
  <c r="AU142" i="1"/>
  <c r="AV142" i="1" s="1"/>
  <c r="AW142" i="1"/>
  <c r="AP143" i="1"/>
  <c r="AQ143" i="1"/>
  <c r="AR143" i="1" s="1"/>
  <c r="AS143" i="1"/>
  <c r="AT143" i="1"/>
  <c r="AU143" i="1"/>
  <c r="AV143" i="1"/>
  <c r="AW143" i="1"/>
  <c r="AP144" i="1"/>
  <c r="AQ144" i="1"/>
  <c r="AR144" i="1"/>
  <c r="AS144" i="1"/>
  <c r="AT144" i="1"/>
  <c r="AU144" i="1"/>
  <c r="AV144" i="1" s="1"/>
  <c r="AW144" i="1"/>
  <c r="AP145" i="1"/>
  <c r="AQ145" i="1"/>
  <c r="AR145" i="1" s="1"/>
  <c r="AS145" i="1"/>
  <c r="AT145" i="1"/>
  <c r="AU145" i="1"/>
  <c r="AV145" i="1" s="1"/>
  <c r="AW145" i="1"/>
  <c r="AP146" i="1"/>
  <c r="AQ146" i="1"/>
  <c r="AR146" i="1" s="1"/>
  <c r="AS146" i="1"/>
  <c r="AT146" i="1"/>
  <c r="AU146" i="1"/>
  <c r="AV146" i="1" s="1"/>
  <c r="AW146" i="1"/>
  <c r="AP147" i="1"/>
  <c r="AQ147" i="1"/>
  <c r="AR147" i="1" s="1"/>
  <c r="AS147" i="1"/>
  <c r="AT147" i="1"/>
  <c r="AU147" i="1"/>
  <c r="AV147" i="1" s="1"/>
  <c r="AW147" i="1"/>
  <c r="AP148" i="1"/>
  <c r="AQ148" i="1"/>
  <c r="AR148" i="1" s="1"/>
  <c r="AS148" i="1"/>
  <c r="AT148" i="1"/>
  <c r="AU148" i="1"/>
  <c r="AV148" i="1"/>
  <c r="AW148" i="1"/>
  <c r="AP149" i="1"/>
  <c r="AQ149" i="1"/>
  <c r="AR149" i="1"/>
  <c r="AS149" i="1"/>
  <c r="AT149" i="1"/>
  <c r="AU149" i="1"/>
  <c r="AV149" i="1"/>
  <c r="AW149" i="1"/>
  <c r="AP150" i="1"/>
  <c r="AQ150" i="1"/>
  <c r="AR150" i="1" s="1"/>
  <c r="AS150" i="1"/>
  <c r="AT150" i="1"/>
  <c r="AU150" i="1"/>
  <c r="AV150" i="1" s="1"/>
  <c r="AW150" i="1"/>
  <c r="AP151" i="1"/>
  <c r="AQ151" i="1"/>
  <c r="AR151" i="1" s="1"/>
  <c r="AS151" i="1"/>
  <c r="AT151" i="1"/>
  <c r="AU151" i="1"/>
  <c r="AV151" i="1" s="1"/>
  <c r="AW151" i="1"/>
  <c r="AP152" i="1"/>
  <c r="AQ152" i="1"/>
  <c r="AR152" i="1"/>
  <c r="AS152" i="1"/>
  <c r="AT152" i="1"/>
  <c r="AU152" i="1"/>
  <c r="AV152" i="1" s="1"/>
  <c r="AW152" i="1"/>
  <c r="AP153" i="1"/>
  <c r="AQ153" i="1"/>
  <c r="AR153" i="1" s="1"/>
  <c r="AS153" i="1"/>
  <c r="AT153" i="1"/>
  <c r="AU153" i="1"/>
  <c r="AV153" i="1" s="1"/>
  <c r="AW153" i="1"/>
  <c r="AP154" i="1"/>
  <c r="AQ154" i="1"/>
  <c r="AR154" i="1" s="1"/>
  <c r="AS154" i="1"/>
  <c r="AT154" i="1"/>
  <c r="AU154" i="1"/>
  <c r="AV154" i="1" s="1"/>
  <c r="AW154" i="1"/>
  <c r="AP155" i="1"/>
  <c r="AQ155" i="1"/>
  <c r="AR155" i="1"/>
  <c r="AS155" i="1"/>
  <c r="AT155" i="1"/>
  <c r="AU155" i="1"/>
  <c r="AV155" i="1" s="1"/>
  <c r="AW155" i="1"/>
  <c r="AP156" i="1"/>
  <c r="AQ156" i="1"/>
  <c r="AR156" i="1" s="1"/>
  <c r="AS156" i="1"/>
  <c r="AT156" i="1"/>
  <c r="AU156" i="1"/>
  <c r="AV156" i="1"/>
  <c r="AW156" i="1"/>
  <c r="AP157" i="1"/>
  <c r="AQ157" i="1"/>
  <c r="AR157" i="1" s="1"/>
  <c r="AS157" i="1"/>
  <c r="AT157" i="1"/>
  <c r="AU157" i="1"/>
  <c r="AV157" i="1"/>
  <c r="AW157" i="1"/>
  <c r="AP158" i="1"/>
  <c r="AQ158" i="1"/>
  <c r="AR158" i="1" s="1"/>
  <c r="AS158" i="1"/>
  <c r="AT158" i="1"/>
  <c r="AU158" i="1"/>
  <c r="AV158" i="1" s="1"/>
  <c r="AW158" i="1"/>
  <c r="AP159" i="1"/>
  <c r="AQ159" i="1"/>
  <c r="AR159" i="1" s="1"/>
  <c r="AS159" i="1"/>
  <c r="AT159" i="1"/>
  <c r="AU159" i="1"/>
  <c r="AV159" i="1"/>
  <c r="AW159" i="1"/>
  <c r="AP160" i="1"/>
  <c r="AQ160" i="1"/>
  <c r="AR160" i="1"/>
  <c r="AS160" i="1"/>
  <c r="AT160" i="1"/>
  <c r="AU160" i="1"/>
  <c r="AV160" i="1" s="1"/>
  <c r="AW160" i="1"/>
  <c r="AP161" i="1"/>
  <c r="AQ161" i="1"/>
  <c r="AR161" i="1"/>
  <c r="AS161" i="1"/>
  <c r="AT161" i="1"/>
  <c r="AU161" i="1"/>
  <c r="AV161" i="1" s="1"/>
  <c r="AW161" i="1"/>
  <c r="AP162" i="1"/>
  <c r="AQ162" i="1"/>
  <c r="AR162" i="1"/>
  <c r="AS162" i="1"/>
  <c r="AT162" i="1"/>
  <c r="AU162" i="1"/>
  <c r="AV162" i="1" s="1"/>
  <c r="AW162" i="1"/>
  <c r="AP163" i="1"/>
  <c r="AQ163" i="1"/>
  <c r="AR163" i="1"/>
  <c r="AS163" i="1"/>
  <c r="AT163" i="1"/>
  <c r="AU163" i="1"/>
  <c r="AV163" i="1" s="1"/>
  <c r="AW163" i="1"/>
  <c r="AP164" i="1"/>
  <c r="AQ164" i="1"/>
  <c r="AR164" i="1" s="1"/>
  <c r="AS164" i="1"/>
  <c r="AT164" i="1"/>
  <c r="AU164" i="1"/>
  <c r="AV164" i="1"/>
  <c r="AW164" i="1"/>
  <c r="AP165" i="1"/>
  <c r="AQ165" i="1"/>
  <c r="AR165" i="1"/>
  <c r="AS165" i="1"/>
  <c r="AT165" i="1"/>
  <c r="AU165" i="1"/>
  <c r="AV165" i="1"/>
  <c r="AW165" i="1"/>
  <c r="AP166" i="1"/>
  <c r="AQ166" i="1"/>
  <c r="AR166" i="1" s="1"/>
  <c r="AS166" i="1"/>
  <c r="AT166" i="1"/>
  <c r="AU166" i="1"/>
  <c r="AV166" i="1"/>
  <c r="AW166" i="1"/>
  <c r="AP167" i="1"/>
  <c r="AQ167" i="1"/>
  <c r="AR167" i="1" s="1"/>
  <c r="AS167" i="1"/>
  <c r="AT167" i="1"/>
  <c r="AU167" i="1"/>
  <c r="AV167" i="1"/>
  <c r="AW167" i="1"/>
  <c r="AP168" i="1"/>
  <c r="AQ168" i="1"/>
  <c r="AR168" i="1" s="1"/>
  <c r="AS168" i="1"/>
  <c r="AT168" i="1"/>
  <c r="AU168" i="1"/>
  <c r="AV168" i="1" s="1"/>
  <c r="AW168" i="1"/>
  <c r="AP169" i="1"/>
  <c r="AQ169" i="1"/>
  <c r="AR169" i="1" s="1"/>
  <c r="AS169" i="1"/>
  <c r="AT169" i="1"/>
  <c r="AU169" i="1"/>
  <c r="AV169" i="1" s="1"/>
  <c r="AW169" i="1"/>
  <c r="AP170" i="1"/>
  <c r="AQ170" i="1"/>
  <c r="AR170" i="1" s="1"/>
  <c r="AS170" i="1"/>
  <c r="AT170" i="1"/>
  <c r="AU170" i="1"/>
  <c r="AV170" i="1" s="1"/>
  <c r="AW170" i="1"/>
  <c r="AP171" i="1"/>
  <c r="AQ171" i="1"/>
  <c r="AR171" i="1"/>
  <c r="AS171" i="1"/>
  <c r="AT171" i="1"/>
  <c r="AU171" i="1"/>
  <c r="AV171" i="1" s="1"/>
  <c r="AW171" i="1"/>
  <c r="AP172" i="1"/>
  <c r="AQ172" i="1"/>
  <c r="AR172" i="1" s="1"/>
  <c r="AS172" i="1"/>
  <c r="AT172" i="1"/>
  <c r="AU172" i="1"/>
  <c r="AV172" i="1" s="1"/>
  <c r="AW172" i="1"/>
  <c r="AP173" i="1"/>
  <c r="AQ173" i="1"/>
  <c r="AR173" i="1"/>
  <c r="AS173" i="1"/>
  <c r="AT173" i="1"/>
  <c r="AU173" i="1"/>
  <c r="AV173" i="1" s="1"/>
  <c r="AW173" i="1"/>
  <c r="AP174" i="1"/>
  <c r="AQ174" i="1"/>
  <c r="AR174" i="1" s="1"/>
  <c r="AS174" i="1"/>
  <c r="AT174" i="1"/>
  <c r="AU174" i="1"/>
  <c r="AV174" i="1" s="1"/>
  <c r="AW174" i="1"/>
  <c r="AP175" i="1"/>
  <c r="AQ175" i="1"/>
  <c r="AR175" i="1" s="1"/>
  <c r="AS175" i="1"/>
  <c r="AT175" i="1"/>
  <c r="AU175" i="1"/>
  <c r="AV175" i="1"/>
  <c r="AW175" i="1"/>
  <c r="AP176" i="1"/>
  <c r="AQ176" i="1"/>
  <c r="AR176" i="1"/>
  <c r="AS176" i="1"/>
  <c r="AT176" i="1"/>
  <c r="AU176" i="1"/>
  <c r="AV176" i="1" s="1"/>
  <c r="AW176" i="1"/>
  <c r="AP177" i="1"/>
  <c r="AQ177" i="1"/>
  <c r="AR177" i="1" s="1"/>
  <c r="AS177" i="1"/>
  <c r="AT177" i="1"/>
  <c r="AU177" i="1"/>
  <c r="AV177" i="1"/>
  <c r="AW177" i="1"/>
  <c r="AP178" i="1"/>
  <c r="AQ178" i="1"/>
  <c r="AR178" i="1" s="1"/>
  <c r="AS178" i="1"/>
  <c r="AT178" i="1"/>
  <c r="AU178" i="1"/>
  <c r="AV178" i="1" s="1"/>
  <c r="AW178" i="1"/>
  <c r="AP179" i="1"/>
  <c r="AQ179" i="1"/>
  <c r="AR179" i="1" s="1"/>
  <c r="AS179" i="1"/>
  <c r="AT179" i="1"/>
  <c r="AU179" i="1"/>
  <c r="AV179" i="1" s="1"/>
  <c r="AW179" i="1"/>
  <c r="AP180" i="1"/>
  <c r="AQ180" i="1"/>
  <c r="AR180" i="1" s="1"/>
  <c r="AS180" i="1"/>
  <c r="AT180" i="1"/>
  <c r="AU180" i="1"/>
  <c r="AV180" i="1"/>
  <c r="AW180" i="1"/>
  <c r="AP181" i="1"/>
  <c r="AQ181" i="1"/>
  <c r="AR181" i="1"/>
  <c r="AS181" i="1"/>
  <c r="AT181" i="1"/>
  <c r="AU181" i="1"/>
  <c r="AV181" i="1"/>
  <c r="AW181" i="1"/>
  <c r="AP182" i="1"/>
  <c r="AQ182" i="1"/>
  <c r="AR182" i="1" s="1"/>
  <c r="AS182" i="1"/>
  <c r="AT182" i="1"/>
  <c r="AU182" i="1"/>
  <c r="AV182" i="1" s="1"/>
  <c r="AW182" i="1"/>
  <c r="AP183" i="1"/>
  <c r="AQ183" i="1"/>
  <c r="AR183" i="1" s="1"/>
  <c r="AS183" i="1"/>
  <c r="AT183" i="1"/>
  <c r="AU183" i="1"/>
  <c r="AV183" i="1" s="1"/>
  <c r="AW183" i="1"/>
  <c r="AP184" i="1"/>
  <c r="AQ184" i="1"/>
  <c r="AR184" i="1"/>
  <c r="AS184" i="1"/>
  <c r="AT184" i="1"/>
  <c r="AU184" i="1"/>
  <c r="AV184" i="1" s="1"/>
  <c r="AW184" i="1"/>
  <c r="AP185" i="1"/>
  <c r="AQ185" i="1"/>
  <c r="AR185" i="1" s="1"/>
  <c r="AS185" i="1"/>
  <c r="AT185" i="1"/>
  <c r="AU185" i="1"/>
  <c r="AV185" i="1" s="1"/>
  <c r="AW185" i="1"/>
  <c r="AP186" i="1"/>
  <c r="AQ186" i="1"/>
  <c r="AR186" i="1" s="1"/>
  <c r="AS186" i="1"/>
  <c r="AT186" i="1"/>
  <c r="AU186" i="1"/>
  <c r="AV186" i="1" s="1"/>
  <c r="AW186" i="1"/>
  <c r="AP187" i="1"/>
  <c r="AQ187" i="1"/>
  <c r="AR187" i="1"/>
  <c r="AS187" i="1"/>
  <c r="AT187" i="1"/>
  <c r="AU187" i="1"/>
  <c r="AV187" i="1" s="1"/>
  <c r="AW187" i="1"/>
  <c r="AP188" i="1"/>
  <c r="AQ188" i="1"/>
  <c r="AR188" i="1" s="1"/>
  <c r="AS188" i="1"/>
  <c r="AT188" i="1"/>
  <c r="AU188" i="1"/>
  <c r="AV188" i="1"/>
  <c r="AW188" i="1"/>
  <c r="AP189" i="1"/>
  <c r="AQ189" i="1"/>
  <c r="AR189" i="1" s="1"/>
  <c r="AS189" i="1"/>
  <c r="AT189" i="1"/>
  <c r="AU189" i="1"/>
  <c r="AV189" i="1"/>
  <c r="AW189" i="1"/>
  <c r="AP190" i="1"/>
  <c r="AQ190" i="1"/>
  <c r="AR190" i="1" s="1"/>
  <c r="AS190" i="1"/>
  <c r="AT190" i="1"/>
  <c r="AU190" i="1"/>
  <c r="AV190" i="1" s="1"/>
  <c r="AW190" i="1"/>
  <c r="AP191" i="1"/>
  <c r="AQ191" i="1"/>
  <c r="AR191" i="1" s="1"/>
  <c r="AS191" i="1"/>
  <c r="AT191" i="1"/>
  <c r="AU191" i="1"/>
  <c r="AV191" i="1"/>
  <c r="AW191" i="1"/>
  <c r="AP192" i="1"/>
  <c r="AQ192" i="1"/>
  <c r="AR192" i="1"/>
  <c r="AS192" i="1"/>
  <c r="AT192" i="1"/>
  <c r="AU192" i="1"/>
  <c r="AV192" i="1" s="1"/>
  <c r="AW192" i="1"/>
  <c r="AP193" i="1"/>
  <c r="AQ193" i="1"/>
  <c r="AR193" i="1"/>
  <c r="AS193" i="1"/>
  <c r="AT193" i="1"/>
  <c r="AU193" i="1"/>
  <c r="AV193" i="1" s="1"/>
  <c r="AW193" i="1"/>
  <c r="AP194" i="1"/>
  <c r="AQ194" i="1"/>
  <c r="AR194" i="1"/>
  <c r="AS194" i="1"/>
  <c r="AT194" i="1"/>
  <c r="AU194" i="1"/>
  <c r="AV194" i="1" s="1"/>
  <c r="AW194" i="1"/>
  <c r="AP195" i="1"/>
  <c r="AQ195" i="1"/>
  <c r="AR195" i="1"/>
  <c r="AS195" i="1"/>
  <c r="AT195" i="1"/>
  <c r="AU195" i="1"/>
  <c r="AV195" i="1" s="1"/>
  <c r="AW195" i="1"/>
  <c r="AP196" i="1"/>
  <c r="AQ196" i="1"/>
  <c r="AR196" i="1" s="1"/>
  <c r="AS196" i="1"/>
  <c r="AT196" i="1"/>
  <c r="AU196" i="1"/>
  <c r="AV196" i="1"/>
  <c r="AW196" i="1"/>
  <c r="AP197" i="1"/>
  <c r="AQ197" i="1"/>
  <c r="AR197" i="1"/>
  <c r="AS197" i="1"/>
  <c r="AT197" i="1"/>
  <c r="AU197" i="1"/>
  <c r="AV197" i="1"/>
  <c r="AW197" i="1"/>
  <c r="AP198" i="1"/>
  <c r="AQ198" i="1"/>
  <c r="AR198" i="1" s="1"/>
  <c r="AS198" i="1"/>
  <c r="AT198" i="1"/>
  <c r="AU198" i="1"/>
  <c r="AV198" i="1"/>
  <c r="AW198" i="1"/>
  <c r="AH80" i="1"/>
  <c r="AI80" i="1"/>
  <c r="AJ80" i="1"/>
  <c r="AK80" i="1" s="1"/>
  <c r="AL80" i="1"/>
  <c r="AM80" i="1" s="1"/>
  <c r="AH81" i="1"/>
  <c r="AI81" i="1"/>
  <c r="AJ81" i="1"/>
  <c r="AK81" i="1" s="1"/>
  <c r="AL81" i="1"/>
  <c r="AM81" i="1" s="1"/>
  <c r="AH82" i="1"/>
  <c r="AI82" i="1"/>
  <c r="AJ82" i="1"/>
  <c r="AK82" i="1" s="1"/>
  <c r="AL82" i="1"/>
  <c r="AM82" i="1" s="1"/>
  <c r="AH83" i="1"/>
  <c r="AI83" i="1"/>
  <c r="AJ83" i="1"/>
  <c r="AK83" i="1" s="1"/>
  <c r="AL83" i="1"/>
  <c r="AM83" i="1" s="1"/>
  <c r="AH84" i="1"/>
  <c r="AI84" i="1"/>
  <c r="AJ84" i="1"/>
  <c r="AK84" i="1" s="1"/>
  <c r="AL84" i="1"/>
  <c r="AM84" i="1" s="1"/>
  <c r="AH85" i="1"/>
  <c r="AI85" i="1"/>
  <c r="AJ85" i="1"/>
  <c r="AK85" i="1" s="1"/>
  <c r="AL85" i="1"/>
  <c r="AM85" i="1" s="1"/>
  <c r="AH86" i="1"/>
  <c r="AI86" i="1"/>
  <c r="AJ86" i="1"/>
  <c r="AK86" i="1" s="1"/>
  <c r="AL86" i="1"/>
  <c r="AM86" i="1" s="1"/>
  <c r="AH87" i="1"/>
  <c r="AI87" i="1"/>
  <c r="AJ87" i="1"/>
  <c r="AK87" i="1"/>
  <c r="AL87" i="1"/>
  <c r="AM87" i="1" s="1"/>
  <c r="AH88" i="1"/>
  <c r="AI88" i="1"/>
  <c r="AJ88" i="1"/>
  <c r="AK88" i="1" s="1"/>
  <c r="AL88" i="1"/>
  <c r="AM88" i="1"/>
  <c r="AH89" i="1"/>
  <c r="AI89" i="1"/>
  <c r="AJ89" i="1"/>
  <c r="AK89" i="1"/>
  <c r="AL89" i="1"/>
  <c r="AM89" i="1" s="1"/>
  <c r="AH90" i="1"/>
  <c r="AI90" i="1"/>
  <c r="AJ90" i="1"/>
  <c r="AK90" i="1" s="1"/>
  <c r="AL90" i="1"/>
  <c r="AM90" i="1"/>
  <c r="AH91" i="1"/>
  <c r="AI91" i="1"/>
  <c r="AJ91" i="1"/>
  <c r="AK91" i="1" s="1"/>
  <c r="AL91" i="1"/>
  <c r="AM91" i="1"/>
  <c r="AH92" i="1"/>
  <c r="AI92" i="1"/>
  <c r="AJ92" i="1"/>
  <c r="AK92" i="1" s="1"/>
  <c r="AL92" i="1"/>
  <c r="AM92" i="1" s="1"/>
  <c r="AH93" i="1"/>
  <c r="AI93" i="1"/>
  <c r="AJ93" i="1"/>
  <c r="AK93" i="1"/>
  <c r="AL93" i="1"/>
  <c r="AM93" i="1" s="1"/>
  <c r="AH94" i="1"/>
  <c r="AI94" i="1"/>
  <c r="AJ94" i="1"/>
  <c r="AK94" i="1"/>
  <c r="AL94" i="1"/>
  <c r="AM94" i="1" s="1"/>
  <c r="AH95" i="1"/>
  <c r="AI95" i="1"/>
  <c r="AJ95" i="1"/>
  <c r="AK95" i="1" s="1"/>
  <c r="AL95" i="1"/>
  <c r="AM95" i="1"/>
  <c r="AH96" i="1"/>
  <c r="AI96" i="1"/>
  <c r="AJ96" i="1"/>
  <c r="AK96" i="1" s="1"/>
  <c r="AL96" i="1"/>
  <c r="AM96" i="1" s="1"/>
  <c r="AH97" i="1"/>
  <c r="AI97" i="1"/>
  <c r="AJ97" i="1"/>
  <c r="AK97" i="1" s="1"/>
  <c r="AL97" i="1"/>
  <c r="AM97" i="1" s="1"/>
  <c r="AH98" i="1"/>
  <c r="AI98" i="1"/>
  <c r="AJ98" i="1"/>
  <c r="AK98" i="1" s="1"/>
  <c r="AL98" i="1"/>
  <c r="AM98" i="1"/>
  <c r="AH99" i="1"/>
  <c r="AI99" i="1"/>
  <c r="AJ99" i="1"/>
  <c r="AK99" i="1" s="1"/>
  <c r="AL99" i="1"/>
  <c r="AM99" i="1" s="1"/>
  <c r="AH100" i="1"/>
  <c r="AI100" i="1"/>
  <c r="AJ100" i="1"/>
  <c r="AK100" i="1" s="1"/>
  <c r="AL100" i="1"/>
  <c r="AM100" i="1" s="1"/>
  <c r="AH101" i="1"/>
  <c r="AI101" i="1"/>
  <c r="AJ101" i="1"/>
  <c r="AK101" i="1" s="1"/>
  <c r="AL101" i="1"/>
  <c r="AM101" i="1" s="1"/>
  <c r="AH102" i="1"/>
  <c r="AI102" i="1"/>
  <c r="AJ102" i="1"/>
  <c r="AK102" i="1" s="1"/>
  <c r="AL102" i="1"/>
  <c r="AM102" i="1" s="1"/>
  <c r="AH103" i="1"/>
  <c r="AI103" i="1"/>
  <c r="AJ103" i="1"/>
  <c r="AK103" i="1" s="1"/>
  <c r="AL103" i="1"/>
  <c r="AM103" i="1" s="1"/>
  <c r="AH104" i="1"/>
  <c r="AI104" i="1"/>
  <c r="AJ104" i="1"/>
  <c r="AK104" i="1" s="1"/>
  <c r="AL104" i="1"/>
  <c r="AM104" i="1" s="1"/>
  <c r="AH105" i="1"/>
  <c r="AI105" i="1"/>
  <c r="AJ105" i="1"/>
  <c r="AK105" i="1" s="1"/>
  <c r="AL105" i="1"/>
  <c r="AM105" i="1" s="1"/>
  <c r="AH106" i="1"/>
  <c r="AI106" i="1"/>
  <c r="AJ106" i="1"/>
  <c r="AK106" i="1" s="1"/>
  <c r="AL106" i="1"/>
  <c r="AM106" i="1" s="1"/>
  <c r="AH107" i="1"/>
  <c r="AI107" i="1"/>
  <c r="AJ107" i="1"/>
  <c r="AK107" i="1" s="1"/>
  <c r="AL107" i="1"/>
  <c r="AM107" i="1" s="1"/>
  <c r="AH108" i="1"/>
  <c r="AI108" i="1"/>
  <c r="AJ108" i="1"/>
  <c r="AK108" i="1" s="1"/>
  <c r="AL108" i="1"/>
  <c r="AM108" i="1" s="1"/>
  <c r="AH109" i="1"/>
  <c r="AI109" i="1"/>
  <c r="AJ109" i="1"/>
  <c r="AK109" i="1" s="1"/>
  <c r="AL109" i="1"/>
  <c r="AM109" i="1" s="1"/>
  <c r="AH110" i="1"/>
  <c r="AI110" i="1"/>
  <c r="AJ110" i="1"/>
  <c r="AK110" i="1"/>
  <c r="AL110" i="1"/>
  <c r="AM110" i="1" s="1"/>
  <c r="AH111" i="1"/>
  <c r="AI111" i="1"/>
  <c r="AJ111" i="1"/>
  <c r="AK111" i="1" s="1"/>
  <c r="AL111" i="1"/>
  <c r="AM111" i="1"/>
  <c r="AH112" i="1"/>
  <c r="AI112" i="1"/>
  <c r="AJ112" i="1"/>
  <c r="AK112" i="1" s="1"/>
  <c r="AL112" i="1"/>
  <c r="AM112" i="1" s="1"/>
  <c r="AH113" i="1"/>
  <c r="AI113" i="1"/>
  <c r="AJ113" i="1"/>
  <c r="AK113" i="1" s="1"/>
  <c r="AL113" i="1"/>
  <c r="AM113" i="1" s="1"/>
  <c r="AH114" i="1"/>
  <c r="AI114" i="1"/>
  <c r="AJ114" i="1"/>
  <c r="AK114" i="1" s="1"/>
  <c r="AL114" i="1"/>
  <c r="AM114" i="1"/>
  <c r="AH115" i="1"/>
  <c r="AI115" i="1"/>
  <c r="AJ115" i="1"/>
  <c r="AK115" i="1" s="1"/>
  <c r="AL115" i="1"/>
  <c r="AM115" i="1" s="1"/>
  <c r="AH116" i="1"/>
  <c r="AI116" i="1"/>
  <c r="AJ116" i="1"/>
  <c r="AK116" i="1" s="1"/>
  <c r="AL116" i="1"/>
  <c r="AM116" i="1" s="1"/>
  <c r="AH117" i="1"/>
  <c r="AI117" i="1"/>
  <c r="AJ117" i="1"/>
  <c r="AK117" i="1" s="1"/>
  <c r="AL117" i="1"/>
  <c r="AM117" i="1" s="1"/>
  <c r="AH118" i="1"/>
  <c r="AI118" i="1"/>
  <c r="AJ118" i="1"/>
  <c r="AK118" i="1"/>
  <c r="AL118" i="1"/>
  <c r="AM118" i="1" s="1"/>
  <c r="AH119" i="1"/>
  <c r="AI119" i="1"/>
  <c r="AJ119" i="1"/>
  <c r="AK119" i="1" s="1"/>
  <c r="AL119" i="1"/>
  <c r="AM119" i="1" s="1"/>
  <c r="AH120" i="1"/>
  <c r="AI120" i="1"/>
  <c r="AJ120" i="1"/>
  <c r="AK120" i="1" s="1"/>
  <c r="AL120" i="1"/>
  <c r="AM120" i="1" s="1"/>
  <c r="AH121" i="1"/>
  <c r="AI121" i="1"/>
  <c r="AJ121" i="1"/>
  <c r="AK121" i="1" s="1"/>
  <c r="AL121" i="1"/>
  <c r="AM121" i="1"/>
  <c r="AH122" i="1"/>
  <c r="AI122" i="1"/>
  <c r="AJ122" i="1"/>
  <c r="AK122" i="1" s="1"/>
  <c r="AL122" i="1"/>
  <c r="AM122" i="1" s="1"/>
  <c r="AH123" i="1"/>
  <c r="AI123" i="1"/>
  <c r="AJ123" i="1"/>
  <c r="AK123" i="1" s="1"/>
  <c r="AL123" i="1"/>
  <c r="AM123" i="1" s="1"/>
  <c r="AH124" i="1"/>
  <c r="AI124" i="1"/>
  <c r="AJ124" i="1"/>
  <c r="AK124" i="1" s="1"/>
  <c r="AL124" i="1"/>
  <c r="AM124" i="1" s="1"/>
  <c r="AH125" i="1"/>
  <c r="AI125" i="1"/>
  <c r="AJ125" i="1"/>
  <c r="AK125" i="1" s="1"/>
  <c r="AL125" i="1"/>
  <c r="AM125" i="1" s="1"/>
  <c r="AH126" i="1"/>
  <c r="AI126" i="1"/>
  <c r="AJ126" i="1"/>
  <c r="AK126" i="1"/>
  <c r="AL126" i="1"/>
  <c r="AM126" i="1" s="1"/>
  <c r="AH127" i="1"/>
  <c r="AI127" i="1"/>
  <c r="AJ127" i="1"/>
  <c r="AK127" i="1" s="1"/>
  <c r="AL127" i="1"/>
  <c r="AM127" i="1" s="1"/>
  <c r="AH128" i="1"/>
  <c r="AI128" i="1"/>
  <c r="AJ128" i="1"/>
  <c r="AK128" i="1" s="1"/>
  <c r="AL128" i="1"/>
  <c r="AM128" i="1" s="1"/>
  <c r="AH129" i="1"/>
  <c r="AI129" i="1"/>
  <c r="AJ129" i="1"/>
  <c r="AK129" i="1" s="1"/>
  <c r="AL129" i="1"/>
  <c r="AM129" i="1"/>
  <c r="AH130" i="1"/>
  <c r="AI130" i="1"/>
  <c r="AJ130" i="1"/>
  <c r="AK130" i="1" s="1"/>
  <c r="AL130" i="1"/>
  <c r="AM130" i="1" s="1"/>
  <c r="AH131" i="1"/>
  <c r="AI131" i="1"/>
  <c r="AJ131" i="1"/>
  <c r="AK131" i="1" s="1"/>
  <c r="AL131" i="1"/>
  <c r="AM131" i="1" s="1"/>
  <c r="AH132" i="1"/>
  <c r="AI132" i="1"/>
  <c r="AJ132" i="1"/>
  <c r="AK132" i="1" s="1"/>
  <c r="AL132" i="1"/>
  <c r="AM132" i="1" s="1"/>
  <c r="AH133" i="1"/>
  <c r="AI133" i="1"/>
  <c r="AJ133" i="1"/>
  <c r="AK133" i="1" s="1"/>
  <c r="AL133" i="1"/>
  <c r="AM133" i="1" s="1"/>
  <c r="AH134" i="1"/>
  <c r="AI134" i="1"/>
  <c r="AJ134" i="1"/>
  <c r="AK134" i="1"/>
  <c r="AL134" i="1"/>
  <c r="AM134" i="1" s="1"/>
  <c r="AH135" i="1"/>
  <c r="AI135" i="1"/>
  <c r="AJ135" i="1"/>
  <c r="AK135" i="1" s="1"/>
  <c r="AL135" i="1"/>
  <c r="AM135" i="1" s="1"/>
  <c r="AH136" i="1"/>
  <c r="AI136" i="1"/>
  <c r="AJ136" i="1"/>
  <c r="AK136" i="1" s="1"/>
  <c r="AL136" i="1"/>
  <c r="AM136" i="1" s="1"/>
  <c r="AH137" i="1"/>
  <c r="AI137" i="1"/>
  <c r="AJ137" i="1"/>
  <c r="AK137" i="1" s="1"/>
  <c r="AL137" i="1"/>
  <c r="AM137" i="1"/>
  <c r="AH138" i="1"/>
  <c r="AI138" i="1"/>
  <c r="AJ138" i="1"/>
  <c r="AK138" i="1" s="1"/>
  <c r="AL138" i="1"/>
  <c r="AM138" i="1" s="1"/>
  <c r="AH139" i="1"/>
  <c r="AI139" i="1"/>
  <c r="AJ139" i="1"/>
  <c r="AK139" i="1" s="1"/>
  <c r="AL139" i="1"/>
  <c r="AM139" i="1" s="1"/>
  <c r="AH140" i="1"/>
  <c r="AI140" i="1"/>
  <c r="AJ140" i="1"/>
  <c r="AK140" i="1" s="1"/>
  <c r="AL140" i="1"/>
  <c r="AM140" i="1" s="1"/>
  <c r="AH141" i="1"/>
  <c r="AI141" i="1"/>
  <c r="AJ141" i="1"/>
  <c r="AK141" i="1" s="1"/>
  <c r="AL141" i="1"/>
  <c r="AM141" i="1" s="1"/>
  <c r="AH142" i="1"/>
  <c r="AI142" i="1"/>
  <c r="AJ142" i="1"/>
  <c r="AK142" i="1"/>
  <c r="AL142" i="1"/>
  <c r="AM142" i="1" s="1"/>
  <c r="AH143" i="1"/>
  <c r="AI143" i="1"/>
  <c r="AJ143" i="1"/>
  <c r="AK143" i="1" s="1"/>
  <c r="AL143" i="1"/>
  <c r="AM143" i="1" s="1"/>
  <c r="AH144" i="1"/>
  <c r="AI144" i="1"/>
  <c r="AJ144" i="1"/>
  <c r="AK144" i="1" s="1"/>
  <c r="AL144" i="1"/>
  <c r="AM144" i="1" s="1"/>
  <c r="AH145" i="1"/>
  <c r="AI145" i="1"/>
  <c r="AJ145" i="1"/>
  <c r="AK145" i="1" s="1"/>
  <c r="AL145" i="1"/>
  <c r="AM145" i="1"/>
  <c r="AH146" i="1"/>
  <c r="AI146" i="1"/>
  <c r="AJ146" i="1"/>
  <c r="AK146" i="1" s="1"/>
  <c r="AL146" i="1"/>
  <c r="AM146" i="1" s="1"/>
  <c r="AH147" i="1"/>
  <c r="AI147" i="1"/>
  <c r="AJ147" i="1"/>
  <c r="AK147" i="1" s="1"/>
  <c r="AL147" i="1"/>
  <c r="AM147" i="1" s="1"/>
  <c r="AH148" i="1"/>
  <c r="AI148" i="1"/>
  <c r="AJ148" i="1"/>
  <c r="AK148" i="1" s="1"/>
  <c r="AL148" i="1"/>
  <c r="AM148" i="1" s="1"/>
  <c r="AH149" i="1"/>
  <c r="AI149" i="1"/>
  <c r="AJ149" i="1"/>
  <c r="AK149" i="1" s="1"/>
  <c r="AL149" i="1"/>
  <c r="AM149" i="1" s="1"/>
  <c r="AH150" i="1"/>
  <c r="AI150" i="1"/>
  <c r="AJ150" i="1"/>
  <c r="AK150" i="1"/>
  <c r="AL150" i="1"/>
  <c r="AM150" i="1" s="1"/>
  <c r="AH151" i="1"/>
  <c r="AI151" i="1"/>
  <c r="AJ151" i="1"/>
  <c r="AK151" i="1" s="1"/>
  <c r="AL151" i="1"/>
  <c r="AM151" i="1" s="1"/>
  <c r="AH152" i="1"/>
  <c r="AI152" i="1"/>
  <c r="AJ152" i="1"/>
  <c r="AK152" i="1" s="1"/>
  <c r="AL152" i="1"/>
  <c r="AM152" i="1" s="1"/>
  <c r="AH153" i="1"/>
  <c r="AI153" i="1"/>
  <c r="AJ153" i="1"/>
  <c r="AK153" i="1" s="1"/>
  <c r="AL153" i="1"/>
  <c r="AM153" i="1"/>
  <c r="AH154" i="1"/>
  <c r="AI154" i="1"/>
  <c r="AJ154" i="1"/>
  <c r="AK154" i="1" s="1"/>
  <c r="AL154" i="1"/>
  <c r="AM154" i="1" s="1"/>
  <c r="AH155" i="1"/>
  <c r="AI155" i="1"/>
  <c r="AJ155" i="1"/>
  <c r="AK155" i="1" s="1"/>
  <c r="AL155" i="1"/>
  <c r="AM155" i="1" s="1"/>
  <c r="AH156" i="1"/>
  <c r="AI156" i="1"/>
  <c r="AJ156" i="1"/>
  <c r="AK156" i="1" s="1"/>
  <c r="AL156" i="1"/>
  <c r="AM156" i="1" s="1"/>
  <c r="AH157" i="1"/>
  <c r="AI157" i="1"/>
  <c r="AJ157" i="1"/>
  <c r="AK157" i="1" s="1"/>
  <c r="AL157" i="1"/>
  <c r="AM157" i="1" s="1"/>
  <c r="AH158" i="1"/>
  <c r="AI158" i="1"/>
  <c r="AJ158" i="1"/>
  <c r="AK158" i="1"/>
  <c r="AL158" i="1"/>
  <c r="AM158" i="1" s="1"/>
  <c r="AH159" i="1"/>
  <c r="AI159" i="1"/>
  <c r="AJ159" i="1"/>
  <c r="AK159" i="1" s="1"/>
  <c r="AL159" i="1"/>
  <c r="AM159" i="1" s="1"/>
  <c r="AH160" i="1"/>
  <c r="AI160" i="1"/>
  <c r="AJ160" i="1"/>
  <c r="AK160" i="1" s="1"/>
  <c r="AL160" i="1"/>
  <c r="AM160" i="1" s="1"/>
  <c r="AH161" i="1"/>
  <c r="AI161" i="1"/>
  <c r="AJ161" i="1"/>
  <c r="AK161" i="1" s="1"/>
  <c r="AL161" i="1"/>
  <c r="AM161" i="1"/>
  <c r="AH162" i="1"/>
  <c r="AI162" i="1"/>
  <c r="AJ162" i="1"/>
  <c r="AK162" i="1" s="1"/>
  <c r="AL162" i="1"/>
  <c r="AM162" i="1" s="1"/>
  <c r="AH163" i="1"/>
  <c r="AI163" i="1"/>
  <c r="AJ163" i="1"/>
  <c r="AK163" i="1" s="1"/>
  <c r="AL163" i="1"/>
  <c r="AM163" i="1" s="1"/>
  <c r="AH164" i="1"/>
  <c r="AI164" i="1"/>
  <c r="AJ164" i="1"/>
  <c r="AK164" i="1" s="1"/>
  <c r="AL164" i="1"/>
  <c r="AM164" i="1" s="1"/>
  <c r="AH165" i="1"/>
  <c r="AI165" i="1"/>
  <c r="AJ165" i="1"/>
  <c r="AK165" i="1" s="1"/>
  <c r="AL165" i="1"/>
  <c r="AM165" i="1" s="1"/>
  <c r="AH166" i="1"/>
  <c r="AI166" i="1"/>
  <c r="AJ166" i="1"/>
  <c r="AK166" i="1"/>
  <c r="AL166" i="1"/>
  <c r="AM166" i="1" s="1"/>
  <c r="AH167" i="1"/>
  <c r="AI167" i="1"/>
  <c r="AJ167" i="1"/>
  <c r="AK167" i="1" s="1"/>
  <c r="AL167" i="1"/>
  <c r="AM167" i="1" s="1"/>
  <c r="AH168" i="1"/>
  <c r="AI168" i="1"/>
  <c r="AJ168" i="1"/>
  <c r="AK168" i="1" s="1"/>
  <c r="AL168" i="1"/>
  <c r="AM168" i="1" s="1"/>
  <c r="AH169" i="1"/>
  <c r="AI169" i="1"/>
  <c r="AJ169" i="1"/>
  <c r="AK169" i="1" s="1"/>
  <c r="AL169" i="1"/>
  <c r="AM169" i="1" s="1"/>
  <c r="AH170" i="1"/>
  <c r="AI170" i="1"/>
  <c r="AJ170" i="1"/>
  <c r="AK170" i="1" s="1"/>
  <c r="AL170" i="1"/>
  <c r="AM170" i="1"/>
  <c r="AH171" i="1"/>
  <c r="AI171" i="1"/>
  <c r="AJ171" i="1"/>
  <c r="AK171" i="1" s="1"/>
  <c r="AL171" i="1"/>
  <c r="AM171" i="1" s="1"/>
  <c r="AH172" i="1"/>
  <c r="AI172" i="1"/>
  <c r="AJ172" i="1"/>
  <c r="AK172" i="1" s="1"/>
  <c r="AL172" i="1"/>
  <c r="AM172" i="1" s="1"/>
  <c r="AH173" i="1"/>
  <c r="AI173" i="1"/>
  <c r="AJ173" i="1"/>
  <c r="AK173" i="1" s="1"/>
  <c r="AL173" i="1"/>
  <c r="AM173" i="1" s="1"/>
  <c r="AH174" i="1"/>
  <c r="AI174" i="1"/>
  <c r="AJ174" i="1"/>
  <c r="AK174" i="1"/>
  <c r="AL174" i="1"/>
  <c r="AM174" i="1" s="1"/>
  <c r="AH175" i="1"/>
  <c r="AI175" i="1"/>
  <c r="AJ175" i="1"/>
  <c r="AK175" i="1" s="1"/>
  <c r="AL175" i="1"/>
  <c r="AM175" i="1" s="1"/>
  <c r="AH176" i="1"/>
  <c r="AI176" i="1"/>
  <c r="AJ176" i="1"/>
  <c r="AK176" i="1" s="1"/>
  <c r="AL176" i="1"/>
  <c r="AM176" i="1" s="1"/>
  <c r="AH177" i="1"/>
  <c r="AI177" i="1"/>
  <c r="AJ177" i="1"/>
  <c r="AK177" i="1" s="1"/>
  <c r="AL177" i="1"/>
  <c r="AM177" i="1"/>
  <c r="AH178" i="1"/>
  <c r="AI178" i="1"/>
  <c r="AJ178" i="1"/>
  <c r="AK178" i="1" s="1"/>
  <c r="AL178" i="1"/>
  <c r="AM178" i="1" s="1"/>
  <c r="AH179" i="1"/>
  <c r="AI179" i="1"/>
  <c r="AJ179" i="1"/>
  <c r="AK179" i="1" s="1"/>
  <c r="AL179" i="1"/>
  <c r="AM179" i="1" s="1"/>
  <c r="AH180" i="1"/>
  <c r="AI180" i="1"/>
  <c r="AJ180" i="1"/>
  <c r="AK180" i="1" s="1"/>
  <c r="AL180" i="1"/>
  <c r="AM180" i="1" s="1"/>
  <c r="AH181" i="1"/>
  <c r="AI181" i="1"/>
  <c r="AJ181" i="1"/>
  <c r="AK181" i="1" s="1"/>
  <c r="AL181" i="1"/>
  <c r="AM181" i="1" s="1"/>
  <c r="AH182" i="1"/>
  <c r="AI182" i="1"/>
  <c r="AJ182" i="1"/>
  <c r="AK182" i="1"/>
  <c r="AL182" i="1"/>
  <c r="AM182" i="1" s="1"/>
  <c r="AH183" i="1"/>
  <c r="AI183" i="1"/>
  <c r="AJ183" i="1"/>
  <c r="AK183" i="1" s="1"/>
  <c r="AL183" i="1"/>
  <c r="AM183" i="1" s="1"/>
  <c r="AH184" i="1"/>
  <c r="AI184" i="1"/>
  <c r="AJ184" i="1"/>
  <c r="AK184" i="1" s="1"/>
  <c r="AL184" i="1"/>
  <c r="AM184" i="1" s="1"/>
  <c r="AH185" i="1"/>
  <c r="AI185" i="1"/>
  <c r="AJ185" i="1"/>
  <c r="AK185" i="1" s="1"/>
  <c r="AL185" i="1"/>
  <c r="AM185" i="1"/>
  <c r="AH186" i="1"/>
  <c r="AI186" i="1"/>
  <c r="AJ186" i="1"/>
  <c r="AK186" i="1" s="1"/>
  <c r="AL186" i="1"/>
  <c r="AM186" i="1" s="1"/>
  <c r="AH187" i="1"/>
  <c r="AI187" i="1"/>
  <c r="AJ187" i="1"/>
  <c r="AK187" i="1" s="1"/>
  <c r="AL187" i="1"/>
  <c r="AM187" i="1" s="1"/>
  <c r="AH188" i="1"/>
  <c r="AI188" i="1"/>
  <c r="AJ188" i="1"/>
  <c r="AK188" i="1" s="1"/>
  <c r="AL188" i="1"/>
  <c r="AM188" i="1" s="1"/>
  <c r="AH189" i="1"/>
  <c r="AI189" i="1"/>
  <c r="AJ189" i="1"/>
  <c r="AK189" i="1" s="1"/>
  <c r="AL189" i="1"/>
  <c r="AM189" i="1" s="1"/>
  <c r="AH190" i="1"/>
  <c r="AI190" i="1"/>
  <c r="AJ190" i="1"/>
  <c r="AK190" i="1"/>
  <c r="AL190" i="1"/>
  <c r="AM190" i="1" s="1"/>
  <c r="AH191" i="1"/>
  <c r="AI191" i="1"/>
  <c r="AJ191" i="1"/>
  <c r="AK191" i="1" s="1"/>
  <c r="AL191" i="1"/>
  <c r="AM191" i="1" s="1"/>
  <c r="AH192" i="1"/>
  <c r="AI192" i="1"/>
  <c r="AJ192" i="1"/>
  <c r="AK192" i="1" s="1"/>
  <c r="AL192" i="1"/>
  <c r="AM192" i="1" s="1"/>
  <c r="AH193" i="1"/>
  <c r="AI193" i="1"/>
  <c r="AJ193" i="1"/>
  <c r="AK193" i="1" s="1"/>
  <c r="AL193" i="1"/>
  <c r="AM193" i="1"/>
  <c r="AH194" i="1"/>
  <c r="AI194" i="1"/>
  <c r="AJ194" i="1"/>
  <c r="AK194" i="1" s="1"/>
  <c r="AL194" i="1"/>
  <c r="AM194" i="1" s="1"/>
  <c r="AH195" i="1"/>
  <c r="AI195" i="1"/>
  <c r="AJ195" i="1"/>
  <c r="AK195" i="1" s="1"/>
  <c r="AL195" i="1"/>
  <c r="AM195" i="1" s="1"/>
  <c r="AH196" i="1"/>
  <c r="AI196" i="1"/>
  <c r="AJ196" i="1"/>
  <c r="AK196" i="1" s="1"/>
  <c r="AL196" i="1"/>
  <c r="AM196" i="1" s="1"/>
  <c r="AH197" i="1"/>
  <c r="AI197" i="1"/>
  <c r="AJ197" i="1"/>
  <c r="AK197" i="1" s="1"/>
  <c r="AL197" i="1"/>
  <c r="AM197" i="1" s="1"/>
  <c r="AH198" i="1"/>
  <c r="AI198" i="1"/>
  <c r="AJ198" i="1"/>
  <c r="AK198" i="1"/>
  <c r="AL198" i="1"/>
  <c r="AM198" i="1" s="1"/>
  <c r="AI57" i="1"/>
  <c r="AH57" i="1"/>
  <c r="AG57" i="1"/>
  <c r="VO25" i="12"/>
  <c r="B9" i="2"/>
  <c r="VN25" i="12"/>
  <c r="VP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25" i="12"/>
  <c r="D220" i="1"/>
  <c r="VG24" i="12"/>
  <c r="VH24" i="12"/>
  <c r="VI24" i="12"/>
  <c r="VJ24" i="12"/>
  <c r="AK636" i="1" l="1"/>
  <c r="B643" i="1" s="1"/>
  <c r="AG673" i="1"/>
  <c r="AG681" i="1"/>
  <c r="AG689" i="1"/>
  <c r="AG697" i="1"/>
  <c r="AG705" i="1"/>
  <c r="AG713" i="1"/>
  <c r="AG721" i="1"/>
  <c r="AG729" i="1"/>
  <c r="AG737" i="1"/>
  <c r="AG745" i="1"/>
  <c r="AG753" i="1"/>
  <c r="AG761" i="1"/>
  <c r="AG769" i="1"/>
  <c r="AG777" i="1"/>
  <c r="AG785" i="1"/>
  <c r="AG520" i="1"/>
  <c r="AG528" i="1"/>
  <c r="AG536" i="1"/>
  <c r="AG544" i="1"/>
  <c r="AG552" i="1"/>
  <c r="AG560" i="1"/>
  <c r="AG568" i="1"/>
  <c r="AG576" i="1"/>
  <c r="AG584" i="1"/>
  <c r="AG592" i="1"/>
  <c r="AG600" i="1"/>
  <c r="AG608" i="1"/>
  <c r="AG616" i="1"/>
  <c r="AG624" i="1"/>
  <c r="AG632" i="1"/>
  <c r="AG223" i="1"/>
  <c r="AG231" i="1"/>
  <c r="AG239" i="1"/>
  <c r="AG247" i="1"/>
  <c r="AG255" i="1"/>
  <c r="AG263" i="1"/>
  <c r="AG271" i="1"/>
  <c r="AG279" i="1"/>
  <c r="AG287" i="1"/>
  <c r="AG295" i="1"/>
  <c r="AG303" i="1"/>
  <c r="AG311" i="1"/>
  <c r="AG319" i="1"/>
  <c r="AG327" i="1"/>
  <c r="AG335" i="1"/>
  <c r="AG717" i="1"/>
  <c r="AG781" i="1"/>
  <c r="AG524" i="1"/>
  <c r="AG580" i="1"/>
  <c r="AG628" i="1"/>
  <c r="AG227" i="1"/>
  <c r="AG315" i="1"/>
  <c r="AG682" i="1"/>
  <c r="AG690" i="1"/>
  <c r="AG698" i="1"/>
  <c r="AG706" i="1"/>
  <c r="AG714" i="1"/>
  <c r="AG722" i="1"/>
  <c r="AG730" i="1"/>
  <c r="AG738" i="1"/>
  <c r="AG746" i="1"/>
  <c r="AG754" i="1"/>
  <c r="AG762" i="1"/>
  <c r="AG770" i="1"/>
  <c r="AG778" i="1"/>
  <c r="AG786" i="1"/>
  <c r="AG521" i="1"/>
  <c r="AG529" i="1"/>
  <c r="AG537" i="1"/>
  <c r="AG545" i="1"/>
  <c r="AG553" i="1"/>
  <c r="AG561" i="1"/>
  <c r="AG569" i="1"/>
  <c r="AG577" i="1"/>
  <c r="AG585" i="1"/>
  <c r="AG593" i="1"/>
  <c r="AG601" i="1"/>
  <c r="AG609" i="1"/>
  <c r="AG617" i="1"/>
  <c r="AG625" i="1"/>
  <c r="AG633" i="1"/>
  <c r="AG224" i="1"/>
  <c r="AG232" i="1"/>
  <c r="AG240" i="1"/>
  <c r="AG248" i="1"/>
  <c r="AG256" i="1"/>
  <c r="AG264" i="1"/>
  <c r="AG272" i="1"/>
  <c r="AG280" i="1"/>
  <c r="AG288" i="1"/>
  <c r="AG296" i="1"/>
  <c r="AG304" i="1"/>
  <c r="AG312" i="1"/>
  <c r="AG320" i="1"/>
  <c r="AG328" i="1"/>
  <c r="AG337" i="1"/>
  <c r="AG669" i="1"/>
  <c r="AG709" i="1"/>
  <c r="AG741" i="1"/>
  <c r="AG765" i="1"/>
  <c r="AK668" i="1"/>
  <c r="AG556" i="1"/>
  <c r="AG596" i="1"/>
  <c r="AG620" i="1"/>
  <c r="AG243" i="1"/>
  <c r="AG267" i="1"/>
  <c r="AG283" i="1"/>
  <c r="AG307" i="1"/>
  <c r="AG220" i="1"/>
  <c r="AG334" i="1"/>
  <c r="AG675" i="1"/>
  <c r="AG683" i="1"/>
  <c r="AG691" i="1"/>
  <c r="AG699" i="1"/>
  <c r="AG707" i="1"/>
  <c r="AG715" i="1"/>
  <c r="AG723" i="1"/>
  <c r="AG731" i="1"/>
  <c r="AG739" i="1"/>
  <c r="AG747" i="1"/>
  <c r="AG755" i="1"/>
  <c r="AG763" i="1"/>
  <c r="AG771" i="1"/>
  <c r="AG779" i="1"/>
  <c r="AG522" i="1"/>
  <c r="AG530" i="1"/>
  <c r="AG538" i="1"/>
  <c r="AG546" i="1"/>
  <c r="AG554" i="1"/>
  <c r="AG562" i="1"/>
  <c r="AG570" i="1"/>
  <c r="AG578" i="1"/>
  <c r="AG586" i="1"/>
  <c r="AG594" i="1"/>
  <c r="AG602" i="1"/>
  <c r="AG610" i="1"/>
  <c r="AG618" i="1"/>
  <c r="AG626" i="1"/>
  <c r="AG634" i="1"/>
  <c r="AG225" i="1"/>
  <c r="AG233" i="1"/>
  <c r="AG241" i="1"/>
  <c r="AG249" i="1"/>
  <c r="AG257" i="1"/>
  <c r="AG265" i="1"/>
  <c r="AG273" i="1"/>
  <c r="AG281" i="1"/>
  <c r="AG289" i="1"/>
  <c r="AG297" i="1"/>
  <c r="AG305" i="1"/>
  <c r="AG313" i="1"/>
  <c r="AG321" i="1"/>
  <c r="AG329" i="1"/>
  <c r="AG338" i="1"/>
  <c r="AG685" i="1"/>
  <c r="AG701" i="1"/>
  <c r="AG733" i="1"/>
  <c r="AG757" i="1"/>
  <c r="AG532" i="1"/>
  <c r="AG548" i="1"/>
  <c r="AG564" i="1"/>
  <c r="AG588" i="1"/>
  <c r="AG612" i="1"/>
  <c r="AG516" i="1"/>
  <c r="AG235" i="1"/>
  <c r="AG251" i="1"/>
  <c r="AG275" i="1"/>
  <c r="AG291" i="1"/>
  <c r="AG323" i="1"/>
  <c r="AG302" i="1"/>
  <c r="AG684" i="1"/>
  <c r="AG692" i="1"/>
  <c r="AG700" i="1"/>
  <c r="AG708" i="1"/>
  <c r="AG716" i="1"/>
  <c r="AG724" i="1"/>
  <c r="AG732" i="1"/>
  <c r="AG740" i="1"/>
  <c r="AG748" i="1"/>
  <c r="AG756" i="1"/>
  <c r="AG764" i="1"/>
  <c r="AG772" i="1"/>
  <c r="AG780" i="1"/>
  <c r="AG523" i="1"/>
  <c r="AG531" i="1"/>
  <c r="AG539" i="1"/>
  <c r="AG547" i="1"/>
  <c r="AG555" i="1"/>
  <c r="AG563" i="1"/>
  <c r="AG571" i="1"/>
  <c r="AG579" i="1"/>
  <c r="AG587" i="1"/>
  <c r="AG595" i="1"/>
  <c r="AG603" i="1"/>
  <c r="AG611" i="1"/>
  <c r="AG619" i="1"/>
  <c r="AG627" i="1"/>
  <c r="AG635" i="1"/>
  <c r="AG226" i="1"/>
  <c r="AG234" i="1"/>
  <c r="AG242" i="1"/>
  <c r="AG250" i="1"/>
  <c r="AG258" i="1"/>
  <c r="AG266" i="1"/>
  <c r="AG274" i="1"/>
  <c r="AG282" i="1"/>
  <c r="AG290" i="1"/>
  <c r="AG298" i="1"/>
  <c r="AG306" i="1"/>
  <c r="AG314" i="1"/>
  <c r="AG322" i="1"/>
  <c r="AG330" i="1"/>
  <c r="AG339" i="1"/>
  <c r="AG693" i="1"/>
  <c r="AG725" i="1"/>
  <c r="AG749" i="1"/>
  <c r="AG773" i="1"/>
  <c r="AG540" i="1"/>
  <c r="AG572" i="1"/>
  <c r="AG604" i="1"/>
  <c r="AG259" i="1"/>
  <c r="AG299" i="1"/>
  <c r="AG331" i="1"/>
  <c r="AG326" i="1"/>
  <c r="AG670" i="1"/>
  <c r="AG686" i="1"/>
  <c r="AG694" i="1"/>
  <c r="AG702" i="1"/>
  <c r="AG710" i="1"/>
  <c r="AG718" i="1"/>
  <c r="AG726" i="1"/>
  <c r="AG734" i="1"/>
  <c r="AG742" i="1"/>
  <c r="AG750" i="1"/>
  <c r="AG758" i="1"/>
  <c r="AG766" i="1"/>
  <c r="AG774" i="1"/>
  <c r="AG782" i="1"/>
  <c r="AG517" i="1"/>
  <c r="AG525" i="1"/>
  <c r="AG533" i="1"/>
  <c r="AG541" i="1"/>
  <c r="AG549" i="1"/>
  <c r="AG557" i="1"/>
  <c r="AG565" i="1"/>
  <c r="AG573" i="1"/>
  <c r="AG581" i="1"/>
  <c r="AG589" i="1"/>
  <c r="AG597" i="1"/>
  <c r="AG605" i="1"/>
  <c r="AG613" i="1"/>
  <c r="AG621" i="1"/>
  <c r="AG629" i="1"/>
  <c r="AG336" i="1"/>
  <c r="AG228" i="1"/>
  <c r="AG236" i="1"/>
  <c r="AG244" i="1"/>
  <c r="AG252" i="1"/>
  <c r="AG260" i="1"/>
  <c r="AG268" i="1"/>
  <c r="AG276" i="1"/>
  <c r="AG284" i="1"/>
  <c r="AG292" i="1"/>
  <c r="AG300" i="1"/>
  <c r="AG308" i="1"/>
  <c r="AG316" i="1"/>
  <c r="AG324" i="1"/>
  <c r="AG332" i="1"/>
  <c r="AG79" i="1"/>
  <c r="AG688" i="1"/>
  <c r="AG704" i="1"/>
  <c r="AG728" i="1"/>
  <c r="AG744" i="1"/>
  <c r="AG752" i="1"/>
  <c r="AG768" i="1"/>
  <c r="AG784" i="1"/>
  <c r="AG527" i="1"/>
  <c r="AG535" i="1"/>
  <c r="AG551" i="1"/>
  <c r="AG567" i="1"/>
  <c r="AG583" i="1"/>
  <c r="AG599" i="1"/>
  <c r="AG607" i="1"/>
  <c r="AG623" i="1"/>
  <c r="AG230" i="1"/>
  <c r="AG238" i="1"/>
  <c r="AG254" i="1"/>
  <c r="AG262" i="1"/>
  <c r="AG278" i="1"/>
  <c r="AG294" i="1"/>
  <c r="AG318" i="1"/>
  <c r="AG671" i="1"/>
  <c r="AG679" i="1"/>
  <c r="AG687" i="1"/>
  <c r="AG695" i="1"/>
  <c r="AG703" i="1"/>
  <c r="AG711" i="1"/>
  <c r="AG719" i="1"/>
  <c r="AG727" i="1"/>
  <c r="AG735" i="1"/>
  <c r="AG743" i="1"/>
  <c r="AG751" i="1"/>
  <c r="AG759" i="1"/>
  <c r="AG767" i="1"/>
  <c r="AG775" i="1"/>
  <c r="AG783" i="1"/>
  <c r="AG518" i="1"/>
  <c r="AG526" i="1"/>
  <c r="AG534" i="1"/>
  <c r="AG542" i="1"/>
  <c r="AG550" i="1"/>
  <c r="AG558" i="1"/>
  <c r="AG566" i="1"/>
  <c r="AG574" i="1"/>
  <c r="AG582" i="1"/>
  <c r="AG590" i="1"/>
  <c r="AG598" i="1"/>
  <c r="AG606" i="1"/>
  <c r="AG614" i="1"/>
  <c r="AG622" i="1"/>
  <c r="AG630" i="1"/>
  <c r="AG221" i="1"/>
  <c r="AG229" i="1"/>
  <c r="AG237" i="1"/>
  <c r="AG245" i="1"/>
  <c r="AG253" i="1"/>
  <c r="AG261" i="1"/>
  <c r="AG269" i="1"/>
  <c r="AG277" i="1"/>
  <c r="AG285" i="1"/>
  <c r="AG293" i="1"/>
  <c r="AG301" i="1"/>
  <c r="AG309" i="1"/>
  <c r="AG317" i="1"/>
  <c r="AG325" i="1"/>
  <c r="AG333" i="1"/>
  <c r="AG680" i="1"/>
  <c r="AG696" i="1"/>
  <c r="AG712" i="1"/>
  <c r="AG720" i="1"/>
  <c r="AG736" i="1"/>
  <c r="AG760" i="1"/>
  <c r="AG776" i="1"/>
  <c r="AG519" i="1"/>
  <c r="AG543" i="1"/>
  <c r="AG559" i="1"/>
  <c r="AG575" i="1"/>
  <c r="AG591" i="1"/>
  <c r="AG615" i="1"/>
  <c r="AG631" i="1"/>
  <c r="AG222" i="1"/>
  <c r="AG246" i="1"/>
  <c r="AG270" i="1"/>
  <c r="AG286" i="1"/>
  <c r="AG310" i="1"/>
  <c r="AG84" i="1"/>
  <c r="AG92" i="1"/>
  <c r="AG100" i="1"/>
  <c r="AG108" i="1"/>
  <c r="AG116" i="1"/>
  <c r="AG124" i="1"/>
  <c r="AG132" i="1"/>
  <c r="AG140" i="1"/>
  <c r="AG148" i="1"/>
  <c r="AG156" i="1"/>
  <c r="AG164" i="1"/>
  <c r="AG172" i="1"/>
  <c r="AG180" i="1"/>
  <c r="AG188" i="1"/>
  <c r="AG196" i="1"/>
  <c r="AG105" i="1"/>
  <c r="AG169" i="1"/>
  <c r="AG98" i="1"/>
  <c r="AG178" i="1"/>
  <c r="AG85" i="1"/>
  <c r="AG93" i="1"/>
  <c r="AG101" i="1"/>
  <c r="AG109" i="1"/>
  <c r="AG117" i="1"/>
  <c r="AG125" i="1"/>
  <c r="AG133" i="1"/>
  <c r="AG141" i="1"/>
  <c r="AG149" i="1"/>
  <c r="AG157" i="1"/>
  <c r="AG165" i="1"/>
  <c r="AG173" i="1"/>
  <c r="AG181" i="1"/>
  <c r="AG189" i="1"/>
  <c r="AG197" i="1"/>
  <c r="AG153" i="1"/>
  <c r="AG106" i="1"/>
  <c r="AG154" i="1"/>
  <c r="AG86" i="1"/>
  <c r="AG94" i="1"/>
  <c r="AG102" i="1"/>
  <c r="AG110" i="1"/>
  <c r="AG118" i="1"/>
  <c r="AG126" i="1"/>
  <c r="AG134" i="1"/>
  <c r="AG142" i="1"/>
  <c r="AG150" i="1"/>
  <c r="AG158" i="1"/>
  <c r="AG166" i="1"/>
  <c r="AG174" i="1"/>
  <c r="AG182" i="1"/>
  <c r="AG190" i="1"/>
  <c r="AG198" i="1"/>
  <c r="AG121" i="1"/>
  <c r="AG82" i="1"/>
  <c r="AG138" i="1"/>
  <c r="AG162" i="1"/>
  <c r="AG87" i="1"/>
  <c r="AG95" i="1"/>
  <c r="AG103" i="1"/>
  <c r="AG111" i="1"/>
  <c r="AG119" i="1"/>
  <c r="AG127" i="1"/>
  <c r="AG135" i="1"/>
  <c r="AG143" i="1"/>
  <c r="AG151" i="1"/>
  <c r="AG159" i="1"/>
  <c r="AG167" i="1"/>
  <c r="AG175" i="1"/>
  <c r="AG183" i="1"/>
  <c r="AG191" i="1"/>
  <c r="AG89" i="1"/>
  <c r="AG145" i="1"/>
  <c r="AG177" i="1"/>
  <c r="AG122" i="1"/>
  <c r="AG146" i="1"/>
  <c r="AG194" i="1"/>
  <c r="AG80" i="1"/>
  <c r="AG88" i="1"/>
  <c r="AG96" i="1"/>
  <c r="AG104" i="1"/>
  <c r="AG112" i="1"/>
  <c r="AG120" i="1"/>
  <c r="AG128" i="1"/>
  <c r="AG136" i="1"/>
  <c r="AG144" i="1"/>
  <c r="AG152" i="1"/>
  <c r="AG160" i="1"/>
  <c r="AG168" i="1"/>
  <c r="AG176" i="1"/>
  <c r="AG184" i="1"/>
  <c r="AG192" i="1"/>
  <c r="AG81" i="1"/>
  <c r="AG113" i="1"/>
  <c r="AG129" i="1"/>
  <c r="AG137" i="1"/>
  <c r="AG161" i="1"/>
  <c r="AG185" i="1"/>
  <c r="AG114" i="1"/>
  <c r="AG186" i="1"/>
  <c r="AG83" i="1"/>
  <c r="AG91" i="1"/>
  <c r="AG99" i="1"/>
  <c r="AG107" i="1"/>
  <c r="AG115" i="1"/>
  <c r="AG123" i="1"/>
  <c r="AG131" i="1"/>
  <c r="AG139" i="1"/>
  <c r="AG147" i="1"/>
  <c r="AG155" i="1"/>
  <c r="AG163" i="1"/>
  <c r="AG171" i="1"/>
  <c r="AG179" i="1"/>
  <c r="AG187" i="1"/>
  <c r="AG195" i="1"/>
  <c r="AG97" i="1"/>
  <c r="AG193" i="1"/>
  <c r="AG90" i="1"/>
  <c r="AG130" i="1"/>
  <c r="AG170" i="1"/>
  <c r="VM145" i="12"/>
  <c r="B148" i="12" s="1"/>
  <c r="VP145" i="12"/>
  <c r="B150" i="12" s="1"/>
  <c r="VN145" i="12"/>
  <c r="B149" i="12" s="1"/>
  <c r="VO145" i="12"/>
  <c r="AQ668" i="1"/>
  <c r="B918" i="1" s="1"/>
  <c r="AR220" i="1"/>
  <c r="AM668" i="1"/>
  <c r="AL788" i="1"/>
  <c r="AI668" i="1"/>
  <c r="AH668" i="1"/>
  <c r="AO516" i="1"/>
  <c r="B638" i="1" s="1"/>
  <c r="AL516" i="1"/>
  <c r="AJ498" i="1"/>
  <c r="B504" i="1"/>
  <c r="AI498" i="1"/>
  <c r="AH498" i="1"/>
  <c r="B503" i="1" s="1"/>
  <c r="AM788" i="1" l="1"/>
  <c r="AH788" i="1"/>
  <c r="B947" i="1" s="1"/>
  <c r="AI788" i="1"/>
  <c r="AL636" i="1"/>
  <c r="B466" i="1" l="1"/>
  <c r="AS220" i="1" l="1"/>
  <c r="AQ220" i="1"/>
  <c r="AQ340" i="1" l="1"/>
  <c r="B490" i="1" s="1"/>
  <c r="AS340" i="1"/>
  <c r="AN220" i="1"/>
  <c r="AO220" i="1" s="1"/>
  <c r="AO340" i="1" s="1"/>
  <c r="AL220" i="1"/>
  <c r="AM220" i="1" s="1"/>
  <c r="AM340" i="1" s="1"/>
  <c r="AK220" i="1"/>
  <c r="AK340" i="1" s="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792"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AN668" i="1"/>
  <c r="AG668" i="1" s="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516"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344" i="1"/>
  <c r="AJ220" i="1"/>
  <c r="D221" i="1"/>
  <c r="D222" i="1"/>
  <c r="D223" i="1"/>
  <c r="D224" i="1"/>
  <c r="AJ224" i="1" s="1"/>
  <c r="D225" i="1"/>
  <c r="D226" i="1"/>
  <c r="D227" i="1"/>
  <c r="D228" i="1"/>
  <c r="AJ228" i="1" s="1"/>
  <c r="D229" i="1"/>
  <c r="D230" i="1"/>
  <c r="D231" i="1"/>
  <c r="AJ231" i="1" s="1"/>
  <c r="D232" i="1"/>
  <c r="AJ232" i="1" s="1"/>
  <c r="D233" i="1"/>
  <c r="D234" i="1"/>
  <c r="D235" i="1"/>
  <c r="D236" i="1"/>
  <c r="AJ236" i="1" s="1"/>
  <c r="D237" i="1"/>
  <c r="D238" i="1"/>
  <c r="D239" i="1"/>
  <c r="AJ239" i="1" s="1"/>
  <c r="D240" i="1"/>
  <c r="AJ240" i="1" s="1"/>
  <c r="D241" i="1"/>
  <c r="D242" i="1"/>
  <c r="D243" i="1"/>
  <c r="D244" i="1"/>
  <c r="AJ244" i="1" s="1"/>
  <c r="D245" i="1"/>
  <c r="D246" i="1"/>
  <c r="D247" i="1"/>
  <c r="AJ247" i="1" s="1"/>
  <c r="D248" i="1"/>
  <c r="AJ248" i="1" s="1"/>
  <c r="D249" i="1"/>
  <c r="D250" i="1"/>
  <c r="D251" i="1"/>
  <c r="D252" i="1"/>
  <c r="AJ252" i="1" s="1"/>
  <c r="D253" i="1"/>
  <c r="D254" i="1"/>
  <c r="D255" i="1"/>
  <c r="AJ255" i="1" s="1"/>
  <c r="D256" i="1"/>
  <c r="AJ256" i="1" s="1"/>
  <c r="D257" i="1"/>
  <c r="D258" i="1"/>
  <c r="D259" i="1"/>
  <c r="D260" i="1"/>
  <c r="AJ260" i="1" s="1"/>
  <c r="D261" i="1"/>
  <c r="D262" i="1"/>
  <c r="D263" i="1"/>
  <c r="AJ263" i="1" s="1"/>
  <c r="D264" i="1"/>
  <c r="AJ264" i="1" s="1"/>
  <c r="D265" i="1"/>
  <c r="D266" i="1"/>
  <c r="AJ266" i="1" s="1"/>
  <c r="D267" i="1"/>
  <c r="D268" i="1"/>
  <c r="AJ268" i="1" s="1"/>
  <c r="D269" i="1"/>
  <c r="D270" i="1"/>
  <c r="D271" i="1"/>
  <c r="AJ271" i="1" s="1"/>
  <c r="D272" i="1"/>
  <c r="AJ272" i="1" s="1"/>
  <c r="D273" i="1"/>
  <c r="D274" i="1"/>
  <c r="AJ274" i="1" s="1"/>
  <c r="D275" i="1"/>
  <c r="D276" i="1"/>
  <c r="AJ276" i="1" s="1"/>
  <c r="D277" i="1"/>
  <c r="D278" i="1"/>
  <c r="D279" i="1"/>
  <c r="AJ279" i="1" s="1"/>
  <c r="D280" i="1"/>
  <c r="AJ280" i="1" s="1"/>
  <c r="D281" i="1"/>
  <c r="D282" i="1"/>
  <c r="AJ282" i="1" s="1"/>
  <c r="D283" i="1"/>
  <c r="D284" i="1"/>
  <c r="AJ284" i="1" s="1"/>
  <c r="D285" i="1"/>
  <c r="D286" i="1"/>
  <c r="D287" i="1"/>
  <c r="AJ287" i="1" s="1"/>
  <c r="D288" i="1"/>
  <c r="AJ288" i="1" s="1"/>
  <c r="D289" i="1"/>
  <c r="D290" i="1"/>
  <c r="AJ290" i="1" s="1"/>
  <c r="D291" i="1"/>
  <c r="D292" i="1"/>
  <c r="AJ292" i="1" s="1"/>
  <c r="D293" i="1"/>
  <c r="D294" i="1"/>
  <c r="AJ294" i="1" s="1"/>
  <c r="D295" i="1"/>
  <c r="AJ295" i="1" s="1"/>
  <c r="D296" i="1"/>
  <c r="AJ296" i="1" s="1"/>
  <c r="D297" i="1"/>
  <c r="D298" i="1"/>
  <c r="AJ298" i="1" s="1"/>
  <c r="D299" i="1"/>
  <c r="D300" i="1"/>
  <c r="AJ300" i="1" s="1"/>
  <c r="D301" i="1"/>
  <c r="D302" i="1"/>
  <c r="AJ302" i="1" s="1"/>
  <c r="D303" i="1"/>
  <c r="AJ303" i="1" s="1"/>
  <c r="D304" i="1"/>
  <c r="AJ304" i="1" s="1"/>
  <c r="D305" i="1"/>
  <c r="D306" i="1"/>
  <c r="AJ306" i="1" s="1"/>
  <c r="D307" i="1"/>
  <c r="D308" i="1"/>
  <c r="D309" i="1"/>
  <c r="D310" i="1"/>
  <c r="AJ310" i="1" s="1"/>
  <c r="D311" i="1"/>
  <c r="AJ311" i="1" s="1"/>
  <c r="D312" i="1"/>
  <c r="AJ312" i="1" s="1"/>
  <c r="D313" i="1"/>
  <c r="D314" i="1"/>
  <c r="AJ314" i="1" s="1"/>
  <c r="D315" i="1"/>
  <c r="D316" i="1"/>
  <c r="D317" i="1"/>
  <c r="D318" i="1"/>
  <c r="AJ318" i="1" s="1"/>
  <c r="D319" i="1"/>
  <c r="AJ319" i="1" s="1"/>
  <c r="D320" i="1"/>
  <c r="AJ320" i="1" s="1"/>
  <c r="D321" i="1"/>
  <c r="D322" i="1"/>
  <c r="AJ322" i="1" s="1"/>
  <c r="D323" i="1"/>
  <c r="D324" i="1"/>
  <c r="D325" i="1"/>
  <c r="D326" i="1"/>
  <c r="AJ326" i="1" s="1"/>
  <c r="D327" i="1"/>
  <c r="AJ327" i="1" s="1"/>
  <c r="D328" i="1"/>
  <c r="AJ328" i="1" s="1"/>
  <c r="D329" i="1"/>
  <c r="D330" i="1"/>
  <c r="AJ330" i="1" s="1"/>
  <c r="D331" i="1"/>
  <c r="D332" i="1"/>
  <c r="D333" i="1"/>
  <c r="D334" i="1"/>
  <c r="AJ334" i="1" s="1"/>
  <c r="D335" i="1"/>
  <c r="AJ335" i="1" s="1"/>
  <c r="D336" i="1"/>
  <c r="AJ336" i="1" s="1"/>
  <c r="D337" i="1"/>
  <c r="D338" i="1"/>
  <c r="AJ338" i="1" s="1"/>
  <c r="D339" i="1"/>
  <c r="AJ333" i="1" l="1"/>
  <c r="AJ325" i="1"/>
  <c r="AJ317" i="1"/>
  <c r="AJ309" i="1"/>
  <c r="AJ301" i="1"/>
  <c r="AJ293" i="1"/>
  <c r="AJ285" i="1"/>
  <c r="AJ277" i="1"/>
  <c r="AJ269" i="1"/>
  <c r="AJ261" i="1"/>
  <c r="AJ253" i="1"/>
  <c r="AJ245" i="1"/>
  <c r="AJ237" i="1"/>
  <c r="AJ229" i="1"/>
  <c r="AJ221" i="1"/>
  <c r="AN782" i="1"/>
  <c r="AN774" i="1"/>
  <c r="AN766" i="1"/>
  <c r="AN758" i="1"/>
  <c r="AN750" i="1"/>
  <c r="AN742" i="1"/>
  <c r="AN734" i="1"/>
  <c r="AN726" i="1"/>
  <c r="AN718" i="1"/>
  <c r="AN710" i="1"/>
  <c r="AN702" i="1"/>
  <c r="AN694" i="1"/>
  <c r="AN686" i="1"/>
  <c r="AN678" i="1"/>
  <c r="AG678" i="1" s="1"/>
  <c r="AN670" i="1"/>
  <c r="AN781" i="1"/>
  <c r="AN773" i="1"/>
  <c r="AN765" i="1"/>
  <c r="AN757" i="1"/>
  <c r="AN749" i="1"/>
  <c r="AN741" i="1"/>
  <c r="AN733" i="1"/>
  <c r="AN725" i="1"/>
  <c r="AN717" i="1"/>
  <c r="AN709" i="1"/>
  <c r="AN701" i="1"/>
  <c r="AN693" i="1"/>
  <c r="AN685" i="1"/>
  <c r="AN677" i="1"/>
  <c r="AG677" i="1" s="1"/>
  <c r="AN669" i="1"/>
  <c r="AJ339" i="1"/>
  <c r="AJ331" i="1"/>
  <c r="AJ323" i="1"/>
  <c r="AJ315" i="1"/>
  <c r="AJ307" i="1"/>
  <c r="AJ299" i="1"/>
  <c r="AJ291" i="1"/>
  <c r="AJ283" i="1"/>
  <c r="AJ275" i="1"/>
  <c r="AJ267" i="1"/>
  <c r="AJ259" i="1"/>
  <c r="AJ251" i="1"/>
  <c r="AJ243" i="1"/>
  <c r="AJ235" i="1"/>
  <c r="AJ227" i="1"/>
  <c r="AN780" i="1"/>
  <c r="AN772" i="1"/>
  <c r="AN764" i="1"/>
  <c r="AN756" i="1"/>
  <c r="AN748" i="1"/>
  <c r="AN740" i="1"/>
  <c r="AN732" i="1"/>
  <c r="AN724" i="1"/>
  <c r="AN716" i="1"/>
  <c r="AN708" i="1"/>
  <c r="AN700" i="1"/>
  <c r="AN692" i="1"/>
  <c r="AN684" i="1"/>
  <c r="AN676" i="1"/>
  <c r="AG676" i="1" s="1"/>
  <c r="AJ332" i="1"/>
  <c r="AJ324" i="1"/>
  <c r="AJ316" i="1"/>
  <c r="AJ308" i="1"/>
  <c r="AJ258" i="1"/>
  <c r="AJ250" i="1"/>
  <c r="AJ242" i="1"/>
  <c r="AJ234" i="1"/>
  <c r="AJ226" i="1"/>
  <c r="AN787" i="1"/>
  <c r="AG787" i="1" s="1"/>
  <c r="AN779" i="1"/>
  <c r="AN771" i="1"/>
  <c r="AN763" i="1"/>
  <c r="AN755" i="1"/>
  <c r="AN747" i="1"/>
  <c r="AN739" i="1"/>
  <c r="AN731" i="1"/>
  <c r="AN723" i="1"/>
  <c r="AN715" i="1"/>
  <c r="AN707" i="1"/>
  <c r="AN699" i="1"/>
  <c r="AN691" i="1"/>
  <c r="AN683" i="1"/>
  <c r="AN675" i="1"/>
  <c r="AJ337" i="1"/>
  <c r="AJ329" i="1"/>
  <c r="AJ321" i="1"/>
  <c r="AJ313" i="1"/>
  <c r="AJ305" i="1"/>
  <c r="AJ297" i="1"/>
  <c r="AJ289" i="1"/>
  <c r="AJ281" i="1"/>
  <c r="AJ273" i="1"/>
  <c r="AJ265" i="1"/>
  <c r="AJ257" i="1"/>
  <c r="AJ249" i="1"/>
  <c r="AJ241" i="1"/>
  <c r="AJ233" i="1"/>
  <c r="AJ225" i="1"/>
  <c r="AN786" i="1"/>
  <c r="AN778" i="1"/>
  <c r="AN770" i="1"/>
  <c r="AN762" i="1"/>
  <c r="AN754" i="1"/>
  <c r="AN746" i="1"/>
  <c r="AN738" i="1"/>
  <c r="AN730" i="1"/>
  <c r="AN722" i="1"/>
  <c r="AN714" i="1"/>
  <c r="AN706" i="1"/>
  <c r="AN698" i="1"/>
  <c r="AN690" i="1"/>
  <c r="AN682" i="1"/>
  <c r="AN674" i="1"/>
  <c r="AG674" i="1" s="1"/>
  <c r="AN785" i="1"/>
  <c r="AN777" i="1"/>
  <c r="AN769" i="1"/>
  <c r="AN761" i="1"/>
  <c r="AN753" i="1"/>
  <c r="AN745" i="1"/>
  <c r="AN737" i="1"/>
  <c r="AN729" i="1"/>
  <c r="AN721" i="1"/>
  <c r="AN713" i="1"/>
  <c r="AN705" i="1"/>
  <c r="AN697" i="1"/>
  <c r="AN689" i="1"/>
  <c r="AN681" i="1"/>
  <c r="AN673" i="1"/>
  <c r="AJ223" i="1"/>
  <c r="AN784" i="1"/>
  <c r="AN776" i="1"/>
  <c r="AN768" i="1"/>
  <c r="AN760" i="1"/>
  <c r="AN752" i="1"/>
  <c r="AN744" i="1"/>
  <c r="AN736" i="1"/>
  <c r="AN728" i="1"/>
  <c r="AN720" i="1"/>
  <c r="AN712" i="1"/>
  <c r="AN704" i="1"/>
  <c r="AN696" i="1"/>
  <c r="AN688" i="1"/>
  <c r="AN680" i="1"/>
  <c r="AN672" i="1"/>
  <c r="AG672" i="1" s="1"/>
  <c r="AJ286" i="1"/>
  <c r="AJ278" i="1"/>
  <c r="AJ270" i="1"/>
  <c r="AJ262" i="1"/>
  <c r="AJ254" i="1"/>
  <c r="AJ246" i="1"/>
  <c r="AJ238" i="1"/>
  <c r="AJ230" i="1"/>
  <c r="AJ222" i="1"/>
  <c r="AN783" i="1"/>
  <c r="AN775" i="1"/>
  <c r="AN767" i="1"/>
  <c r="AN759" i="1"/>
  <c r="AN751" i="1"/>
  <c r="AN743" i="1"/>
  <c r="AN735" i="1"/>
  <c r="AN727" i="1"/>
  <c r="AN719" i="1"/>
  <c r="AN711" i="1"/>
  <c r="AN703" i="1"/>
  <c r="AN695" i="1"/>
  <c r="AN687" i="1"/>
  <c r="AN679" i="1"/>
  <c r="AN671" i="1"/>
  <c r="AG636" i="1"/>
  <c r="B641" i="1" s="1"/>
  <c r="AN516" i="1"/>
  <c r="AP340" i="1"/>
  <c r="B489" i="1" s="1"/>
  <c r="AG788" i="1" l="1"/>
  <c r="B946" i="1" s="1"/>
  <c r="AI220" i="1"/>
  <c r="AI340" i="1" s="1"/>
  <c r="B488" i="1" s="1"/>
  <c r="AH220" i="1"/>
  <c r="AH340" i="1" s="1"/>
  <c r="B487" i="1" s="1"/>
  <c r="AS79" i="1"/>
  <c r="AX79" i="1"/>
  <c r="AW79" i="1"/>
  <c r="AW199" i="1" s="1"/>
  <c r="AU79" i="1"/>
  <c r="AV79" i="1" s="1"/>
  <c r="AT79" i="1"/>
  <c r="AT199" i="1" s="1"/>
  <c r="AQ79" i="1"/>
  <c r="AR79" i="1" s="1"/>
  <c r="AR199" i="1" s="1"/>
  <c r="AP79" i="1"/>
  <c r="AP199" i="1" s="1"/>
  <c r="AH79" i="1"/>
  <c r="AH199" i="1" s="1"/>
  <c r="B203" i="1" s="1"/>
  <c r="AL79" i="1"/>
  <c r="AM79" i="1" s="1"/>
  <c r="AJ79" i="1"/>
  <c r="AK79" i="1" s="1"/>
  <c r="AI79" i="1"/>
  <c r="B207" i="1" l="1"/>
  <c r="AV199" i="1"/>
  <c r="B204" i="1" s="1"/>
  <c r="AK199" i="1"/>
  <c r="AG498" i="1"/>
  <c r="B502" i="1" s="1"/>
  <c r="AI199" i="1"/>
  <c r="AO199" i="1"/>
  <c r="B206" i="1" s="1"/>
  <c r="AM199" i="1"/>
  <c r="AY79" i="1"/>
  <c r="AS199" i="1"/>
  <c r="AN199" i="1" l="1"/>
  <c r="B205" i="1" s="1"/>
  <c r="AG340" i="1"/>
  <c r="B486" i="1" s="1"/>
  <c r="AG199" i="1"/>
  <c r="B202" i="1" s="1"/>
  <c r="B62" i="1" l="1"/>
  <c r="B61" i="1"/>
  <c r="B10" i="6" l="1"/>
  <c r="B10" i="12"/>
  <c r="B8" i="1"/>
  <c r="B10" i="11"/>
  <c r="B10" i="10"/>
  <c r="N10" i="9"/>
  <c r="N9" i="2" s="1"/>
  <c r="CA68" i="11"/>
  <c r="B68" i="11" s="1"/>
  <c r="CA33" i="11"/>
  <c r="N10" i="6" l="1"/>
  <c r="AL7" i="9"/>
  <c r="AM7" i="9" s="1"/>
  <c r="AN7" i="9" s="1"/>
  <c r="AL15" i="9"/>
  <c r="AM15" i="9" s="1"/>
  <c r="AN15" i="9" s="1"/>
  <c r="AL23" i="9"/>
  <c r="AM23" i="9" s="1"/>
  <c r="AN23" i="9" s="1"/>
  <c r="AL31" i="9"/>
  <c r="AM31" i="9" s="1"/>
  <c r="AN31" i="9" s="1"/>
  <c r="AL39" i="9"/>
  <c r="AM39" i="9" s="1"/>
  <c r="AN39" i="9" s="1"/>
  <c r="AL47" i="9"/>
  <c r="AM47" i="9" s="1"/>
  <c r="AN47" i="9" s="1"/>
  <c r="AL55" i="9"/>
  <c r="AM55" i="9" s="1"/>
  <c r="AN55" i="9" s="1"/>
  <c r="AL63" i="9"/>
  <c r="AM63" i="9" s="1"/>
  <c r="AN63" i="9" s="1"/>
  <c r="AL71" i="9"/>
  <c r="AM71" i="9" s="1"/>
  <c r="AN71" i="9" s="1"/>
  <c r="AL79" i="9"/>
  <c r="AM79" i="9" s="1"/>
  <c r="AN79" i="9" s="1"/>
  <c r="AL87" i="9"/>
  <c r="AM87" i="9" s="1"/>
  <c r="AN87" i="9" s="1"/>
  <c r="AL95" i="9"/>
  <c r="AM95" i="9" s="1"/>
  <c r="AN95" i="9" s="1"/>
  <c r="AL103" i="9"/>
  <c r="AM103" i="9" s="1"/>
  <c r="AN103" i="9" s="1"/>
  <c r="AL10" i="9"/>
  <c r="AM10" i="9" s="1"/>
  <c r="AN10" i="9" s="1"/>
  <c r="AL18" i="9"/>
  <c r="AM18" i="9" s="1"/>
  <c r="AN18" i="9" s="1"/>
  <c r="AL26" i="9"/>
  <c r="AM26" i="9" s="1"/>
  <c r="AN26" i="9" s="1"/>
  <c r="AL34" i="9"/>
  <c r="AM34" i="9" s="1"/>
  <c r="AN34" i="9" s="1"/>
  <c r="AL42" i="9"/>
  <c r="AM42" i="9" s="1"/>
  <c r="AN42" i="9" s="1"/>
  <c r="AL50" i="9"/>
  <c r="AM50" i="9" s="1"/>
  <c r="AN50" i="9" s="1"/>
  <c r="AL58" i="9"/>
  <c r="AM58" i="9" s="1"/>
  <c r="AN58" i="9" s="1"/>
  <c r="AL66" i="9"/>
  <c r="AM66" i="9" s="1"/>
  <c r="AN66" i="9" s="1"/>
  <c r="AL74" i="9"/>
  <c r="AM74" i="9" s="1"/>
  <c r="AN74" i="9" s="1"/>
  <c r="AL82" i="9"/>
  <c r="AM82" i="9" s="1"/>
  <c r="AN82" i="9" s="1"/>
  <c r="AL90" i="9"/>
  <c r="AM90" i="9" s="1"/>
  <c r="AN90" i="9" s="1"/>
  <c r="AL98" i="9"/>
  <c r="AM98" i="9" s="1"/>
  <c r="AN98" i="9" s="1"/>
  <c r="AL106" i="9"/>
  <c r="AM106" i="9" s="1"/>
  <c r="AN106" i="9" s="1"/>
  <c r="AL12" i="9"/>
  <c r="AM12" i="9" s="1"/>
  <c r="AN12" i="9" s="1"/>
  <c r="AL20" i="9"/>
  <c r="AM20" i="9" s="1"/>
  <c r="AN20" i="9" s="1"/>
  <c r="AL28" i="9"/>
  <c r="AM28" i="9" s="1"/>
  <c r="AN28" i="9" s="1"/>
  <c r="AL36" i="9"/>
  <c r="AM36" i="9" s="1"/>
  <c r="AN36" i="9" s="1"/>
  <c r="AL44" i="9"/>
  <c r="AM44" i="9" s="1"/>
  <c r="AN44" i="9" s="1"/>
  <c r="AL52" i="9"/>
  <c r="AM52" i="9" s="1"/>
  <c r="AN52" i="9" s="1"/>
  <c r="AL60" i="9"/>
  <c r="AM60" i="9" s="1"/>
  <c r="AN60" i="9" s="1"/>
  <c r="AL68" i="9"/>
  <c r="AM68" i="9" s="1"/>
  <c r="AN68" i="9" s="1"/>
  <c r="AL76" i="9"/>
  <c r="AM76" i="9" s="1"/>
  <c r="AN76" i="9" s="1"/>
  <c r="AL84" i="9"/>
  <c r="AM84" i="9" s="1"/>
  <c r="AN84" i="9" s="1"/>
  <c r="AL92" i="9"/>
  <c r="AM92" i="9" s="1"/>
  <c r="AN92" i="9" s="1"/>
  <c r="AL100" i="9"/>
  <c r="AM100" i="9" s="1"/>
  <c r="AN100" i="9" s="1"/>
  <c r="AL108" i="9"/>
  <c r="AM108" i="9" s="1"/>
  <c r="AN108" i="9" s="1"/>
  <c r="AL5" i="9"/>
  <c r="AM5" i="9" s="1"/>
  <c r="AN5" i="9" s="1"/>
  <c r="AL17" i="9"/>
  <c r="AM17" i="9" s="1"/>
  <c r="AN17" i="9" s="1"/>
  <c r="AL30" i="9"/>
  <c r="AM30" i="9" s="1"/>
  <c r="AN30" i="9" s="1"/>
  <c r="AL43" i="9"/>
  <c r="AM43" i="9" s="1"/>
  <c r="AN43" i="9" s="1"/>
  <c r="AL56" i="9"/>
  <c r="AM56" i="9" s="1"/>
  <c r="AN56" i="9" s="1"/>
  <c r="AL69" i="9"/>
  <c r="AM69" i="9" s="1"/>
  <c r="AN69" i="9" s="1"/>
  <c r="AL81" i="9"/>
  <c r="AM81" i="9" s="1"/>
  <c r="AN81" i="9" s="1"/>
  <c r="AL94" i="9"/>
  <c r="AM94" i="9" s="1"/>
  <c r="AN94" i="9" s="1"/>
  <c r="AL107" i="9"/>
  <c r="AM107" i="9" s="1"/>
  <c r="AN107" i="9" s="1"/>
  <c r="AL116" i="9"/>
  <c r="AM116" i="9" s="1"/>
  <c r="AN116" i="9" s="1"/>
  <c r="AL124" i="9"/>
  <c r="AM124" i="9" s="1"/>
  <c r="AN124" i="9" s="1"/>
  <c r="AL132" i="9"/>
  <c r="AM132" i="9" s="1"/>
  <c r="AN132" i="9" s="1"/>
  <c r="AL140" i="9"/>
  <c r="AM140" i="9" s="1"/>
  <c r="AN140" i="9" s="1"/>
  <c r="AL148" i="9"/>
  <c r="AM148" i="9" s="1"/>
  <c r="AN148" i="9" s="1"/>
  <c r="AL156" i="9"/>
  <c r="AM156" i="9" s="1"/>
  <c r="AN156" i="9" s="1"/>
  <c r="AL164" i="9"/>
  <c r="AM164" i="9" s="1"/>
  <c r="AN164" i="9" s="1"/>
  <c r="AL172" i="9"/>
  <c r="AM172" i="9" s="1"/>
  <c r="AN172" i="9" s="1"/>
  <c r="AL180" i="9"/>
  <c r="AM180" i="9" s="1"/>
  <c r="AN180" i="9" s="1"/>
  <c r="AL188" i="9"/>
  <c r="AM188" i="9" s="1"/>
  <c r="AN188" i="9" s="1"/>
  <c r="AL196" i="9"/>
  <c r="AM196" i="9" s="1"/>
  <c r="AN196" i="9" s="1"/>
  <c r="AL204" i="9"/>
  <c r="AM204" i="9" s="1"/>
  <c r="AN204" i="9" s="1"/>
  <c r="AL212" i="9"/>
  <c r="AM212" i="9" s="1"/>
  <c r="AN212" i="9" s="1"/>
  <c r="AL220" i="9"/>
  <c r="AM220" i="9" s="1"/>
  <c r="AN220" i="9" s="1"/>
  <c r="AL228" i="9"/>
  <c r="AM228" i="9" s="1"/>
  <c r="AN228" i="9" s="1"/>
  <c r="AL236" i="9"/>
  <c r="AM236" i="9" s="1"/>
  <c r="AN236" i="9" s="1"/>
  <c r="AL244" i="9"/>
  <c r="AM244" i="9" s="1"/>
  <c r="AN244" i="9" s="1"/>
  <c r="AL252" i="9"/>
  <c r="AM252" i="9" s="1"/>
  <c r="AN252" i="9" s="1"/>
  <c r="AL260" i="9"/>
  <c r="AM260" i="9" s="1"/>
  <c r="AN260" i="9" s="1"/>
  <c r="AL268" i="9"/>
  <c r="AM268" i="9" s="1"/>
  <c r="AN268" i="9" s="1"/>
  <c r="AL276" i="9"/>
  <c r="AM276" i="9" s="1"/>
  <c r="AN276" i="9" s="1"/>
  <c r="AL284" i="9"/>
  <c r="AM284" i="9" s="1"/>
  <c r="AN284" i="9" s="1"/>
  <c r="AL292" i="9"/>
  <c r="AM292" i="9" s="1"/>
  <c r="AN292" i="9" s="1"/>
  <c r="AL300" i="9"/>
  <c r="AM300" i="9" s="1"/>
  <c r="AN300" i="9" s="1"/>
  <c r="AL308" i="9"/>
  <c r="AM308" i="9" s="1"/>
  <c r="AN308" i="9" s="1"/>
  <c r="AL316" i="9"/>
  <c r="AM316" i="9" s="1"/>
  <c r="AN316" i="9" s="1"/>
  <c r="AL324" i="9"/>
  <c r="AM324" i="9" s="1"/>
  <c r="AN324" i="9" s="1"/>
  <c r="AL332" i="9"/>
  <c r="AM332" i="9" s="1"/>
  <c r="AN332" i="9" s="1"/>
  <c r="AL340" i="9"/>
  <c r="AM340" i="9" s="1"/>
  <c r="AN340" i="9" s="1"/>
  <c r="AL348" i="9"/>
  <c r="AM348" i="9" s="1"/>
  <c r="AN348" i="9" s="1"/>
  <c r="AL356" i="9"/>
  <c r="AM356" i="9" s="1"/>
  <c r="AN356" i="9" s="1"/>
  <c r="AL364" i="9"/>
  <c r="AM364" i="9" s="1"/>
  <c r="AN364" i="9" s="1"/>
  <c r="AL372" i="9"/>
  <c r="AM372" i="9" s="1"/>
  <c r="AN372" i="9" s="1"/>
  <c r="AL380" i="9"/>
  <c r="AM380" i="9" s="1"/>
  <c r="AN380" i="9" s="1"/>
  <c r="AL388" i="9"/>
  <c r="AM388" i="9" s="1"/>
  <c r="AN388" i="9" s="1"/>
  <c r="AL9" i="9"/>
  <c r="AM9" i="9" s="1"/>
  <c r="AN9" i="9" s="1"/>
  <c r="AL22" i="9"/>
  <c r="AM22" i="9" s="1"/>
  <c r="AN22" i="9" s="1"/>
  <c r="AL35" i="9"/>
  <c r="AM35" i="9" s="1"/>
  <c r="AN35" i="9" s="1"/>
  <c r="AL48" i="9"/>
  <c r="AM48" i="9" s="1"/>
  <c r="AN48" i="9" s="1"/>
  <c r="AL61" i="9"/>
  <c r="AM61" i="9" s="1"/>
  <c r="AN61" i="9" s="1"/>
  <c r="AL73" i="9"/>
  <c r="AM73" i="9" s="1"/>
  <c r="AN73" i="9" s="1"/>
  <c r="AL86" i="9"/>
  <c r="AM86" i="9" s="1"/>
  <c r="AN86" i="9" s="1"/>
  <c r="AL99" i="9"/>
  <c r="AM99" i="9" s="1"/>
  <c r="AN99" i="9" s="1"/>
  <c r="AL111" i="9"/>
  <c r="AM111" i="9" s="1"/>
  <c r="AN111" i="9" s="1"/>
  <c r="AL119" i="9"/>
  <c r="AM119" i="9" s="1"/>
  <c r="AN119" i="9" s="1"/>
  <c r="AL127" i="9"/>
  <c r="AM127" i="9" s="1"/>
  <c r="AN127" i="9" s="1"/>
  <c r="AL135" i="9"/>
  <c r="AM135" i="9" s="1"/>
  <c r="AN135" i="9" s="1"/>
  <c r="AL143" i="9"/>
  <c r="AM143" i="9" s="1"/>
  <c r="AN143" i="9" s="1"/>
  <c r="AL151" i="9"/>
  <c r="AM151" i="9" s="1"/>
  <c r="AN151" i="9" s="1"/>
  <c r="AL159" i="9"/>
  <c r="AM159" i="9" s="1"/>
  <c r="AN159" i="9" s="1"/>
  <c r="AL167" i="9"/>
  <c r="AM167" i="9" s="1"/>
  <c r="AN167" i="9" s="1"/>
  <c r="AL175" i="9"/>
  <c r="AM175" i="9" s="1"/>
  <c r="AN175" i="9" s="1"/>
  <c r="AL183" i="9"/>
  <c r="AM183" i="9" s="1"/>
  <c r="AN183" i="9" s="1"/>
  <c r="AL191" i="9"/>
  <c r="AM191" i="9" s="1"/>
  <c r="AN191" i="9" s="1"/>
  <c r="AL199" i="9"/>
  <c r="AM199" i="9" s="1"/>
  <c r="AN199" i="9" s="1"/>
  <c r="AL207" i="9"/>
  <c r="AM207" i="9" s="1"/>
  <c r="AN207" i="9" s="1"/>
  <c r="AL215" i="9"/>
  <c r="AM215" i="9" s="1"/>
  <c r="AN215" i="9" s="1"/>
  <c r="AL223" i="9"/>
  <c r="AM223" i="9" s="1"/>
  <c r="AN223" i="9" s="1"/>
  <c r="AL231" i="9"/>
  <c r="AM231" i="9" s="1"/>
  <c r="AN231" i="9" s="1"/>
  <c r="AL239" i="9"/>
  <c r="AM239" i="9" s="1"/>
  <c r="AN239" i="9" s="1"/>
  <c r="AL247" i="9"/>
  <c r="AM247" i="9" s="1"/>
  <c r="AN247" i="9" s="1"/>
  <c r="AL255" i="9"/>
  <c r="AM255" i="9" s="1"/>
  <c r="AN255" i="9" s="1"/>
  <c r="AL13" i="9"/>
  <c r="AM13" i="9" s="1"/>
  <c r="AN13" i="9" s="1"/>
  <c r="AL25" i="9"/>
  <c r="AM25" i="9" s="1"/>
  <c r="AN25" i="9" s="1"/>
  <c r="AL38" i="9"/>
  <c r="AM38" i="9" s="1"/>
  <c r="AN38" i="9" s="1"/>
  <c r="AL51" i="9"/>
  <c r="AM51" i="9" s="1"/>
  <c r="AN51" i="9" s="1"/>
  <c r="AL64" i="9"/>
  <c r="AM64" i="9" s="1"/>
  <c r="AN64" i="9" s="1"/>
  <c r="AL77" i="9"/>
  <c r="AM77" i="9" s="1"/>
  <c r="AN77" i="9" s="1"/>
  <c r="AL89" i="9"/>
  <c r="AM89" i="9" s="1"/>
  <c r="AN89" i="9" s="1"/>
  <c r="AL24" i="9"/>
  <c r="AM24" i="9" s="1"/>
  <c r="AN24" i="9" s="1"/>
  <c r="AL45" i="9"/>
  <c r="AM45" i="9" s="1"/>
  <c r="AN45" i="9" s="1"/>
  <c r="AL65" i="9"/>
  <c r="AM65" i="9" s="1"/>
  <c r="AN65" i="9" s="1"/>
  <c r="AL85" i="9"/>
  <c r="AM85" i="9" s="1"/>
  <c r="AN85" i="9" s="1"/>
  <c r="AL104" i="9"/>
  <c r="AM104" i="9" s="1"/>
  <c r="AN104" i="9" s="1"/>
  <c r="AL117" i="9"/>
  <c r="AM117" i="9" s="1"/>
  <c r="AN117" i="9" s="1"/>
  <c r="AL128" i="9"/>
  <c r="AM128" i="9" s="1"/>
  <c r="AN128" i="9" s="1"/>
  <c r="AL138" i="9"/>
  <c r="AM138" i="9" s="1"/>
  <c r="AN138" i="9" s="1"/>
  <c r="AL149" i="9"/>
  <c r="AM149" i="9" s="1"/>
  <c r="AN149" i="9" s="1"/>
  <c r="AL160" i="9"/>
  <c r="AM160" i="9" s="1"/>
  <c r="AN160" i="9" s="1"/>
  <c r="AL170" i="9"/>
  <c r="AM170" i="9" s="1"/>
  <c r="AN170" i="9" s="1"/>
  <c r="AL181" i="9"/>
  <c r="AM181" i="9" s="1"/>
  <c r="AN181" i="9" s="1"/>
  <c r="AL192" i="9"/>
  <c r="AM192" i="9" s="1"/>
  <c r="AN192" i="9" s="1"/>
  <c r="AL202" i="9"/>
  <c r="AM202" i="9" s="1"/>
  <c r="AN202" i="9" s="1"/>
  <c r="AL213" i="9"/>
  <c r="AM213" i="9" s="1"/>
  <c r="AN213" i="9" s="1"/>
  <c r="AL224" i="9"/>
  <c r="AM224" i="9" s="1"/>
  <c r="AN224" i="9" s="1"/>
  <c r="AL234" i="9"/>
  <c r="AM234" i="9" s="1"/>
  <c r="AN234" i="9" s="1"/>
  <c r="AL245" i="9"/>
  <c r="AM245" i="9" s="1"/>
  <c r="AN245" i="9" s="1"/>
  <c r="AL256" i="9"/>
  <c r="AM256" i="9" s="1"/>
  <c r="AN256" i="9" s="1"/>
  <c r="AL265" i="9"/>
  <c r="AM265" i="9" s="1"/>
  <c r="AN265" i="9" s="1"/>
  <c r="AL274" i="9"/>
  <c r="AM274" i="9" s="1"/>
  <c r="AN274" i="9" s="1"/>
  <c r="AL283" i="9"/>
  <c r="AM283" i="9" s="1"/>
  <c r="AN283" i="9" s="1"/>
  <c r="AL293" i="9"/>
  <c r="AM293" i="9" s="1"/>
  <c r="AN293" i="9" s="1"/>
  <c r="AL302" i="9"/>
  <c r="AM302" i="9" s="1"/>
  <c r="AN302" i="9" s="1"/>
  <c r="AL311" i="9"/>
  <c r="AM311" i="9" s="1"/>
  <c r="AN311" i="9" s="1"/>
  <c r="AL320" i="9"/>
  <c r="AM320" i="9" s="1"/>
  <c r="AN320" i="9" s="1"/>
  <c r="AL329" i="9"/>
  <c r="AM329" i="9" s="1"/>
  <c r="AN329" i="9" s="1"/>
  <c r="AL338" i="9"/>
  <c r="AM338" i="9" s="1"/>
  <c r="AN338" i="9" s="1"/>
  <c r="AL347" i="9"/>
  <c r="AM347" i="9" s="1"/>
  <c r="AN347" i="9" s="1"/>
  <c r="AL357" i="9"/>
  <c r="AM357" i="9" s="1"/>
  <c r="AN357" i="9" s="1"/>
  <c r="AL366" i="9"/>
  <c r="AM366" i="9" s="1"/>
  <c r="AN366" i="9" s="1"/>
  <c r="AL375" i="9"/>
  <c r="AM375" i="9" s="1"/>
  <c r="AN375" i="9" s="1"/>
  <c r="AL384" i="9"/>
  <c r="AM384" i="9" s="1"/>
  <c r="AN384" i="9" s="1"/>
  <c r="AL393" i="9"/>
  <c r="AM393" i="9" s="1"/>
  <c r="AN393" i="9" s="1"/>
  <c r="AL401" i="9"/>
  <c r="AM401" i="9" s="1"/>
  <c r="AN401" i="9" s="1"/>
  <c r="AL409" i="9"/>
  <c r="AM409" i="9" s="1"/>
  <c r="AN409" i="9" s="1"/>
  <c r="AL417" i="9"/>
  <c r="AM417" i="9" s="1"/>
  <c r="AN417" i="9" s="1"/>
  <c r="AL425" i="9"/>
  <c r="AM425" i="9" s="1"/>
  <c r="AN425" i="9" s="1"/>
  <c r="AL433" i="9"/>
  <c r="AM433" i="9" s="1"/>
  <c r="AN433" i="9" s="1"/>
  <c r="AL441" i="9"/>
  <c r="AM441" i="9" s="1"/>
  <c r="AN441" i="9" s="1"/>
  <c r="AL449" i="9"/>
  <c r="AM449" i="9" s="1"/>
  <c r="AN449" i="9" s="1"/>
  <c r="AL457" i="9"/>
  <c r="AM457" i="9" s="1"/>
  <c r="AN457" i="9" s="1"/>
  <c r="AL465" i="9"/>
  <c r="AM465" i="9" s="1"/>
  <c r="AN465" i="9" s="1"/>
  <c r="AL473" i="9"/>
  <c r="AM473" i="9" s="1"/>
  <c r="AN473" i="9" s="1"/>
  <c r="AL481" i="9"/>
  <c r="AM481" i="9" s="1"/>
  <c r="AN481" i="9" s="1"/>
  <c r="AL489" i="9"/>
  <c r="AM489" i="9" s="1"/>
  <c r="AN489" i="9" s="1"/>
  <c r="AL497" i="9"/>
  <c r="AM497" i="9" s="1"/>
  <c r="AN497" i="9" s="1"/>
  <c r="AL505" i="9"/>
  <c r="AM505" i="9" s="1"/>
  <c r="AN505" i="9" s="1"/>
  <c r="AL513" i="9"/>
  <c r="AM513" i="9" s="1"/>
  <c r="AN513" i="9" s="1"/>
  <c r="AL521" i="9"/>
  <c r="AM521" i="9" s="1"/>
  <c r="AN521" i="9" s="1"/>
  <c r="AL529" i="9"/>
  <c r="AM529" i="9" s="1"/>
  <c r="AN529" i="9" s="1"/>
  <c r="AL537" i="9"/>
  <c r="AM537" i="9" s="1"/>
  <c r="AN537" i="9" s="1"/>
  <c r="AL545" i="9"/>
  <c r="AM545" i="9" s="1"/>
  <c r="AN545" i="9" s="1"/>
  <c r="AL553" i="9"/>
  <c r="AM553" i="9" s="1"/>
  <c r="AN553" i="9" s="1"/>
  <c r="AL561" i="9"/>
  <c r="AM561" i="9" s="1"/>
  <c r="AN561" i="9" s="1"/>
  <c r="AL569" i="9"/>
  <c r="AM569" i="9" s="1"/>
  <c r="AN569" i="9" s="1"/>
  <c r="AL6" i="9"/>
  <c r="AM6" i="9" s="1"/>
  <c r="AN6" i="9" s="1"/>
  <c r="AL27" i="9"/>
  <c r="AM27" i="9" s="1"/>
  <c r="AN27" i="9" s="1"/>
  <c r="AL46" i="9"/>
  <c r="AM46" i="9" s="1"/>
  <c r="AN46" i="9" s="1"/>
  <c r="AL67" i="9"/>
  <c r="AM67" i="9" s="1"/>
  <c r="AN67" i="9" s="1"/>
  <c r="AL88" i="9"/>
  <c r="AM88" i="9" s="1"/>
  <c r="AN88" i="9" s="1"/>
  <c r="AL105" i="9"/>
  <c r="AM105" i="9" s="1"/>
  <c r="AN105" i="9" s="1"/>
  <c r="AL118" i="9"/>
  <c r="AM118" i="9" s="1"/>
  <c r="AN118" i="9" s="1"/>
  <c r="AL129" i="9"/>
  <c r="AM129" i="9" s="1"/>
  <c r="AN129" i="9" s="1"/>
  <c r="AL139" i="9"/>
  <c r="AM139" i="9" s="1"/>
  <c r="AN139" i="9" s="1"/>
  <c r="AL150" i="9"/>
  <c r="AM150" i="9" s="1"/>
  <c r="AN150" i="9" s="1"/>
  <c r="AL161" i="9"/>
  <c r="AM161" i="9" s="1"/>
  <c r="AN161" i="9" s="1"/>
  <c r="AL171" i="9"/>
  <c r="AM171" i="9" s="1"/>
  <c r="AN171" i="9" s="1"/>
  <c r="AL182" i="9"/>
  <c r="AM182" i="9" s="1"/>
  <c r="AN182" i="9" s="1"/>
  <c r="AL193" i="9"/>
  <c r="AM193" i="9" s="1"/>
  <c r="AN193" i="9" s="1"/>
  <c r="AL203" i="9"/>
  <c r="AM203" i="9" s="1"/>
  <c r="AN203" i="9" s="1"/>
  <c r="AL214" i="9"/>
  <c r="AM214" i="9" s="1"/>
  <c r="AN214" i="9" s="1"/>
  <c r="AL225" i="9"/>
  <c r="AM225" i="9" s="1"/>
  <c r="AN225" i="9" s="1"/>
  <c r="AL235" i="9"/>
  <c r="AM235" i="9" s="1"/>
  <c r="AN235" i="9" s="1"/>
  <c r="AL246" i="9"/>
  <c r="AM246" i="9" s="1"/>
  <c r="AN246" i="9" s="1"/>
  <c r="AL257" i="9"/>
  <c r="AM257" i="9" s="1"/>
  <c r="AN257" i="9" s="1"/>
  <c r="AL266" i="9"/>
  <c r="AM266" i="9" s="1"/>
  <c r="AN266" i="9" s="1"/>
  <c r="AL275" i="9"/>
  <c r="AM275" i="9" s="1"/>
  <c r="AN275" i="9" s="1"/>
  <c r="AL285" i="9"/>
  <c r="AM285" i="9" s="1"/>
  <c r="AN285" i="9" s="1"/>
  <c r="AL294" i="9"/>
  <c r="AM294" i="9" s="1"/>
  <c r="AN294" i="9" s="1"/>
  <c r="AL303" i="9"/>
  <c r="AM303" i="9" s="1"/>
  <c r="AN303" i="9" s="1"/>
  <c r="AL312" i="9"/>
  <c r="AM312" i="9" s="1"/>
  <c r="AN312" i="9" s="1"/>
  <c r="AL321" i="9"/>
  <c r="AM321" i="9" s="1"/>
  <c r="AN321" i="9" s="1"/>
  <c r="AL330" i="9"/>
  <c r="AM330" i="9" s="1"/>
  <c r="AN330" i="9" s="1"/>
  <c r="AL339" i="9"/>
  <c r="AM339" i="9" s="1"/>
  <c r="AN339" i="9" s="1"/>
  <c r="AL349" i="9"/>
  <c r="AM349" i="9" s="1"/>
  <c r="AN349" i="9" s="1"/>
  <c r="AL358" i="9"/>
  <c r="AM358" i="9" s="1"/>
  <c r="AN358" i="9" s="1"/>
  <c r="AL367" i="9"/>
  <c r="AM367" i="9" s="1"/>
  <c r="AN367" i="9" s="1"/>
  <c r="AL376" i="9"/>
  <c r="AM376" i="9" s="1"/>
  <c r="AN376" i="9" s="1"/>
  <c r="AL385" i="9"/>
  <c r="AM385" i="9" s="1"/>
  <c r="AN385" i="9" s="1"/>
  <c r="AL394" i="9"/>
  <c r="AM394" i="9" s="1"/>
  <c r="AN394" i="9" s="1"/>
  <c r="AL402" i="9"/>
  <c r="AM402" i="9" s="1"/>
  <c r="AN402" i="9" s="1"/>
  <c r="AL410" i="9"/>
  <c r="AM410" i="9" s="1"/>
  <c r="AN410" i="9" s="1"/>
  <c r="AL418" i="9"/>
  <c r="AM418" i="9" s="1"/>
  <c r="AN418" i="9" s="1"/>
  <c r="AL426" i="9"/>
  <c r="AM426" i="9" s="1"/>
  <c r="AN426" i="9" s="1"/>
  <c r="AL434" i="9"/>
  <c r="AM434" i="9" s="1"/>
  <c r="AN434" i="9" s="1"/>
  <c r="AL442" i="9"/>
  <c r="AM442" i="9" s="1"/>
  <c r="AN442" i="9" s="1"/>
  <c r="AL450" i="9"/>
  <c r="AM450" i="9" s="1"/>
  <c r="AN450" i="9" s="1"/>
  <c r="AL458" i="9"/>
  <c r="AM458" i="9" s="1"/>
  <c r="AN458" i="9" s="1"/>
  <c r="AL466" i="9"/>
  <c r="AM466" i="9" s="1"/>
  <c r="AN466" i="9" s="1"/>
  <c r="AL474" i="9"/>
  <c r="AM474" i="9" s="1"/>
  <c r="AN474" i="9" s="1"/>
  <c r="AL482" i="9"/>
  <c r="AM482" i="9" s="1"/>
  <c r="AN482" i="9" s="1"/>
  <c r="AL490" i="9"/>
  <c r="AM490" i="9" s="1"/>
  <c r="AN490" i="9" s="1"/>
  <c r="AL498" i="9"/>
  <c r="AM498" i="9" s="1"/>
  <c r="AN498" i="9" s="1"/>
  <c r="AL506" i="9"/>
  <c r="AM506" i="9" s="1"/>
  <c r="AN506" i="9" s="1"/>
  <c r="AL514" i="9"/>
  <c r="AM514" i="9" s="1"/>
  <c r="AN514" i="9" s="1"/>
  <c r="AL522" i="9"/>
  <c r="AM522" i="9" s="1"/>
  <c r="AN522" i="9" s="1"/>
  <c r="AL530" i="9"/>
  <c r="AM530" i="9" s="1"/>
  <c r="AN530" i="9" s="1"/>
  <c r="AL538" i="9"/>
  <c r="AM538" i="9" s="1"/>
  <c r="AN538" i="9" s="1"/>
  <c r="AL546" i="9"/>
  <c r="AM546" i="9" s="1"/>
  <c r="AN546" i="9" s="1"/>
  <c r="AL554" i="9"/>
  <c r="AM554" i="9" s="1"/>
  <c r="AN554" i="9" s="1"/>
  <c r="AL562" i="9"/>
  <c r="AM562" i="9" s="1"/>
  <c r="AN562" i="9" s="1"/>
  <c r="AL570" i="9"/>
  <c r="AM570" i="9" s="1"/>
  <c r="AN570" i="9" s="1"/>
  <c r="AL11" i="9"/>
  <c r="AM11" i="9" s="1"/>
  <c r="AN11" i="9" s="1"/>
  <c r="AL32" i="9"/>
  <c r="AM32" i="9" s="1"/>
  <c r="AN32" i="9" s="1"/>
  <c r="AL53" i="9"/>
  <c r="AM53" i="9" s="1"/>
  <c r="AN53" i="9" s="1"/>
  <c r="AL72" i="9"/>
  <c r="AM72" i="9" s="1"/>
  <c r="AN72" i="9" s="1"/>
  <c r="AL93" i="9"/>
  <c r="AM93" i="9" s="1"/>
  <c r="AN93" i="9" s="1"/>
  <c r="AL110" i="9"/>
  <c r="AM110" i="9" s="1"/>
  <c r="AN110" i="9" s="1"/>
  <c r="AL121" i="9"/>
  <c r="AM121" i="9" s="1"/>
  <c r="AN121" i="9" s="1"/>
  <c r="AL131" i="9"/>
  <c r="AM131" i="9" s="1"/>
  <c r="AN131" i="9" s="1"/>
  <c r="AL142" i="9"/>
  <c r="AM142" i="9" s="1"/>
  <c r="AN142" i="9" s="1"/>
  <c r="AL153" i="9"/>
  <c r="AM153" i="9" s="1"/>
  <c r="AN153" i="9" s="1"/>
  <c r="AL163" i="9"/>
  <c r="AM163" i="9" s="1"/>
  <c r="AN163" i="9" s="1"/>
  <c r="AL174" i="9"/>
  <c r="AM174" i="9" s="1"/>
  <c r="AN174" i="9" s="1"/>
  <c r="AL185" i="9"/>
  <c r="AM185" i="9" s="1"/>
  <c r="AN185" i="9" s="1"/>
  <c r="AL195" i="9"/>
  <c r="AM195" i="9" s="1"/>
  <c r="AN195" i="9" s="1"/>
  <c r="AL206" i="9"/>
  <c r="AM206" i="9" s="1"/>
  <c r="AN206" i="9" s="1"/>
  <c r="AL217" i="9"/>
  <c r="AM217" i="9" s="1"/>
  <c r="AN217" i="9" s="1"/>
  <c r="AL227" i="9"/>
  <c r="AM227" i="9" s="1"/>
  <c r="AN227" i="9" s="1"/>
  <c r="AL238" i="9"/>
  <c r="AM238" i="9" s="1"/>
  <c r="AN238" i="9" s="1"/>
  <c r="AL249" i="9"/>
  <c r="AM249" i="9" s="1"/>
  <c r="AN249" i="9" s="1"/>
  <c r="AL259" i="9"/>
  <c r="AM259" i="9" s="1"/>
  <c r="AN259" i="9" s="1"/>
  <c r="AL269" i="9"/>
  <c r="AM269" i="9" s="1"/>
  <c r="AN269" i="9" s="1"/>
  <c r="AL278" i="9"/>
  <c r="AM278" i="9" s="1"/>
  <c r="AN278" i="9" s="1"/>
  <c r="AL287" i="9"/>
  <c r="AM287" i="9" s="1"/>
  <c r="AN287" i="9" s="1"/>
  <c r="AL296" i="9"/>
  <c r="AM296" i="9" s="1"/>
  <c r="AN296" i="9" s="1"/>
  <c r="AL305" i="9"/>
  <c r="AM305" i="9" s="1"/>
  <c r="AN305" i="9" s="1"/>
  <c r="AL314" i="9"/>
  <c r="AM314" i="9" s="1"/>
  <c r="AN314" i="9" s="1"/>
  <c r="AL323" i="9"/>
  <c r="AM323" i="9" s="1"/>
  <c r="AN323" i="9" s="1"/>
  <c r="AL333" i="9"/>
  <c r="AM333" i="9" s="1"/>
  <c r="AN333" i="9" s="1"/>
  <c r="AL342" i="9"/>
  <c r="AM342" i="9" s="1"/>
  <c r="AN342" i="9" s="1"/>
  <c r="AL351" i="9"/>
  <c r="AM351" i="9" s="1"/>
  <c r="AN351" i="9" s="1"/>
  <c r="AL360" i="9"/>
  <c r="AM360" i="9" s="1"/>
  <c r="AN360" i="9" s="1"/>
  <c r="AL369" i="9"/>
  <c r="AM369" i="9" s="1"/>
  <c r="AN369" i="9" s="1"/>
  <c r="AL378" i="9"/>
  <c r="AM378" i="9" s="1"/>
  <c r="AN378" i="9" s="1"/>
  <c r="AL387" i="9"/>
  <c r="AM387" i="9" s="1"/>
  <c r="AN387" i="9" s="1"/>
  <c r="AL396" i="9"/>
  <c r="AM396" i="9" s="1"/>
  <c r="AN396" i="9" s="1"/>
  <c r="AL404" i="9"/>
  <c r="AM404" i="9" s="1"/>
  <c r="AN404" i="9" s="1"/>
  <c r="AL412" i="9"/>
  <c r="AM412" i="9" s="1"/>
  <c r="AN412" i="9" s="1"/>
  <c r="AL420" i="9"/>
  <c r="AM420" i="9" s="1"/>
  <c r="AN420" i="9" s="1"/>
  <c r="AL428" i="9"/>
  <c r="AM428" i="9" s="1"/>
  <c r="AN428" i="9" s="1"/>
  <c r="AL436" i="9"/>
  <c r="AM436" i="9" s="1"/>
  <c r="AN436" i="9" s="1"/>
  <c r="AL444" i="9"/>
  <c r="AM444" i="9" s="1"/>
  <c r="AN444" i="9" s="1"/>
  <c r="AL452" i="9"/>
  <c r="AM452" i="9" s="1"/>
  <c r="AN452" i="9" s="1"/>
  <c r="AL460" i="9"/>
  <c r="AM460" i="9" s="1"/>
  <c r="AN460" i="9" s="1"/>
  <c r="AL468" i="9"/>
  <c r="AM468" i="9" s="1"/>
  <c r="AN468" i="9" s="1"/>
  <c r="AL476" i="9"/>
  <c r="AM476" i="9" s="1"/>
  <c r="AN476" i="9" s="1"/>
  <c r="AL484" i="9"/>
  <c r="AM484" i="9" s="1"/>
  <c r="AN484" i="9" s="1"/>
  <c r="AL492" i="9"/>
  <c r="AM492" i="9" s="1"/>
  <c r="AN492" i="9" s="1"/>
  <c r="AL500" i="9"/>
  <c r="AM500" i="9" s="1"/>
  <c r="AN500" i="9" s="1"/>
  <c r="AL508" i="9"/>
  <c r="AM508" i="9" s="1"/>
  <c r="AN508" i="9" s="1"/>
  <c r="AL516" i="9"/>
  <c r="AM516" i="9" s="1"/>
  <c r="AN516" i="9" s="1"/>
  <c r="AL524" i="9"/>
  <c r="AM524" i="9" s="1"/>
  <c r="AN524" i="9" s="1"/>
  <c r="AL532" i="9"/>
  <c r="AM532" i="9" s="1"/>
  <c r="AN532" i="9" s="1"/>
  <c r="AL540" i="9"/>
  <c r="AM540" i="9" s="1"/>
  <c r="AN540" i="9" s="1"/>
  <c r="AL548" i="9"/>
  <c r="AM548" i="9" s="1"/>
  <c r="AN548" i="9" s="1"/>
  <c r="AL556" i="9"/>
  <c r="AM556" i="9" s="1"/>
  <c r="AN556" i="9" s="1"/>
  <c r="AL564" i="9"/>
  <c r="AM564" i="9" s="1"/>
  <c r="AN564" i="9" s="1"/>
  <c r="AL572" i="9"/>
  <c r="AM572" i="9" s="1"/>
  <c r="AN572" i="9" s="1"/>
  <c r="AL16" i="9"/>
  <c r="AM16" i="9" s="1"/>
  <c r="AN16" i="9" s="1"/>
  <c r="AL37" i="9"/>
  <c r="AM37" i="9" s="1"/>
  <c r="AN37" i="9" s="1"/>
  <c r="AL57" i="9"/>
  <c r="AM57" i="9" s="1"/>
  <c r="AN57" i="9" s="1"/>
  <c r="AL14" i="9"/>
  <c r="AM14" i="9" s="1"/>
  <c r="AN14" i="9" s="1"/>
  <c r="AL54" i="9"/>
  <c r="AM54" i="9" s="1"/>
  <c r="AN54" i="9" s="1"/>
  <c r="AL91" i="9"/>
  <c r="AM91" i="9" s="1"/>
  <c r="AN91" i="9" s="1"/>
  <c r="AL114" i="9"/>
  <c r="AM114" i="9" s="1"/>
  <c r="AN114" i="9" s="1"/>
  <c r="AL133" i="9"/>
  <c r="AM133" i="9" s="1"/>
  <c r="AN133" i="9" s="1"/>
  <c r="AL147" i="9"/>
  <c r="AM147" i="9" s="1"/>
  <c r="AN147" i="9" s="1"/>
  <c r="AL166" i="9"/>
  <c r="AM166" i="9" s="1"/>
  <c r="AN166" i="9" s="1"/>
  <c r="AL184" i="9"/>
  <c r="AM184" i="9" s="1"/>
  <c r="AN184" i="9" s="1"/>
  <c r="AL200" i="9"/>
  <c r="AM200" i="9" s="1"/>
  <c r="AN200" i="9" s="1"/>
  <c r="AL218" i="9"/>
  <c r="AM218" i="9" s="1"/>
  <c r="AN218" i="9" s="1"/>
  <c r="AL233" i="9"/>
  <c r="AM233" i="9" s="1"/>
  <c r="AN233" i="9" s="1"/>
  <c r="AL251" i="9"/>
  <c r="AM251" i="9" s="1"/>
  <c r="AN251" i="9" s="1"/>
  <c r="AL267" i="9"/>
  <c r="AM267" i="9" s="1"/>
  <c r="AN267" i="9" s="1"/>
  <c r="AL281" i="9"/>
  <c r="AM281" i="9" s="1"/>
  <c r="AN281" i="9" s="1"/>
  <c r="AL297" i="9"/>
  <c r="AM297" i="9" s="1"/>
  <c r="AN297" i="9" s="1"/>
  <c r="AL310" i="9"/>
  <c r="AM310" i="9" s="1"/>
  <c r="AN310" i="9" s="1"/>
  <c r="AL326" i="9"/>
  <c r="AM326" i="9" s="1"/>
  <c r="AN326" i="9" s="1"/>
  <c r="AL341" i="9"/>
  <c r="AM341" i="9" s="1"/>
  <c r="AN341" i="9" s="1"/>
  <c r="AL354" i="9"/>
  <c r="AM354" i="9" s="1"/>
  <c r="AN354" i="9" s="1"/>
  <c r="AL370" i="9"/>
  <c r="AM370" i="9" s="1"/>
  <c r="AN370" i="9" s="1"/>
  <c r="AL383" i="9"/>
  <c r="AM383" i="9" s="1"/>
  <c r="AN383" i="9" s="1"/>
  <c r="AL398" i="9"/>
  <c r="AM398" i="9" s="1"/>
  <c r="AN398" i="9" s="1"/>
  <c r="AL411" i="9"/>
  <c r="AM411" i="9" s="1"/>
  <c r="AN411" i="9" s="1"/>
  <c r="AL423" i="9"/>
  <c r="AM423" i="9" s="1"/>
  <c r="AN423" i="9" s="1"/>
  <c r="AL437" i="9"/>
  <c r="AM437" i="9" s="1"/>
  <c r="AN437" i="9" s="1"/>
  <c r="AL448" i="9"/>
  <c r="AM448" i="9" s="1"/>
  <c r="AN448" i="9" s="1"/>
  <c r="AL462" i="9"/>
  <c r="AM462" i="9" s="1"/>
  <c r="AN462" i="9" s="1"/>
  <c r="AL475" i="9"/>
  <c r="AM475" i="9" s="1"/>
  <c r="AN475" i="9" s="1"/>
  <c r="AL487" i="9"/>
  <c r="AM487" i="9" s="1"/>
  <c r="AN487" i="9" s="1"/>
  <c r="AL501" i="9"/>
  <c r="AM501" i="9" s="1"/>
  <c r="AN501" i="9" s="1"/>
  <c r="AL512" i="9"/>
  <c r="AM512" i="9" s="1"/>
  <c r="AN512" i="9" s="1"/>
  <c r="AL526" i="9"/>
  <c r="AM526" i="9" s="1"/>
  <c r="AN526" i="9" s="1"/>
  <c r="AL539" i="9"/>
  <c r="AM539" i="9" s="1"/>
  <c r="AN539" i="9" s="1"/>
  <c r="AL551" i="9"/>
  <c r="AM551" i="9" s="1"/>
  <c r="AN551" i="9" s="1"/>
  <c r="AL565" i="9"/>
  <c r="AM565" i="9" s="1"/>
  <c r="AN565" i="9" s="1"/>
  <c r="AL62" i="9"/>
  <c r="AM62" i="9" s="1"/>
  <c r="AN62" i="9" s="1"/>
  <c r="AL120" i="9"/>
  <c r="AM120" i="9" s="1"/>
  <c r="AN120" i="9" s="1"/>
  <c r="AL169" i="9"/>
  <c r="AM169" i="9" s="1"/>
  <c r="AN169" i="9" s="1"/>
  <c r="AL205" i="9"/>
  <c r="AM205" i="9" s="1"/>
  <c r="AN205" i="9" s="1"/>
  <c r="AL240" i="9"/>
  <c r="AM240" i="9" s="1"/>
  <c r="AN240" i="9" s="1"/>
  <c r="AL271" i="9"/>
  <c r="AM271" i="9" s="1"/>
  <c r="AN271" i="9" s="1"/>
  <c r="AL299" i="9"/>
  <c r="AM299" i="9" s="1"/>
  <c r="AN299" i="9" s="1"/>
  <c r="AL328" i="9"/>
  <c r="AM328" i="9" s="1"/>
  <c r="AN328" i="9" s="1"/>
  <c r="AL359" i="9"/>
  <c r="AM359" i="9" s="1"/>
  <c r="AN359" i="9" s="1"/>
  <c r="AL400" i="9"/>
  <c r="AM400" i="9" s="1"/>
  <c r="AN400" i="9" s="1"/>
  <c r="AL439" i="9"/>
  <c r="AM439" i="9" s="1"/>
  <c r="AN439" i="9" s="1"/>
  <c r="AL464" i="9"/>
  <c r="AM464" i="9" s="1"/>
  <c r="AN464" i="9" s="1"/>
  <c r="AL491" i="9"/>
  <c r="AM491" i="9" s="1"/>
  <c r="AN491" i="9" s="1"/>
  <c r="AL517" i="9"/>
  <c r="AM517" i="9" s="1"/>
  <c r="AN517" i="9" s="1"/>
  <c r="AL542" i="9"/>
  <c r="AM542" i="9" s="1"/>
  <c r="AN542" i="9" s="1"/>
  <c r="AL567" i="9"/>
  <c r="AM567" i="9" s="1"/>
  <c r="AN567" i="9" s="1"/>
  <c r="AL157" i="9"/>
  <c r="AM157" i="9" s="1"/>
  <c r="AN157" i="9" s="1"/>
  <c r="AL226" i="9"/>
  <c r="AM226" i="9" s="1"/>
  <c r="AN226" i="9" s="1"/>
  <c r="AL304" i="9"/>
  <c r="AM304" i="9" s="1"/>
  <c r="AN304" i="9" s="1"/>
  <c r="AL362" i="9"/>
  <c r="AM362" i="9" s="1"/>
  <c r="AN362" i="9" s="1"/>
  <c r="AL405" i="9"/>
  <c r="AM405" i="9" s="1"/>
  <c r="AN405" i="9" s="1"/>
  <c r="AL455" i="9"/>
  <c r="AM455" i="9" s="1"/>
  <c r="AN455" i="9" s="1"/>
  <c r="AL507" i="9"/>
  <c r="AM507" i="9" s="1"/>
  <c r="AN507" i="9" s="1"/>
  <c r="AL558" i="9"/>
  <c r="AM558" i="9" s="1"/>
  <c r="AN558" i="9" s="1"/>
  <c r="AL144" i="9"/>
  <c r="AM144" i="9" s="1"/>
  <c r="AN144" i="9" s="1"/>
  <c r="AL229" i="9"/>
  <c r="AM229" i="9" s="1"/>
  <c r="AN229" i="9" s="1"/>
  <c r="AL290" i="9"/>
  <c r="AM290" i="9" s="1"/>
  <c r="AN290" i="9" s="1"/>
  <c r="AL319" i="9"/>
  <c r="AM319" i="9" s="1"/>
  <c r="AN319" i="9" s="1"/>
  <c r="AL363" i="9"/>
  <c r="AM363" i="9" s="1"/>
  <c r="AN363" i="9" s="1"/>
  <c r="AL419" i="9"/>
  <c r="AM419" i="9" s="1"/>
  <c r="AN419" i="9" s="1"/>
  <c r="AL470" i="9"/>
  <c r="AM470" i="9" s="1"/>
  <c r="AN470" i="9" s="1"/>
  <c r="AL509" i="9"/>
  <c r="AM509" i="9" s="1"/>
  <c r="AN509" i="9" s="1"/>
  <c r="AL559" i="9"/>
  <c r="AM559" i="9" s="1"/>
  <c r="AN559" i="9" s="1"/>
  <c r="AL112" i="9"/>
  <c r="AM112" i="9" s="1"/>
  <c r="AN112" i="9" s="1"/>
  <c r="AL178" i="9"/>
  <c r="AM178" i="9" s="1"/>
  <c r="AN178" i="9" s="1"/>
  <c r="AL263" i="9"/>
  <c r="AM263" i="9" s="1"/>
  <c r="AN263" i="9" s="1"/>
  <c r="AL322" i="9"/>
  <c r="AM322" i="9" s="1"/>
  <c r="AN322" i="9" s="1"/>
  <c r="AL395" i="9"/>
  <c r="AM395" i="9" s="1"/>
  <c r="AN395" i="9" s="1"/>
  <c r="AL459" i="9"/>
  <c r="AM459" i="9" s="1"/>
  <c r="AN459" i="9" s="1"/>
  <c r="AL510" i="9"/>
  <c r="AM510" i="9" s="1"/>
  <c r="AN510" i="9" s="1"/>
  <c r="AL574" i="9"/>
  <c r="AM574" i="9" s="1"/>
  <c r="AN574" i="9" s="1"/>
  <c r="AL19" i="9"/>
  <c r="AM19" i="9" s="1"/>
  <c r="AN19" i="9" s="1"/>
  <c r="AL59" i="9"/>
  <c r="AM59" i="9" s="1"/>
  <c r="AN59" i="9" s="1"/>
  <c r="AL96" i="9"/>
  <c r="AM96" i="9" s="1"/>
  <c r="AN96" i="9" s="1"/>
  <c r="AL115" i="9"/>
  <c r="AM115" i="9" s="1"/>
  <c r="AN115" i="9" s="1"/>
  <c r="AL134" i="9"/>
  <c r="AM134" i="9" s="1"/>
  <c r="AN134" i="9" s="1"/>
  <c r="AL152" i="9"/>
  <c r="AM152" i="9" s="1"/>
  <c r="AN152" i="9" s="1"/>
  <c r="AL168" i="9"/>
  <c r="AM168" i="9" s="1"/>
  <c r="AN168" i="9" s="1"/>
  <c r="AL186" i="9"/>
  <c r="AM186" i="9" s="1"/>
  <c r="AN186" i="9" s="1"/>
  <c r="AL201" i="9"/>
  <c r="AM201" i="9" s="1"/>
  <c r="AN201" i="9" s="1"/>
  <c r="AL219" i="9"/>
  <c r="AM219" i="9" s="1"/>
  <c r="AN219" i="9" s="1"/>
  <c r="AL237" i="9"/>
  <c r="AM237" i="9" s="1"/>
  <c r="AN237" i="9" s="1"/>
  <c r="AL253" i="9"/>
  <c r="AM253" i="9" s="1"/>
  <c r="AN253" i="9" s="1"/>
  <c r="AL270" i="9"/>
  <c r="AM270" i="9" s="1"/>
  <c r="AN270" i="9" s="1"/>
  <c r="AL282" i="9"/>
  <c r="AM282" i="9" s="1"/>
  <c r="AN282" i="9" s="1"/>
  <c r="AL298" i="9"/>
  <c r="AM298" i="9" s="1"/>
  <c r="AN298" i="9" s="1"/>
  <c r="AL313" i="9"/>
  <c r="AM313" i="9" s="1"/>
  <c r="AN313" i="9" s="1"/>
  <c r="AL327" i="9"/>
  <c r="AM327" i="9" s="1"/>
  <c r="AN327" i="9" s="1"/>
  <c r="AL343" i="9"/>
  <c r="AM343" i="9" s="1"/>
  <c r="AN343" i="9" s="1"/>
  <c r="AL355" i="9"/>
  <c r="AM355" i="9" s="1"/>
  <c r="AN355" i="9" s="1"/>
  <c r="AL371" i="9"/>
  <c r="AM371" i="9" s="1"/>
  <c r="AN371" i="9" s="1"/>
  <c r="AL386" i="9"/>
  <c r="AM386" i="9" s="1"/>
  <c r="AN386" i="9" s="1"/>
  <c r="AL399" i="9"/>
  <c r="AM399" i="9" s="1"/>
  <c r="AN399" i="9" s="1"/>
  <c r="AL413" i="9"/>
  <c r="AM413" i="9" s="1"/>
  <c r="AN413" i="9" s="1"/>
  <c r="AL424" i="9"/>
  <c r="AM424" i="9" s="1"/>
  <c r="AN424" i="9" s="1"/>
  <c r="AL438" i="9"/>
  <c r="AM438" i="9" s="1"/>
  <c r="AN438" i="9" s="1"/>
  <c r="AL451" i="9"/>
  <c r="AM451" i="9" s="1"/>
  <c r="AN451" i="9" s="1"/>
  <c r="AL463" i="9"/>
  <c r="AM463" i="9" s="1"/>
  <c r="AN463" i="9" s="1"/>
  <c r="AL477" i="9"/>
  <c r="AM477" i="9" s="1"/>
  <c r="AN477" i="9" s="1"/>
  <c r="AL488" i="9"/>
  <c r="AM488" i="9" s="1"/>
  <c r="AN488" i="9" s="1"/>
  <c r="AL502" i="9"/>
  <c r="AM502" i="9" s="1"/>
  <c r="AN502" i="9" s="1"/>
  <c r="AL515" i="9"/>
  <c r="AM515" i="9" s="1"/>
  <c r="AN515" i="9" s="1"/>
  <c r="AL527" i="9"/>
  <c r="AM527" i="9" s="1"/>
  <c r="AN527" i="9" s="1"/>
  <c r="AL541" i="9"/>
  <c r="AM541" i="9" s="1"/>
  <c r="AN541" i="9" s="1"/>
  <c r="AL552" i="9"/>
  <c r="AM552" i="9" s="1"/>
  <c r="AN552" i="9" s="1"/>
  <c r="AL566" i="9"/>
  <c r="AM566" i="9" s="1"/>
  <c r="AN566" i="9" s="1"/>
  <c r="AL21" i="9"/>
  <c r="AM21" i="9" s="1"/>
  <c r="AN21" i="9" s="1"/>
  <c r="AL97" i="9"/>
  <c r="AM97" i="9" s="1"/>
  <c r="AN97" i="9" s="1"/>
  <c r="AL154" i="9"/>
  <c r="AM154" i="9" s="1"/>
  <c r="AN154" i="9" s="1"/>
  <c r="AL187" i="9"/>
  <c r="AM187" i="9" s="1"/>
  <c r="AN187" i="9" s="1"/>
  <c r="AL221" i="9"/>
  <c r="AM221" i="9" s="1"/>
  <c r="AN221" i="9" s="1"/>
  <c r="AL254" i="9"/>
  <c r="AM254" i="9" s="1"/>
  <c r="AN254" i="9" s="1"/>
  <c r="AL286" i="9"/>
  <c r="AM286" i="9" s="1"/>
  <c r="AN286" i="9" s="1"/>
  <c r="AL315" i="9"/>
  <c r="AM315" i="9" s="1"/>
  <c r="AN315" i="9" s="1"/>
  <c r="AL344" i="9"/>
  <c r="AM344" i="9" s="1"/>
  <c r="AN344" i="9" s="1"/>
  <c r="AL373" i="9"/>
  <c r="AM373" i="9" s="1"/>
  <c r="AN373" i="9" s="1"/>
  <c r="AL414" i="9"/>
  <c r="AM414" i="9" s="1"/>
  <c r="AN414" i="9" s="1"/>
  <c r="AL427" i="9"/>
  <c r="AM427" i="9" s="1"/>
  <c r="AN427" i="9" s="1"/>
  <c r="AL453" i="9"/>
  <c r="AM453" i="9" s="1"/>
  <c r="AN453" i="9" s="1"/>
  <c r="AL478" i="9"/>
  <c r="AM478" i="9" s="1"/>
  <c r="AN478" i="9" s="1"/>
  <c r="AL503" i="9"/>
  <c r="AM503" i="9" s="1"/>
  <c r="AN503" i="9" s="1"/>
  <c r="AL528" i="9"/>
  <c r="AM528" i="9" s="1"/>
  <c r="AN528" i="9" s="1"/>
  <c r="AL555" i="9"/>
  <c r="AM555" i="9" s="1"/>
  <c r="AN555" i="9" s="1"/>
  <c r="AL123" i="9"/>
  <c r="AM123" i="9" s="1"/>
  <c r="AN123" i="9" s="1"/>
  <c r="AL273" i="9"/>
  <c r="AM273" i="9" s="1"/>
  <c r="AN273" i="9" s="1"/>
  <c r="AL334" i="9"/>
  <c r="AM334" i="9" s="1"/>
  <c r="AN334" i="9" s="1"/>
  <c r="AL377" i="9"/>
  <c r="AM377" i="9" s="1"/>
  <c r="AN377" i="9" s="1"/>
  <c r="AL443" i="9"/>
  <c r="AM443" i="9" s="1"/>
  <c r="AN443" i="9" s="1"/>
  <c r="AL494" i="9"/>
  <c r="AM494" i="9" s="1"/>
  <c r="AN494" i="9" s="1"/>
  <c r="AL544" i="9"/>
  <c r="AM544" i="9" s="1"/>
  <c r="AN544" i="9" s="1"/>
  <c r="AL571" i="9"/>
  <c r="AM571" i="9" s="1"/>
  <c r="AN571" i="9" s="1"/>
  <c r="AL125" i="9"/>
  <c r="AM125" i="9" s="1"/>
  <c r="AN125" i="9" s="1"/>
  <c r="AL194" i="9"/>
  <c r="AM194" i="9" s="1"/>
  <c r="AN194" i="9" s="1"/>
  <c r="AL262" i="9"/>
  <c r="AM262" i="9" s="1"/>
  <c r="AN262" i="9" s="1"/>
  <c r="AL306" i="9"/>
  <c r="AM306" i="9" s="1"/>
  <c r="AN306" i="9" s="1"/>
  <c r="AL350" i="9"/>
  <c r="AM350" i="9" s="1"/>
  <c r="AN350" i="9" s="1"/>
  <c r="AL392" i="9"/>
  <c r="AM392" i="9" s="1"/>
  <c r="AN392" i="9" s="1"/>
  <c r="AL431" i="9"/>
  <c r="AM431" i="9" s="1"/>
  <c r="AN431" i="9" s="1"/>
  <c r="AL483" i="9"/>
  <c r="AM483" i="9" s="1"/>
  <c r="AN483" i="9" s="1"/>
  <c r="AL520" i="9"/>
  <c r="AM520" i="9" s="1"/>
  <c r="AN520" i="9" s="1"/>
  <c r="AL573" i="9"/>
  <c r="AM573" i="9" s="1"/>
  <c r="AN573" i="9" s="1"/>
  <c r="AL41" i="9"/>
  <c r="AM41" i="9" s="1"/>
  <c r="AN41" i="9" s="1"/>
  <c r="AL145" i="9"/>
  <c r="AM145" i="9" s="1"/>
  <c r="AN145" i="9" s="1"/>
  <c r="AL211" i="9"/>
  <c r="AM211" i="9" s="1"/>
  <c r="AN211" i="9" s="1"/>
  <c r="AL291" i="9"/>
  <c r="AM291" i="9" s="1"/>
  <c r="AN291" i="9" s="1"/>
  <c r="AL352" i="9"/>
  <c r="AM352" i="9" s="1"/>
  <c r="AN352" i="9" s="1"/>
  <c r="AL421" i="9"/>
  <c r="AM421" i="9" s="1"/>
  <c r="AN421" i="9" s="1"/>
  <c r="AL485" i="9"/>
  <c r="AM485" i="9" s="1"/>
  <c r="AN485" i="9" s="1"/>
  <c r="AL549" i="9"/>
  <c r="AM549" i="9" s="1"/>
  <c r="AN549" i="9" s="1"/>
  <c r="AL136" i="9"/>
  <c r="AM136" i="9" s="1"/>
  <c r="AN136" i="9" s="1"/>
  <c r="AL389" i="9"/>
  <c r="AM389" i="9" s="1"/>
  <c r="AN389" i="9" s="1"/>
  <c r="AL209" i="9"/>
  <c r="AM209" i="9" s="1"/>
  <c r="AN209" i="9" s="1"/>
  <c r="AL469" i="9"/>
  <c r="AM469" i="9" s="1"/>
  <c r="AN469" i="9" s="1"/>
  <c r="AL177" i="9"/>
  <c r="AM177" i="9" s="1"/>
  <c r="AN177" i="9" s="1"/>
  <c r="AL495" i="9"/>
  <c r="AM495" i="9" s="1"/>
  <c r="AN495" i="9" s="1"/>
  <c r="AL365" i="9"/>
  <c r="AM365" i="9" s="1"/>
  <c r="AN365" i="9" s="1"/>
  <c r="AL29" i="9"/>
  <c r="AM29" i="9" s="1"/>
  <c r="AN29" i="9" s="1"/>
  <c r="AL70" i="9"/>
  <c r="AM70" i="9" s="1"/>
  <c r="AN70" i="9" s="1"/>
  <c r="AL101" i="9"/>
  <c r="AM101" i="9" s="1"/>
  <c r="AN101" i="9" s="1"/>
  <c r="AL122" i="9"/>
  <c r="AM122" i="9" s="1"/>
  <c r="AN122" i="9" s="1"/>
  <c r="AL137" i="9"/>
  <c r="AM137" i="9" s="1"/>
  <c r="AN137" i="9" s="1"/>
  <c r="AL155" i="9"/>
  <c r="AM155" i="9" s="1"/>
  <c r="AN155" i="9" s="1"/>
  <c r="AL173" i="9"/>
  <c r="AM173" i="9" s="1"/>
  <c r="AN173" i="9" s="1"/>
  <c r="AL189" i="9"/>
  <c r="AM189" i="9" s="1"/>
  <c r="AN189" i="9" s="1"/>
  <c r="AL208" i="9"/>
  <c r="AM208" i="9" s="1"/>
  <c r="AN208" i="9" s="1"/>
  <c r="AL222" i="9"/>
  <c r="AM222" i="9" s="1"/>
  <c r="AN222" i="9" s="1"/>
  <c r="AL241" i="9"/>
  <c r="AM241" i="9" s="1"/>
  <c r="AN241" i="9" s="1"/>
  <c r="AL258" i="9"/>
  <c r="AM258" i="9" s="1"/>
  <c r="AN258" i="9" s="1"/>
  <c r="AL272" i="9"/>
  <c r="AM272" i="9" s="1"/>
  <c r="AN272" i="9" s="1"/>
  <c r="AL288" i="9"/>
  <c r="AM288" i="9" s="1"/>
  <c r="AN288" i="9" s="1"/>
  <c r="AL301" i="9"/>
  <c r="AM301" i="9" s="1"/>
  <c r="AN301" i="9" s="1"/>
  <c r="AL317" i="9"/>
  <c r="AM317" i="9" s="1"/>
  <c r="AN317" i="9" s="1"/>
  <c r="AL331" i="9"/>
  <c r="AM331" i="9" s="1"/>
  <c r="AN331" i="9" s="1"/>
  <c r="AL345" i="9"/>
  <c r="AM345" i="9" s="1"/>
  <c r="AN345" i="9" s="1"/>
  <c r="AL361" i="9"/>
  <c r="AM361" i="9" s="1"/>
  <c r="AN361" i="9" s="1"/>
  <c r="AL374" i="9"/>
  <c r="AM374" i="9" s="1"/>
  <c r="AN374" i="9" s="1"/>
  <c r="AL390" i="9"/>
  <c r="AM390" i="9" s="1"/>
  <c r="AN390" i="9" s="1"/>
  <c r="AL403" i="9"/>
  <c r="AM403" i="9" s="1"/>
  <c r="AN403" i="9" s="1"/>
  <c r="AL415" i="9"/>
  <c r="AM415" i="9" s="1"/>
  <c r="AN415" i="9" s="1"/>
  <c r="AL429" i="9"/>
  <c r="AM429" i="9" s="1"/>
  <c r="AN429" i="9" s="1"/>
  <c r="AL440" i="9"/>
  <c r="AM440" i="9" s="1"/>
  <c r="AN440" i="9" s="1"/>
  <c r="AL454" i="9"/>
  <c r="AM454" i="9" s="1"/>
  <c r="AN454" i="9" s="1"/>
  <c r="AL467" i="9"/>
  <c r="AM467" i="9" s="1"/>
  <c r="AN467" i="9" s="1"/>
  <c r="AL479" i="9"/>
  <c r="AM479" i="9" s="1"/>
  <c r="AN479" i="9" s="1"/>
  <c r="AL493" i="9"/>
  <c r="AM493" i="9" s="1"/>
  <c r="AN493" i="9" s="1"/>
  <c r="AL504" i="9"/>
  <c r="AM504" i="9" s="1"/>
  <c r="AN504" i="9" s="1"/>
  <c r="AL518" i="9"/>
  <c r="AM518" i="9" s="1"/>
  <c r="AN518" i="9" s="1"/>
  <c r="AL531" i="9"/>
  <c r="AM531" i="9" s="1"/>
  <c r="AN531" i="9" s="1"/>
  <c r="AL543" i="9"/>
  <c r="AM543" i="9" s="1"/>
  <c r="AN543" i="9" s="1"/>
  <c r="AL557" i="9"/>
  <c r="AM557" i="9" s="1"/>
  <c r="AN557" i="9" s="1"/>
  <c r="AL568" i="9"/>
  <c r="AM568" i="9" s="1"/>
  <c r="AN568" i="9" s="1"/>
  <c r="AL75" i="9"/>
  <c r="AM75" i="9" s="1"/>
  <c r="AN75" i="9" s="1"/>
  <c r="AL190" i="9"/>
  <c r="AM190" i="9" s="1"/>
  <c r="AN190" i="9" s="1"/>
  <c r="AL261" i="9"/>
  <c r="AM261" i="9" s="1"/>
  <c r="AN261" i="9" s="1"/>
  <c r="AL289" i="9"/>
  <c r="AM289" i="9" s="1"/>
  <c r="AN289" i="9" s="1"/>
  <c r="AL346" i="9"/>
  <c r="AM346" i="9" s="1"/>
  <c r="AN346" i="9" s="1"/>
  <c r="AL391" i="9"/>
  <c r="AM391" i="9" s="1"/>
  <c r="AN391" i="9" s="1"/>
  <c r="AL430" i="9"/>
  <c r="AM430" i="9" s="1"/>
  <c r="AN430" i="9" s="1"/>
  <c r="AL480" i="9"/>
  <c r="AM480" i="9" s="1"/>
  <c r="AN480" i="9" s="1"/>
  <c r="AL533" i="9"/>
  <c r="AM533" i="9" s="1"/>
  <c r="AN533" i="9" s="1"/>
  <c r="AL40" i="9"/>
  <c r="AM40" i="9" s="1"/>
  <c r="AN40" i="9" s="1"/>
  <c r="AL158" i="9"/>
  <c r="AM158" i="9" s="1"/>
  <c r="AN158" i="9" s="1"/>
  <c r="AL277" i="9"/>
  <c r="AM277" i="9" s="1"/>
  <c r="AN277" i="9" s="1"/>
  <c r="AL379" i="9"/>
  <c r="AM379" i="9" s="1"/>
  <c r="AN379" i="9" s="1"/>
  <c r="AL456" i="9"/>
  <c r="AM456" i="9" s="1"/>
  <c r="AN456" i="9" s="1"/>
  <c r="AL534" i="9"/>
  <c r="AM534" i="9" s="1"/>
  <c r="AN534" i="9" s="1"/>
  <c r="AL80" i="9"/>
  <c r="AM80" i="9" s="1"/>
  <c r="AN80" i="9" s="1"/>
  <c r="AL162" i="9"/>
  <c r="AM162" i="9" s="1"/>
  <c r="AN162" i="9" s="1"/>
  <c r="AL248" i="9"/>
  <c r="AM248" i="9" s="1"/>
  <c r="AN248" i="9" s="1"/>
  <c r="AL307" i="9"/>
  <c r="AM307" i="9" s="1"/>
  <c r="AN307" i="9" s="1"/>
  <c r="AL381" i="9"/>
  <c r="AM381" i="9" s="1"/>
  <c r="AN381" i="9" s="1"/>
  <c r="AL446" i="9"/>
  <c r="AM446" i="9" s="1"/>
  <c r="AN446" i="9" s="1"/>
  <c r="AL496" i="9"/>
  <c r="AM496" i="9" s="1"/>
  <c r="AN496" i="9" s="1"/>
  <c r="AL560" i="9"/>
  <c r="AM560" i="9" s="1"/>
  <c r="AN560" i="9" s="1"/>
  <c r="AL33" i="9"/>
  <c r="AM33" i="9" s="1"/>
  <c r="AN33" i="9" s="1"/>
  <c r="AL102" i="9"/>
  <c r="AM102" i="9" s="1"/>
  <c r="AN102" i="9" s="1"/>
  <c r="AL141" i="9"/>
  <c r="AM141" i="9" s="1"/>
  <c r="AN141" i="9" s="1"/>
  <c r="AL176" i="9"/>
  <c r="AM176" i="9" s="1"/>
  <c r="AN176" i="9" s="1"/>
  <c r="AL242" i="9"/>
  <c r="AM242" i="9" s="1"/>
  <c r="AN242" i="9" s="1"/>
  <c r="AL318" i="9"/>
  <c r="AM318" i="9" s="1"/>
  <c r="AN318" i="9" s="1"/>
  <c r="AL416" i="9"/>
  <c r="AM416" i="9" s="1"/>
  <c r="AN416" i="9" s="1"/>
  <c r="AL519" i="9"/>
  <c r="AM519" i="9" s="1"/>
  <c r="AN519" i="9" s="1"/>
  <c r="AL78" i="9"/>
  <c r="AM78" i="9" s="1"/>
  <c r="AN78" i="9" s="1"/>
  <c r="AL210" i="9"/>
  <c r="AM210" i="9" s="1"/>
  <c r="AN210" i="9" s="1"/>
  <c r="AL335" i="9"/>
  <c r="AM335" i="9" s="1"/>
  <c r="AN335" i="9" s="1"/>
  <c r="AL445" i="9"/>
  <c r="AM445" i="9" s="1"/>
  <c r="AN445" i="9" s="1"/>
  <c r="AL547" i="9"/>
  <c r="AM547" i="9" s="1"/>
  <c r="AN547" i="9" s="1"/>
  <c r="AL230" i="9"/>
  <c r="AM230" i="9" s="1"/>
  <c r="AN230" i="9" s="1"/>
  <c r="AL432" i="9"/>
  <c r="AM432" i="9" s="1"/>
  <c r="AN432" i="9" s="1"/>
  <c r="AL535" i="9"/>
  <c r="AM535" i="9" s="1"/>
  <c r="AN535" i="9" s="1"/>
  <c r="AL109" i="9"/>
  <c r="AM109" i="9" s="1"/>
  <c r="AN109" i="9" s="1"/>
  <c r="AL243" i="9"/>
  <c r="AM243" i="9" s="1"/>
  <c r="AN243" i="9" s="1"/>
  <c r="AL406" i="9"/>
  <c r="AM406" i="9" s="1"/>
  <c r="AN406" i="9" s="1"/>
  <c r="AL126" i="9"/>
  <c r="AM126" i="9" s="1"/>
  <c r="AN126" i="9" s="1"/>
  <c r="AL8" i="9"/>
  <c r="AM8" i="9" s="1"/>
  <c r="AN8" i="9" s="1"/>
  <c r="AL49" i="9"/>
  <c r="AM49" i="9" s="1"/>
  <c r="AN49" i="9" s="1"/>
  <c r="AL83" i="9"/>
  <c r="AM83" i="9" s="1"/>
  <c r="AN83" i="9" s="1"/>
  <c r="AL113" i="9"/>
  <c r="AM113" i="9" s="1"/>
  <c r="AN113" i="9" s="1"/>
  <c r="AL130" i="9"/>
  <c r="AM130" i="9" s="1"/>
  <c r="AN130" i="9" s="1"/>
  <c r="AL146" i="9"/>
  <c r="AM146" i="9" s="1"/>
  <c r="AN146" i="9" s="1"/>
  <c r="AL165" i="9"/>
  <c r="AM165" i="9" s="1"/>
  <c r="AN165" i="9" s="1"/>
  <c r="AL179" i="9"/>
  <c r="AM179" i="9" s="1"/>
  <c r="AN179" i="9" s="1"/>
  <c r="AL198" i="9"/>
  <c r="AM198" i="9" s="1"/>
  <c r="AN198" i="9" s="1"/>
  <c r="AL216" i="9"/>
  <c r="AM216" i="9" s="1"/>
  <c r="AN216" i="9" s="1"/>
  <c r="AL232" i="9"/>
  <c r="AM232" i="9" s="1"/>
  <c r="AN232" i="9" s="1"/>
  <c r="AL250" i="9"/>
  <c r="AM250" i="9" s="1"/>
  <c r="AN250" i="9" s="1"/>
  <c r="AL264" i="9"/>
  <c r="AM264" i="9" s="1"/>
  <c r="AN264" i="9" s="1"/>
  <c r="AL280" i="9"/>
  <c r="AM280" i="9" s="1"/>
  <c r="AN280" i="9" s="1"/>
  <c r="AL295" i="9"/>
  <c r="AM295" i="9" s="1"/>
  <c r="AN295" i="9" s="1"/>
  <c r="AL309" i="9"/>
  <c r="AM309" i="9" s="1"/>
  <c r="AN309" i="9" s="1"/>
  <c r="AL325" i="9"/>
  <c r="AM325" i="9" s="1"/>
  <c r="AN325" i="9" s="1"/>
  <c r="AL337" i="9"/>
  <c r="AM337" i="9" s="1"/>
  <c r="AN337" i="9" s="1"/>
  <c r="AL353" i="9"/>
  <c r="AM353" i="9" s="1"/>
  <c r="AN353" i="9" s="1"/>
  <c r="AL368" i="9"/>
  <c r="AM368" i="9" s="1"/>
  <c r="AN368" i="9" s="1"/>
  <c r="AL382" i="9"/>
  <c r="AM382" i="9" s="1"/>
  <c r="AN382" i="9" s="1"/>
  <c r="AL397" i="9"/>
  <c r="AM397" i="9" s="1"/>
  <c r="AN397" i="9" s="1"/>
  <c r="AL408" i="9"/>
  <c r="AM408" i="9" s="1"/>
  <c r="AN408" i="9" s="1"/>
  <c r="AL422" i="9"/>
  <c r="AM422" i="9" s="1"/>
  <c r="AN422" i="9" s="1"/>
  <c r="AL435" i="9"/>
  <c r="AM435" i="9" s="1"/>
  <c r="AN435" i="9" s="1"/>
  <c r="AL447" i="9"/>
  <c r="AM447" i="9" s="1"/>
  <c r="AN447" i="9" s="1"/>
  <c r="AL461" i="9"/>
  <c r="AM461" i="9" s="1"/>
  <c r="AN461" i="9" s="1"/>
  <c r="AL472" i="9"/>
  <c r="AM472" i="9" s="1"/>
  <c r="AN472" i="9" s="1"/>
  <c r="AL486" i="9"/>
  <c r="AM486" i="9" s="1"/>
  <c r="AN486" i="9" s="1"/>
  <c r="AL499" i="9"/>
  <c r="AM499" i="9" s="1"/>
  <c r="AN499" i="9" s="1"/>
  <c r="AL511" i="9"/>
  <c r="AM511" i="9" s="1"/>
  <c r="AN511" i="9" s="1"/>
  <c r="AL525" i="9"/>
  <c r="AM525" i="9" s="1"/>
  <c r="AN525" i="9" s="1"/>
  <c r="AL536" i="9"/>
  <c r="AM536" i="9" s="1"/>
  <c r="AN536" i="9" s="1"/>
  <c r="AL550" i="9"/>
  <c r="AM550" i="9" s="1"/>
  <c r="AN550" i="9" s="1"/>
  <c r="AL563" i="9"/>
  <c r="AM563" i="9" s="1"/>
  <c r="AN563" i="9" s="1"/>
  <c r="AL4" i="9"/>
  <c r="AL197" i="9"/>
  <c r="AM197" i="9" s="1"/>
  <c r="AN197" i="9" s="1"/>
  <c r="AL279" i="9"/>
  <c r="AM279" i="9" s="1"/>
  <c r="AN279" i="9" s="1"/>
  <c r="AL336" i="9"/>
  <c r="AM336" i="9" s="1"/>
  <c r="AN336" i="9" s="1"/>
  <c r="AL407" i="9"/>
  <c r="AM407" i="9" s="1"/>
  <c r="AN407" i="9" s="1"/>
  <c r="AL471" i="9"/>
  <c r="AM471" i="9" s="1"/>
  <c r="AN471" i="9" s="1"/>
  <c r="AL523" i="9"/>
  <c r="AM523" i="9" s="1"/>
  <c r="AN523" i="9" s="1"/>
  <c r="N8" i="1"/>
  <c r="N10" i="10"/>
  <c r="N10" i="11"/>
  <c r="N10" i="12"/>
  <c r="AM4" i="9" l="1"/>
  <c r="AN4" i="9" s="1"/>
  <c r="H24" i="12" l="1"/>
  <c r="M24" i="12"/>
  <c r="U24" i="12"/>
  <c r="AC24" i="12"/>
  <c r="AK24" i="12"/>
  <c r="N24" i="12"/>
  <c r="V24" i="12"/>
  <c r="AD24" i="12"/>
  <c r="AL24" i="12"/>
  <c r="AT24" i="12"/>
  <c r="BB24" i="12"/>
  <c r="BJ24" i="12"/>
  <c r="BR24" i="12"/>
  <c r="BZ24" i="12"/>
  <c r="CH24" i="12"/>
  <c r="CP24" i="12"/>
  <c r="CX24" i="12"/>
  <c r="DF24" i="12"/>
  <c r="DN24" i="12"/>
  <c r="DV24" i="12"/>
  <c r="ED24" i="12"/>
  <c r="EL24" i="12"/>
  <c r="ET24" i="12"/>
  <c r="FB24" i="12"/>
  <c r="FJ24" i="12"/>
  <c r="FR24" i="12"/>
  <c r="FZ24" i="12"/>
  <c r="GH24" i="12"/>
  <c r="GP24" i="12"/>
  <c r="GX24" i="12"/>
  <c r="HF24" i="12"/>
  <c r="HN24" i="12"/>
  <c r="HV24" i="12"/>
  <c r="ID24" i="12"/>
  <c r="IL24" i="12"/>
  <c r="IT24" i="12"/>
  <c r="JB24" i="12"/>
  <c r="JJ24" i="12"/>
  <c r="JR24" i="12"/>
  <c r="JZ24" i="12"/>
  <c r="KH24" i="12"/>
  <c r="KP24" i="12"/>
  <c r="KX24" i="12"/>
  <c r="LF24" i="12"/>
  <c r="LN24" i="12"/>
  <c r="LV24" i="12"/>
  <c r="MD24" i="12"/>
  <c r="ML24" i="12"/>
  <c r="MT24" i="12"/>
  <c r="NB24" i="12"/>
  <c r="NJ24" i="12"/>
  <c r="NR24" i="12"/>
  <c r="NZ24" i="12"/>
  <c r="OH24" i="12"/>
  <c r="OP24" i="12"/>
  <c r="OX24" i="12"/>
  <c r="PF24" i="12"/>
  <c r="PN24" i="12"/>
  <c r="PV24" i="12"/>
  <c r="QD24" i="12"/>
  <c r="QL24" i="12"/>
  <c r="QT24" i="12"/>
  <c r="RB24" i="12"/>
  <c r="RJ24" i="12"/>
  <c r="RR24" i="12"/>
  <c r="RZ24" i="12"/>
  <c r="SH24" i="12"/>
  <c r="SP24" i="12"/>
  <c r="SX24" i="12"/>
  <c r="TF24" i="12"/>
  <c r="TN24" i="12"/>
  <c r="TV24" i="12"/>
  <c r="UD24" i="12"/>
  <c r="UL24" i="12"/>
  <c r="UT24" i="12"/>
  <c r="VB24" i="12"/>
  <c r="P24" i="12"/>
  <c r="X24" i="12"/>
  <c r="AF24" i="12"/>
  <c r="AN24" i="12"/>
  <c r="AV24" i="12"/>
  <c r="BD24" i="12"/>
  <c r="BL24" i="12"/>
  <c r="BT24" i="12"/>
  <c r="CB24" i="12"/>
  <c r="CJ24" i="12"/>
  <c r="CR24" i="12"/>
  <c r="CZ24" i="12"/>
  <c r="DH24" i="12"/>
  <c r="DP24" i="12"/>
  <c r="DX24" i="12"/>
  <c r="EF24" i="12"/>
  <c r="EN24" i="12"/>
  <c r="EV24" i="12"/>
  <c r="FD24" i="12"/>
  <c r="FL24" i="12"/>
  <c r="FT24" i="12"/>
  <c r="GB24" i="12"/>
  <c r="GJ24" i="12"/>
  <c r="GR24" i="12"/>
  <c r="GZ24" i="12"/>
  <c r="HH24" i="12"/>
  <c r="HP24" i="12"/>
  <c r="HX24" i="12"/>
  <c r="IF24" i="12"/>
  <c r="IN24" i="12"/>
  <c r="IV24" i="12"/>
  <c r="JD24" i="12"/>
  <c r="JL24" i="12"/>
  <c r="JT24" i="12"/>
  <c r="KB24" i="12"/>
  <c r="KJ24" i="12"/>
  <c r="KR24" i="12"/>
  <c r="KZ24" i="12"/>
  <c r="LH24" i="12"/>
  <c r="LP24" i="12"/>
  <c r="LX24" i="12"/>
  <c r="MF24" i="12"/>
  <c r="MN24" i="12"/>
  <c r="MV24" i="12"/>
  <c r="ND24" i="12"/>
  <c r="NL24" i="12"/>
  <c r="NT24" i="12"/>
  <c r="OB24" i="12"/>
  <c r="OJ24" i="12"/>
  <c r="OR24" i="12"/>
  <c r="OZ24" i="12"/>
  <c r="PH24" i="12"/>
  <c r="PP24" i="12"/>
  <c r="PX24" i="12"/>
  <c r="QF24" i="12"/>
  <c r="QN24" i="12"/>
  <c r="QV24" i="12"/>
  <c r="RD24" i="12"/>
  <c r="RL24" i="12"/>
  <c r="RT24" i="12"/>
  <c r="SB24" i="12"/>
  <c r="SJ24" i="12"/>
  <c r="SR24" i="12"/>
  <c r="SZ24" i="12"/>
  <c r="TH24" i="12"/>
  <c r="TP24" i="12"/>
  <c r="TX24" i="12"/>
  <c r="UF24" i="12"/>
  <c r="UN24" i="12"/>
  <c r="UV24" i="12"/>
  <c r="VD24" i="12"/>
  <c r="I24" i="12"/>
  <c r="Q24" i="12"/>
  <c r="Y24" i="12"/>
  <c r="AG24" i="12"/>
  <c r="AO24" i="12"/>
  <c r="AW24" i="12"/>
  <c r="BE24" i="12"/>
  <c r="BM24" i="12"/>
  <c r="BU24" i="12"/>
  <c r="CC24" i="12"/>
  <c r="CK24" i="12"/>
  <c r="CS24" i="12"/>
  <c r="DA24" i="12"/>
  <c r="DI24" i="12"/>
  <c r="DQ24" i="12"/>
  <c r="DY24" i="12"/>
  <c r="EG24" i="12"/>
  <c r="EO24" i="12"/>
  <c r="EW24" i="12"/>
  <c r="FE24" i="12"/>
  <c r="FM24" i="12"/>
  <c r="FU24" i="12"/>
  <c r="GC24" i="12"/>
  <c r="GK24" i="12"/>
  <c r="GS24" i="12"/>
  <c r="HA24" i="12"/>
  <c r="HI24" i="12"/>
  <c r="HQ24" i="12"/>
  <c r="HY24" i="12"/>
  <c r="IG24" i="12"/>
  <c r="IO24" i="12"/>
  <c r="IW24" i="12"/>
  <c r="JE24" i="12"/>
  <c r="JM24" i="12"/>
  <c r="JU24" i="12"/>
  <c r="KC24" i="12"/>
  <c r="KK24" i="12"/>
  <c r="KS24" i="12"/>
  <c r="LA24" i="12"/>
  <c r="LI24" i="12"/>
  <c r="LQ24" i="12"/>
  <c r="LY24" i="12"/>
  <c r="MG24" i="12"/>
  <c r="MO24" i="12"/>
  <c r="MW24" i="12"/>
  <c r="NE24" i="12"/>
  <c r="NM24" i="12"/>
  <c r="NU24" i="12"/>
  <c r="OC24" i="12"/>
  <c r="OK24" i="12"/>
  <c r="OS24" i="12"/>
  <c r="PA24" i="12"/>
  <c r="PI24" i="12"/>
  <c r="PQ24" i="12"/>
  <c r="PY24" i="12"/>
  <c r="QG24" i="12"/>
  <c r="QO24" i="12"/>
  <c r="QW24" i="12"/>
  <c r="RE24" i="12"/>
  <c r="RM24" i="12"/>
  <c r="RU24" i="12"/>
  <c r="SC24" i="12"/>
  <c r="SK24" i="12"/>
  <c r="SS24" i="12"/>
  <c r="TA24" i="12"/>
  <c r="TI24" i="12"/>
  <c r="TQ24" i="12"/>
  <c r="TY24" i="12"/>
  <c r="UG24" i="12"/>
  <c r="UO24" i="12"/>
  <c r="UW24" i="12"/>
  <c r="VE24" i="12"/>
  <c r="J24" i="12"/>
  <c r="R24" i="12"/>
  <c r="Z24" i="12"/>
  <c r="AH24" i="12"/>
  <c r="AP24" i="12"/>
  <c r="AX24" i="12"/>
  <c r="BF24" i="12"/>
  <c r="BN24" i="12"/>
  <c r="BV24" i="12"/>
  <c r="CD24" i="12"/>
  <c r="CL24" i="12"/>
  <c r="CT24" i="12"/>
  <c r="DB24" i="12"/>
  <c r="W24" i="12"/>
  <c r="AR24" i="12"/>
  <c r="BH24" i="12"/>
  <c r="BX24" i="12"/>
  <c r="CN24" i="12"/>
  <c r="DD24" i="12"/>
  <c r="DR24" i="12"/>
  <c r="EC24" i="12"/>
  <c r="EQ24" i="12"/>
  <c r="FC24" i="12"/>
  <c r="FP24" i="12"/>
  <c r="GD24" i="12"/>
  <c r="GO24" i="12"/>
  <c r="HC24" i="12"/>
  <c r="HO24" i="12"/>
  <c r="IB24" i="12"/>
  <c r="IP24" i="12"/>
  <c r="JA24" i="12"/>
  <c r="JO24" i="12"/>
  <c r="KA24" i="12"/>
  <c r="KN24" i="12"/>
  <c r="LB24" i="12"/>
  <c r="LM24" i="12"/>
  <c r="MA24" i="12"/>
  <c r="MM24" i="12"/>
  <c r="MZ24" i="12"/>
  <c r="NN24" i="12"/>
  <c r="NY24" i="12"/>
  <c r="OM24" i="12"/>
  <c r="OY24" i="12"/>
  <c r="PL24" i="12"/>
  <c r="PZ24" i="12"/>
  <c r="QK24" i="12"/>
  <c r="QY24" i="12"/>
  <c r="RK24" i="12"/>
  <c r="RX24" i="12"/>
  <c r="SL24" i="12"/>
  <c r="SW24" i="12"/>
  <c r="TK24" i="12"/>
  <c r="TW24" i="12"/>
  <c r="UJ24" i="12"/>
  <c r="UX24" i="12"/>
  <c r="TB24" i="12"/>
  <c r="UZ24" i="12"/>
  <c r="BS24" i="12"/>
  <c r="IK24" i="12"/>
  <c r="MX24" i="12"/>
  <c r="QI24" i="12"/>
  <c r="TT24" i="12"/>
  <c r="BG24" i="12"/>
  <c r="GA24" i="12"/>
  <c r="IZ24" i="12"/>
  <c r="KY24" i="12"/>
  <c r="NX24" i="12"/>
  <c r="QX24" i="12"/>
  <c r="SV24" i="12"/>
  <c r="AA24" i="12"/>
  <c r="AS24" i="12"/>
  <c r="BI24" i="12"/>
  <c r="BY24" i="12"/>
  <c r="CO24" i="12"/>
  <c r="DE24" i="12"/>
  <c r="DS24" i="12"/>
  <c r="EE24" i="12"/>
  <c r="ER24" i="12"/>
  <c r="FF24" i="12"/>
  <c r="FQ24" i="12"/>
  <c r="GE24" i="12"/>
  <c r="GQ24" i="12"/>
  <c r="HD24" i="12"/>
  <c r="HR24" i="12"/>
  <c r="IC24" i="12"/>
  <c r="IQ24" i="12"/>
  <c r="JC24" i="12"/>
  <c r="JP24" i="12"/>
  <c r="KD24" i="12"/>
  <c r="KO24" i="12"/>
  <c r="LC24" i="12"/>
  <c r="LO24" i="12"/>
  <c r="MB24" i="12"/>
  <c r="MP24" i="12"/>
  <c r="NA24" i="12"/>
  <c r="NO24" i="12"/>
  <c r="OA24" i="12"/>
  <c r="ON24" i="12"/>
  <c r="PB24" i="12"/>
  <c r="PM24" i="12"/>
  <c r="QA24" i="12"/>
  <c r="QM24" i="12"/>
  <c r="QZ24" i="12"/>
  <c r="RN24" i="12"/>
  <c r="RY24" i="12"/>
  <c r="SM24" i="12"/>
  <c r="SY24" i="12"/>
  <c r="TL24" i="12"/>
  <c r="TZ24" i="12"/>
  <c r="UK24" i="12"/>
  <c r="UY24" i="12"/>
  <c r="SA24" i="12"/>
  <c r="UA24" i="12"/>
  <c r="TE24" i="12"/>
  <c r="UR24" i="12"/>
  <c r="AM24" i="12"/>
  <c r="CY24" i="12"/>
  <c r="FN24" i="12"/>
  <c r="HZ24" i="12"/>
  <c r="JX24" i="12"/>
  <c r="LW24" i="12"/>
  <c r="OV24" i="12"/>
  <c r="QU24" i="12"/>
  <c r="TG24" i="12"/>
  <c r="CM24" i="12"/>
  <c r="EB24" i="12"/>
  <c r="FA24" i="12"/>
  <c r="IA24" i="12"/>
  <c r="JY24" i="12"/>
  <c r="LL24" i="12"/>
  <c r="NK24" i="12"/>
  <c r="OW24" i="12"/>
  <c r="RW24" i="12"/>
  <c r="AB24" i="12"/>
  <c r="AU24" i="12"/>
  <c r="BK24" i="12"/>
  <c r="CA24" i="12"/>
  <c r="CQ24" i="12"/>
  <c r="DG24" i="12"/>
  <c r="DT24" i="12"/>
  <c r="EH24" i="12"/>
  <c r="ES24" i="12"/>
  <c r="FG24" i="12"/>
  <c r="FS24" i="12"/>
  <c r="GF24" i="12"/>
  <c r="GT24" i="12"/>
  <c r="HE24" i="12"/>
  <c r="HS24" i="12"/>
  <c r="IE24" i="12"/>
  <c r="IR24" i="12"/>
  <c r="JF24" i="12"/>
  <c r="JQ24" i="12"/>
  <c r="KE24" i="12"/>
  <c r="KQ24" i="12"/>
  <c r="LD24" i="12"/>
  <c r="LR24" i="12"/>
  <c r="MC24" i="12"/>
  <c r="MQ24" i="12"/>
  <c r="NC24" i="12"/>
  <c r="NP24" i="12"/>
  <c r="OD24" i="12"/>
  <c r="OO24" i="12"/>
  <c r="PC24" i="12"/>
  <c r="PO24" i="12"/>
  <c r="QB24" i="12"/>
  <c r="QP24" i="12"/>
  <c r="RA24" i="12"/>
  <c r="RO24" i="12"/>
  <c r="SN24" i="12"/>
  <c r="TM24" i="12"/>
  <c r="UM24" i="12"/>
  <c r="UE24" i="12"/>
  <c r="BC24" i="12"/>
  <c r="EA24" i="12"/>
  <c r="GM24" i="12"/>
  <c r="IY24" i="12"/>
  <c r="KW24" i="12"/>
  <c r="NW24" i="12"/>
  <c r="PU24" i="12"/>
  <c r="SG24" i="12"/>
  <c r="MY24" i="12"/>
  <c r="QJ24" i="12"/>
  <c r="TJ24" i="12"/>
  <c r="K24" i="12"/>
  <c r="AE24" i="12"/>
  <c r="AY24" i="12"/>
  <c r="BO24" i="12"/>
  <c r="CE24" i="12"/>
  <c r="CU24" i="12"/>
  <c r="DJ24" i="12"/>
  <c r="DU24" i="12"/>
  <c r="EI24" i="12"/>
  <c r="EU24" i="12"/>
  <c r="FH24" i="12"/>
  <c r="FV24" i="12"/>
  <c r="GG24" i="12"/>
  <c r="GU24" i="12"/>
  <c r="HG24" i="12"/>
  <c r="HT24" i="12"/>
  <c r="IH24" i="12"/>
  <c r="IS24" i="12"/>
  <c r="JG24" i="12"/>
  <c r="JS24" i="12"/>
  <c r="KF24" i="12"/>
  <c r="KT24" i="12"/>
  <c r="LE24" i="12"/>
  <c r="LS24" i="12"/>
  <c r="ME24" i="12"/>
  <c r="MR24" i="12"/>
  <c r="NF24" i="12"/>
  <c r="NQ24" i="12"/>
  <c r="OE24" i="12"/>
  <c r="OQ24" i="12"/>
  <c r="PD24" i="12"/>
  <c r="PR24" i="12"/>
  <c r="QC24" i="12"/>
  <c r="QQ24" i="12"/>
  <c r="RC24" i="12"/>
  <c r="RP24" i="12"/>
  <c r="SD24" i="12"/>
  <c r="SO24" i="12"/>
  <c r="TC24" i="12"/>
  <c r="TO24" i="12"/>
  <c r="UB24" i="12"/>
  <c r="UP24" i="12"/>
  <c r="VA24" i="12"/>
  <c r="O24" i="12"/>
  <c r="BA24" i="12"/>
  <c r="CG24" i="12"/>
  <c r="DL24" i="12"/>
  <c r="DZ24" i="12"/>
  <c r="EY24" i="12"/>
  <c r="FX24" i="12"/>
  <c r="GW24" i="12"/>
  <c r="IJ24" i="12"/>
  <c r="JI24" i="12"/>
  <c r="KI24" i="12"/>
  <c r="LJ24" i="12"/>
  <c r="MI24" i="12"/>
  <c r="NH24" i="12"/>
  <c r="OG24" i="12"/>
  <c r="PG24" i="12"/>
  <c r="QH24" i="12"/>
  <c r="RG24" i="12"/>
  <c r="SF24" i="12"/>
  <c r="TS24" i="12"/>
  <c r="VF24" i="12"/>
  <c r="S24" i="12"/>
  <c r="CI24" i="12"/>
  <c r="EM24" i="12"/>
  <c r="FY24" i="12"/>
  <c r="GY24" i="12"/>
  <c r="JK24" i="12"/>
  <c r="LK24" i="12"/>
  <c r="NI24" i="12"/>
  <c r="PJ24" i="12"/>
  <c r="RH24" i="12"/>
  <c r="SU24" i="12"/>
  <c r="UH24" i="12"/>
  <c r="AQ24" i="12"/>
  <c r="DO24" i="12"/>
  <c r="FO24" i="12"/>
  <c r="HB24" i="12"/>
  <c r="IM24" i="12"/>
  <c r="KM24" i="12"/>
  <c r="MK24" i="12"/>
  <c r="PK24" i="12"/>
  <c r="RI24" i="12"/>
  <c r="L24" i="12"/>
  <c r="AI24" i="12"/>
  <c r="AZ24" i="12"/>
  <c r="BP24" i="12"/>
  <c r="CF24" i="12"/>
  <c r="CV24" i="12"/>
  <c r="DK24" i="12"/>
  <c r="DW24" i="12"/>
  <c r="EJ24" i="12"/>
  <c r="EX24" i="12"/>
  <c r="FI24" i="12"/>
  <c r="FW24" i="12"/>
  <c r="GI24" i="12"/>
  <c r="GV24" i="12"/>
  <c r="HJ24" i="12"/>
  <c r="HU24" i="12"/>
  <c r="II24" i="12"/>
  <c r="IU24" i="12"/>
  <c r="JH24" i="12"/>
  <c r="JV24" i="12"/>
  <c r="KG24" i="12"/>
  <c r="KU24" i="12"/>
  <c r="LG24" i="12"/>
  <c r="LT24" i="12"/>
  <c r="MH24" i="12"/>
  <c r="MS24" i="12"/>
  <c r="NG24" i="12"/>
  <c r="NS24" i="12"/>
  <c r="OF24" i="12"/>
  <c r="OT24" i="12"/>
  <c r="PE24" i="12"/>
  <c r="PS24" i="12"/>
  <c r="QE24" i="12"/>
  <c r="QR24" i="12"/>
  <c r="RF24" i="12"/>
  <c r="RQ24" i="12"/>
  <c r="SE24" i="12"/>
  <c r="SQ24" i="12"/>
  <c r="TD24" i="12"/>
  <c r="TR24" i="12"/>
  <c r="UC24" i="12"/>
  <c r="UQ24" i="12"/>
  <c r="VC24" i="12"/>
  <c r="AJ24" i="12"/>
  <c r="BQ24" i="12"/>
  <c r="CW24" i="12"/>
  <c r="EK24" i="12"/>
  <c r="FK24" i="12"/>
  <c r="GL24" i="12"/>
  <c r="HK24" i="12"/>
  <c r="HW24" i="12"/>
  <c r="IX24" i="12"/>
  <c r="JW24" i="12"/>
  <c r="KV24" i="12"/>
  <c r="LU24" i="12"/>
  <c r="MU24" i="12"/>
  <c r="NV24" i="12"/>
  <c r="OU24" i="12"/>
  <c r="PT24" i="12"/>
  <c r="QS24" i="12"/>
  <c r="RS24" i="12"/>
  <c r="ST24" i="12"/>
  <c r="DM24" i="12"/>
  <c r="EZ24" i="12"/>
  <c r="HL24" i="12"/>
  <c r="KL24" i="12"/>
  <c r="MJ24" i="12"/>
  <c r="OI24" i="12"/>
  <c r="RV24" i="12"/>
  <c r="US24" i="12"/>
  <c r="BW24" i="12"/>
  <c r="DC24" i="12"/>
  <c r="EP24" i="12"/>
  <c r="GN24" i="12"/>
  <c r="HM24" i="12"/>
  <c r="JN24" i="12"/>
  <c r="LZ24" i="12"/>
  <c r="OL24" i="12"/>
  <c r="SI24" i="12"/>
  <c r="T24" i="12"/>
  <c r="PW24" i="12"/>
  <c r="TU24" i="12"/>
  <c r="UI24" i="12"/>
  <c r="UU24" i="12"/>
  <c r="VF23" i="12"/>
  <c r="VE23" i="12"/>
  <c r="VD23" i="12"/>
  <c r="VC23" i="12"/>
  <c r="VB23" i="12"/>
  <c r="VA23" i="12"/>
  <c r="UZ23" i="12"/>
  <c r="UY23" i="12"/>
  <c r="UX23" i="12"/>
  <c r="UW23" i="12"/>
  <c r="UV23" i="12"/>
  <c r="UU23" i="12"/>
  <c r="UT23" i="12"/>
  <c r="US23" i="12"/>
  <c r="UR23" i="12"/>
  <c r="UQ23" i="12"/>
  <c r="UP23" i="12"/>
  <c r="UO23" i="12"/>
  <c r="UN23" i="12"/>
  <c r="UM23" i="12"/>
  <c r="UL23" i="12"/>
  <c r="UK23" i="12"/>
  <c r="UJ23" i="12"/>
  <c r="UI23" i="12"/>
  <c r="UH23" i="12"/>
  <c r="UG23" i="12"/>
  <c r="UF23" i="12"/>
  <c r="UE23" i="12"/>
  <c r="UD23" i="12"/>
  <c r="UC23" i="12"/>
  <c r="UB23" i="12"/>
  <c r="UA23" i="12"/>
  <c r="TZ23" i="12"/>
  <c r="TY23" i="12"/>
  <c r="TX23" i="12"/>
  <c r="TW23" i="12"/>
  <c r="TV23" i="12"/>
  <c r="TU23" i="12"/>
  <c r="TT23" i="12"/>
  <c r="TS23" i="12"/>
  <c r="TR23" i="12"/>
  <c r="TQ23" i="12"/>
  <c r="TP23" i="12"/>
  <c r="TO23" i="12"/>
  <c r="TN23" i="12"/>
  <c r="TM23" i="12"/>
  <c r="TL23" i="12"/>
  <c r="TK23" i="12"/>
  <c r="TJ23" i="12"/>
  <c r="TI23" i="12"/>
  <c r="TH23" i="12"/>
  <c r="TG23" i="12"/>
  <c r="TF23" i="12"/>
  <c r="TE23" i="12"/>
  <c r="TD23" i="12"/>
  <c r="TC23" i="12"/>
  <c r="TB23" i="12"/>
  <c r="TA23" i="12"/>
  <c r="SZ23" i="12"/>
  <c r="SY23" i="12"/>
  <c r="SX23" i="12"/>
  <c r="SW23" i="12"/>
  <c r="SV23" i="12"/>
  <c r="SU23" i="12"/>
  <c r="ST23" i="12"/>
  <c r="SS23" i="12"/>
  <c r="SR23" i="12"/>
  <c r="SQ23" i="12"/>
  <c r="SP23" i="12"/>
  <c r="SO23" i="12"/>
  <c r="SN23" i="12"/>
  <c r="SM23" i="12"/>
  <c r="SL23" i="12"/>
  <c r="SK23" i="12"/>
  <c r="SJ23" i="12"/>
  <c r="SI23" i="12"/>
  <c r="SH23" i="12"/>
  <c r="SG23" i="12"/>
  <c r="SF23" i="12"/>
  <c r="SE23" i="12"/>
  <c r="SD23" i="12"/>
  <c r="SC23" i="12"/>
  <c r="SB23" i="12"/>
  <c r="SA23" i="12"/>
  <c r="RZ23" i="12"/>
  <c r="RY23" i="12"/>
  <c r="RX23" i="12"/>
  <c r="RW23" i="12"/>
  <c r="RV23" i="12"/>
  <c r="RU23" i="12"/>
  <c r="RT23" i="12"/>
  <c r="RS23" i="12"/>
  <c r="RR23" i="12"/>
  <c r="RQ23" i="12"/>
  <c r="RP23" i="12"/>
  <c r="RO23" i="12"/>
  <c r="RN23" i="12"/>
  <c r="RM23" i="12"/>
  <c r="RL23" i="12"/>
  <c r="RK23" i="12"/>
  <c r="RJ23" i="12"/>
  <c r="RI23" i="12"/>
  <c r="RH23" i="12"/>
  <c r="RG23" i="12"/>
  <c r="RF23" i="12"/>
  <c r="RE23" i="12"/>
  <c r="RD23" i="12"/>
  <c r="RC23" i="12"/>
  <c r="RB23" i="12"/>
  <c r="RA23" i="12"/>
  <c r="QZ23" i="12"/>
  <c r="QY23" i="12"/>
  <c r="QX23" i="12"/>
  <c r="QW23" i="12"/>
  <c r="QV23" i="12"/>
  <c r="QU23" i="12"/>
  <c r="QT23" i="12"/>
  <c r="QS23" i="12"/>
  <c r="QR23" i="12"/>
  <c r="QQ23" i="12"/>
  <c r="QP23" i="12"/>
  <c r="QO23" i="12"/>
  <c r="QN23" i="12"/>
  <c r="QM23" i="12"/>
  <c r="QL23" i="12"/>
  <c r="QK23" i="12"/>
  <c r="QJ23" i="12"/>
  <c r="QI23" i="12"/>
  <c r="QH23" i="12"/>
  <c r="QG23" i="12"/>
  <c r="QF23" i="12"/>
  <c r="QE23" i="12"/>
  <c r="QD23" i="12"/>
  <c r="QC23" i="12"/>
  <c r="QB23" i="12"/>
  <c r="QA23" i="12"/>
  <c r="PZ23" i="12"/>
  <c r="PY23" i="12"/>
  <c r="PX23" i="12"/>
  <c r="PW23" i="12"/>
  <c r="PV23" i="12"/>
  <c r="PU23" i="12"/>
  <c r="PT23" i="12"/>
  <c r="PS23" i="12"/>
  <c r="PR23" i="12"/>
  <c r="PQ23" i="12"/>
  <c r="PP23" i="12"/>
  <c r="PO23" i="12"/>
  <c r="PN23" i="12"/>
  <c r="PM23" i="12"/>
  <c r="PL23" i="12"/>
  <c r="PK23" i="12"/>
  <c r="PJ23" i="12"/>
  <c r="PI23" i="12"/>
  <c r="PH23" i="12"/>
  <c r="PG23" i="12"/>
  <c r="PF23" i="12"/>
  <c r="PE23" i="12"/>
  <c r="PD23" i="12"/>
  <c r="PC23" i="12"/>
  <c r="PB23" i="12"/>
  <c r="PA23" i="12"/>
  <c r="OZ23" i="12"/>
  <c r="OY23" i="12"/>
  <c r="OX23" i="12"/>
  <c r="OW23" i="12"/>
  <c r="OV23" i="12"/>
  <c r="OU23" i="12"/>
  <c r="OT23" i="12"/>
  <c r="OS23" i="12"/>
  <c r="OR23" i="12"/>
  <c r="OQ23" i="12"/>
  <c r="OP23" i="12"/>
  <c r="OO23" i="12"/>
  <c r="ON23" i="12"/>
  <c r="OM23" i="12"/>
  <c r="OL23" i="12"/>
  <c r="OK23" i="12"/>
  <c r="OJ23" i="12"/>
  <c r="OI23" i="12"/>
  <c r="OH23" i="12"/>
  <c r="OG23" i="12"/>
  <c r="OF23" i="12"/>
  <c r="OE23" i="12"/>
  <c r="OD23" i="12"/>
  <c r="OC23" i="12"/>
  <c r="OB23" i="12"/>
  <c r="OA23" i="12"/>
  <c r="NZ23" i="12"/>
  <c r="NY23" i="12"/>
  <c r="NX23" i="12"/>
  <c r="NW23" i="12"/>
  <c r="NV23" i="12"/>
  <c r="NU23" i="12"/>
  <c r="NT23" i="12"/>
  <c r="NS23" i="12"/>
  <c r="NR23" i="12"/>
  <c r="NQ23" i="12"/>
  <c r="NP23" i="12"/>
  <c r="NO23" i="12"/>
  <c r="NN23" i="12"/>
  <c r="NM23" i="12"/>
  <c r="NL23" i="12"/>
  <c r="NK23" i="12"/>
  <c r="NJ23" i="12"/>
  <c r="NI23" i="12"/>
  <c r="NH23" i="12"/>
  <c r="NG23" i="12"/>
  <c r="NF23" i="12"/>
  <c r="NE23" i="12"/>
  <c r="ND23" i="12"/>
  <c r="NC23" i="12"/>
  <c r="NB23" i="12"/>
  <c r="NA23" i="12"/>
  <c r="MZ23" i="12"/>
  <c r="MY23" i="12"/>
  <c r="MX23" i="12"/>
  <c r="MW23" i="12"/>
  <c r="MV23" i="12"/>
  <c r="MU23" i="12"/>
  <c r="MT23" i="12"/>
  <c r="MS23" i="12"/>
  <c r="MR23" i="12"/>
  <c r="MQ23" i="12"/>
  <c r="MP23" i="12"/>
  <c r="MO23" i="12"/>
  <c r="MN23" i="12"/>
  <c r="MM23" i="12"/>
  <c r="ML23" i="12"/>
  <c r="MK23" i="12"/>
  <c r="MJ23" i="12"/>
  <c r="MI23" i="12"/>
  <c r="MH23" i="12"/>
  <c r="MG23" i="12"/>
  <c r="MF23" i="12"/>
  <c r="ME23" i="12"/>
  <c r="MD23" i="12"/>
  <c r="MC23" i="12"/>
  <c r="MB23" i="12"/>
  <c r="MA23" i="12"/>
  <c r="LZ23" i="12"/>
  <c r="LY23" i="12"/>
  <c r="LX23" i="12"/>
  <c r="LW23" i="12"/>
  <c r="LV23" i="12"/>
  <c r="LU23" i="12"/>
  <c r="LT23" i="12"/>
  <c r="LS23" i="12"/>
  <c r="LR23" i="12"/>
  <c r="LQ23" i="12"/>
  <c r="LP23" i="12"/>
  <c r="LO23" i="12"/>
  <c r="LN23" i="12"/>
  <c r="LM23" i="12"/>
  <c r="LL23" i="12"/>
  <c r="LK23" i="12"/>
  <c r="LJ23" i="12"/>
  <c r="LI23" i="12"/>
  <c r="LH23" i="12"/>
  <c r="LG23" i="12"/>
  <c r="LF23" i="12"/>
  <c r="LE23" i="12"/>
  <c r="LD23" i="12"/>
  <c r="LC23" i="12"/>
  <c r="LB23" i="12"/>
  <c r="LA23" i="12"/>
  <c r="KZ23" i="12"/>
  <c r="KY23" i="12"/>
  <c r="KX23" i="12"/>
  <c r="KW23" i="12"/>
  <c r="KV23" i="12"/>
  <c r="KU23" i="12"/>
  <c r="KT23" i="12"/>
  <c r="KS23" i="12"/>
  <c r="KR23" i="12"/>
  <c r="KQ23" i="12"/>
  <c r="KP23" i="12"/>
  <c r="KO23" i="12"/>
  <c r="KN23" i="12"/>
  <c r="KM23" i="12"/>
  <c r="KL23" i="12"/>
  <c r="KK23" i="12"/>
  <c r="KJ23" i="12"/>
  <c r="KI23" i="12"/>
  <c r="KH23" i="12"/>
  <c r="KG23" i="12"/>
  <c r="KF23" i="12"/>
  <c r="KE23" i="12"/>
  <c r="KD23" i="12"/>
  <c r="KC23" i="12"/>
  <c r="KB23" i="12"/>
  <c r="KA23" i="12"/>
  <c r="JZ23" i="12"/>
  <c r="JY23" i="12"/>
  <c r="JX23" i="12"/>
  <c r="JW23" i="12"/>
  <c r="JV23" i="12"/>
  <c r="JU23" i="12"/>
  <c r="JT23" i="12"/>
  <c r="JS23" i="12"/>
  <c r="JR23" i="12"/>
  <c r="JQ23" i="12"/>
  <c r="JP23" i="12"/>
  <c r="JO23" i="12"/>
  <c r="JN23" i="12"/>
  <c r="JM23" i="12"/>
  <c r="JL23" i="12"/>
  <c r="JK23" i="12"/>
  <c r="JJ23" i="12"/>
  <c r="JI23" i="12"/>
  <c r="JH23" i="12"/>
  <c r="JG23" i="12"/>
  <c r="JF23" i="12"/>
  <c r="JE23" i="12"/>
  <c r="JD23" i="12"/>
  <c r="JC23" i="12"/>
  <c r="JB23" i="12"/>
  <c r="JA23" i="12"/>
  <c r="IZ23" i="12"/>
  <c r="IY23" i="12"/>
  <c r="IX23" i="12"/>
  <c r="IW23" i="12"/>
  <c r="IV23" i="12"/>
  <c r="IU23" i="12"/>
  <c r="IT23" i="12"/>
  <c r="IS23" i="12"/>
  <c r="IR23" i="12"/>
  <c r="IQ23" i="12"/>
  <c r="IP23" i="12"/>
  <c r="IO23" i="12"/>
  <c r="IN23" i="12"/>
  <c r="IM23" i="12"/>
  <c r="IL23" i="12"/>
  <c r="IK23" i="12"/>
  <c r="IJ23" i="12"/>
  <c r="II23" i="12"/>
  <c r="IH23" i="12"/>
  <c r="IG23" i="12"/>
  <c r="IF23" i="12"/>
  <c r="IE23" i="12"/>
  <c r="ID23" i="12"/>
  <c r="IC23" i="12"/>
  <c r="IB23" i="12"/>
  <c r="IA23" i="12"/>
  <c r="HZ23" i="12"/>
  <c r="HY23" i="12"/>
  <c r="HX23" i="12"/>
  <c r="HW23" i="12"/>
  <c r="HV23" i="12"/>
  <c r="HU23" i="12"/>
  <c r="HT23" i="12"/>
  <c r="HS23" i="12"/>
  <c r="HR23" i="12"/>
  <c r="HQ23" i="12"/>
  <c r="HP23" i="12"/>
  <c r="HO23" i="12"/>
  <c r="HN23" i="12"/>
  <c r="HM23" i="12"/>
  <c r="HL23" i="12"/>
  <c r="HK23" i="12"/>
  <c r="HJ23" i="12"/>
  <c r="HI23" i="12"/>
  <c r="HH23" i="12"/>
  <c r="HG23" i="12"/>
  <c r="HF23" i="12"/>
  <c r="HE23" i="12"/>
  <c r="HD23" i="12"/>
  <c r="HC23" i="12"/>
  <c r="HB23" i="12"/>
  <c r="HA23" i="12"/>
  <c r="GZ23" i="12"/>
  <c r="GY23" i="12"/>
  <c r="GX23" i="12"/>
  <c r="GW23" i="12"/>
  <c r="GV23" i="12"/>
  <c r="GU23" i="12"/>
  <c r="GT23" i="12"/>
  <c r="GS23" i="12"/>
  <c r="GR23" i="12"/>
  <c r="GQ23" i="12"/>
  <c r="GP23" i="12"/>
  <c r="GO23" i="12"/>
  <c r="GN23" i="12"/>
  <c r="GM23" i="12"/>
  <c r="GL23" i="12"/>
  <c r="GK23" i="12"/>
  <c r="GJ23" i="12"/>
  <c r="GI23" i="12"/>
  <c r="GH23" i="12"/>
  <c r="GG23" i="12"/>
  <c r="GF23" i="12"/>
  <c r="GE23" i="12"/>
  <c r="GD23" i="12"/>
  <c r="GC23" i="12"/>
  <c r="GB23" i="12"/>
  <c r="GA23" i="12"/>
  <c r="FZ23" i="12"/>
  <c r="FY23" i="12"/>
  <c r="FX23" i="12"/>
  <c r="FW23" i="12"/>
  <c r="FV23" i="12"/>
  <c r="FU23" i="12"/>
  <c r="FT23" i="12"/>
  <c r="FS23" i="12"/>
  <c r="FR23" i="12"/>
  <c r="FQ23" i="12"/>
  <c r="FP23" i="12"/>
  <c r="FO23" i="12"/>
  <c r="FN23" i="12"/>
  <c r="FM23" i="12"/>
  <c r="FL23" i="12"/>
  <c r="FK23" i="12"/>
  <c r="FJ23" i="12"/>
  <c r="FI23" i="12"/>
  <c r="FH23" i="12"/>
  <c r="FG23" i="12"/>
  <c r="FF23" i="12"/>
  <c r="FE23" i="12"/>
  <c r="FD23" i="12"/>
  <c r="FC23" i="12"/>
  <c r="FB23" i="12"/>
  <c r="FA23" i="12"/>
  <c r="EZ23" i="12"/>
  <c r="EY23" i="12"/>
  <c r="EX23" i="12"/>
  <c r="EW23" i="12"/>
  <c r="EV23" i="12"/>
  <c r="EU23" i="12"/>
  <c r="ET23" i="12"/>
  <c r="ES23" i="12"/>
  <c r="ER23" i="12"/>
  <c r="EQ23" i="12"/>
  <c r="EP23" i="12"/>
  <c r="EO23" i="12"/>
  <c r="EN23" i="12"/>
  <c r="EM23" i="12"/>
  <c r="EL23" i="12"/>
  <c r="EK23" i="12"/>
  <c r="EJ23" i="12"/>
  <c r="EI23" i="12"/>
  <c r="EH23" i="12"/>
  <c r="EG23" i="12"/>
  <c r="EF23" i="12"/>
  <c r="EE23" i="12"/>
  <c r="ED23" i="12"/>
  <c r="EC23" i="12"/>
  <c r="EB23" i="12"/>
  <c r="EA23" i="12"/>
  <c r="DZ23" i="12"/>
  <c r="DY23" i="12"/>
  <c r="DX23" i="12"/>
  <c r="DW23" i="12"/>
  <c r="DV23" i="12"/>
  <c r="DU23" i="12"/>
  <c r="DT23" i="12"/>
  <c r="DS23" i="12"/>
  <c r="DR23" i="12"/>
  <c r="DQ23" i="12"/>
  <c r="DP23" i="12"/>
  <c r="DO23" i="12"/>
  <c r="DN23" i="12"/>
  <c r="DM23" i="12"/>
  <c r="DL23" i="12"/>
  <c r="DK23" i="12"/>
  <c r="DJ23" i="12"/>
  <c r="DI23" i="12"/>
  <c r="DH23" i="12"/>
  <c r="DG23" i="12"/>
  <c r="DF23" i="12"/>
  <c r="DE23" i="12"/>
  <c r="DD23" i="12"/>
  <c r="DC23" i="12"/>
  <c r="DB23" i="12"/>
  <c r="DA23" i="12"/>
  <c r="CZ23" i="12"/>
  <c r="CY23" i="12"/>
  <c r="CX23" i="12"/>
  <c r="CW23" i="12"/>
  <c r="CV23" i="12"/>
  <c r="CU23" i="12"/>
  <c r="CT23" i="12"/>
  <c r="CS23" i="12"/>
  <c r="CR23" i="12"/>
  <c r="CQ23" i="12"/>
  <c r="CP23" i="12"/>
  <c r="CO23" i="12"/>
  <c r="CN23" i="12"/>
  <c r="CM23" i="12"/>
  <c r="CL23" i="12"/>
  <c r="CK23" i="12"/>
  <c r="CJ23" i="12"/>
  <c r="CI23" i="12"/>
  <c r="CH23" i="12"/>
  <c r="CG23" i="12"/>
  <c r="CF23" i="12"/>
  <c r="CE23" i="12"/>
  <c r="CD23" i="12"/>
  <c r="CC23" i="12"/>
  <c r="CB23" i="12"/>
  <c r="CA23" i="12"/>
  <c r="BZ23" i="12"/>
  <c r="BY23" i="12"/>
  <c r="BX23" i="12"/>
  <c r="BW23" i="12"/>
  <c r="BV23" i="12"/>
  <c r="BU23" i="12"/>
  <c r="BT23" i="12"/>
  <c r="BS23" i="12"/>
  <c r="BR23" i="12"/>
  <c r="BQ23"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<sst xmlns="http://schemas.openxmlformats.org/spreadsheetml/2006/main" count="6646" uniqueCount="5420">
  <si>
    <t>CENSO NACIONAL DE GOBIERNOS
ESTATALES 2024</t>
  </si>
  <si>
    <t>Módulo 1.
Administración Pública de la entidad federativa</t>
  </si>
  <si>
    <t>Índice</t>
  </si>
  <si>
    <t>Entidad:</t>
  </si>
  <si>
    <t>Clave:</t>
  </si>
  <si>
    <t>Presentación</t>
  </si>
  <si>
    <t>Informantes</t>
  </si>
  <si>
    <t>Participantes</t>
  </si>
  <si>
    <t>Glosario</t>
  </si>
  <si>
    <t>Sección III. Programas sociales</t>
  </si>
  <si>
    <t>CONFIDENCIALIDAD</t>
  </si>
  <si>
    <t>OBLIGATORIEDAD</t>
  </si>
  <si>
    <t>DERECHOS DE LOS INFORMANTES DEL SISTEMA</t>
  </si>
  <si>
    <r>
      <t>El Instituto Nacional de Estadística y Geografía (INEGI) presenta la elaboración del</t>
    </r>
    <r>
      <rPr>
        <b/>
        <sz val="9"/>
        <color theme="1"/>
        <rFont val="Arial"/>
        <family val="2"/>
      </rPr>
      <t xml:space="preserve"> Censo Nacional de Gobiernos Estatales (CNGE) 2024</t>
    </r>
    <r>
      <rPr>
        <sz val="9"/>
        <color theme="1"/>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</si>
  <si>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</si>
  <si>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</si>
  <si>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</si>
  <si>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</si>
  <si>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r>
      <t xml:space="preserve">Como resultado, se logró el acuerdo para generar información estadística en materia de gobierno con una visión integral, implementando así en 2010 el primer instrumento de captación en el ámbito estatal denominado </t>
    </r>
    <r>
      <rPr>
        <i/>
        <sz val="9"/>
        <rFont val="Arial"/>
        <family val="2"/>
      </rPr>
      <t>Encuesta Nacional de Gobierno 2010 – Poder Ejecutivo Estatal (ENGPEE 10)</t>
    </r>
    <r>
      <rPr>
        <sz val="9"/>
        <rFont val="Arial"/>
        <family val="2"/>
      </rPr>
      <t xml:space="preserve">, con lo cual se inició una serie histórica de información que permite diseñar, monitorear y evaluar las políticas públicas en este tema. </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</si>
  <si>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t>
    </r>
    <r>
      <rPr>
        <sz val="9"/>
        <rFont val="Arial"/>
        <family val="2"/>
      </rPr>
      <t>por lo que dicha edición (con información 2010) se publicó con la denominación de IIN.</t>
    </r>
  </si>
  <si>
    <t>Desde entonces, se continuaron anualmente las labores de levantamiento del CNGSPSPE hasta su última edición en 2020, año a partir del cual se separa este programa estadístico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</si>
  <si>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</si>
  <si>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El CNGE 2024 se conforma por los siguientes módulos:</t>
  </si>
  <si>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</si>
  <si>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</si>
  <si>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</si>
  <si>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</si>
  <si>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</si>
  <si>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 de estos puede presentar apartados adicionales a los anteriores, mismos que obedecen a características específicas del programa estadístico relacionado. Dichos apartados pueden ser: complementos, anexos y adiciones.</t>
  </si>
  <si>
    <t>Fecha</t>
  </si>
  <si>
    <t>Actividad</t>
  </si>
  <si>
    <t>Integración de información por la institución. 
Entrega a la CE del INEGI para revisión.</t>
  </si>
  <si>
    <t>Revisión de información preliminar por parte de la CE del INEGI y aclaración o ajustes por parte del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</si>
  <si>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</si>
  <si>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</si>
  <si>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t>1) Entrega electrónica:</t>
  </si>
  <si>
    <t>2) Entrega física:</t>
  </si>
  <si>
    <t>Dirección:</t>
  </si>
  <si>
    <t>Nombre:</t>
  </si>
  <si>
    <t>Área o unidad de adscripción:</t>
  </si>
  <si>
    <t>Cargo:</t>
  </si>
  <si>
    <t>Correo electrónico:</t>
  </si>
  <si>
    <t>Teléfono:</t>
  </si>
  <si>
    <t>Extensión:</t>
  </si>
  <si>
    <t>INFORMANTE BÁSICO</t>
  </si>
  <si>
    <t>FIRMA Y SELLO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</si>
  <si>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</si>
  <si>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</si>
  <si>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</si>
  <si>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</si>
  <si>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</si>
  <si>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</si>
  <si>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</si>
  <si>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INFORMANTE COMPLEMENTARIO 1</t>
  </si>
  <si>
    <t>INFORMANTE COMPLEMENTARIO 2</t>
  </si>
  <si>
    <t>OBSERVACIONES:</t>
  </si>
  <si>
    <r>
      <t xml:space="preserve">Informantes
</t>
    </r>
    <r>
      <rPr>
        <i/>
        <sz val="8"/>
        <rFont val="Arial"/>
        <family val="2"/>
      </rPr>
      <t>(Responde: institución(es) o unidad(es) administrativa(s) encargada(s) o integradora(s) de la información sobre los programas o acciones de desarrollo social operados por la Administración Pública de la entidad federativa)</t>
    </r>
  </si>
  <si>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</si>
  <si>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</si>
  <si>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</si>
  <si>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</si>
  <si>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</si>
  <si>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</si>
  <si>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</si>
  <si>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</si>
  <si>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</si>
  <si>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</si>
  <si>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</si>
  <si>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</si>
  <si>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</si>
  <si>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</si>
  <si>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</si>
  <si>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</si>
  <si>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</si>
  <si>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</si>
  <si>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</si>
  <si>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</si>
  <si>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</si>
  <si>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</si>
  <si>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</si>
  <si>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</si>
  <si>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</si>
  <si>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</si>
  <si>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</si>
  <si>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</si>
  <si>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</si>
  <si>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</si>
  <si>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</si>
  <si>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</si>
  <si>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</si>
  <si>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</si>
  <si>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</si>
  <si>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Instrucciones generales para las preguntas de la sección:</t>
  </si>
  <si>
    <t>2.- Los catálogos utilizados en el presente cuestionario corresponden a denominaciones estándar, de tal forma que si el nombre de alguna categoría no coincide exactamente con la utilizada en su institución, debe registrar los datos en aquella que sea homóloga.</t>
  </si>
  <si>
    <t>4.- En caso de que seleccione el código "2" o "9" en la columna "¿Operó algún programa o acción de desarrollo social?" de la pregunta 3.1, concluya la sección.</t>
  </si>
  <si>
    <t>5.- Únicamente debe considerar la información de los programas o acciones de desarrollo social operados por la Administración Pública de la entidad federativa que liste en la pregunta 3.2.</t>
  </si>
  <si>
    <t>7.- Para cada programa o acción de desarrollo social, en caso de que seleccione el código "2" o "9" en la columna "¿Se ejercieron total o parcialmente recursos públicos propios de la entidad federativa?" de la pregunta 3.2, no puede registrar información en las preguntas 3.3, 3.5 y 3.6.</t>
  </si>
  <si>
    <t>Glosario de la sección:</t>
  </si>
  <si>
    <t>.</t>
  </si>
  <si>
    <t>III.1 Ámbito de aplicación y gestión institucional</t>
  </si>
  <si>
    <t>Glosario de la subsección:</t>
  </si>
  <si>
    <t>3.1.-</t>
  </si>
  <si>
    <t>En caso de que no haya operado algún programa o acción de desarrollo social, o no cuente con información para determinarlo, indíquelo en la columna correspondiente conforme al catálogo respectivo y deje el resto de la fila en blanco.</t>
  </si>
  <si>
    <r>
      <t xml:space="preserve">¿Operó algún programa o acción de desarrollo social?
</t>
    </r>
    <r>
      <rPr>
        <i/>
        <sz val="8"/>
        <rFont val="Arial"/>
        <family val="2"/>
      </rPr>
      <t>(1. Sí / 2. No / 9. No identificado)</t>
    </r>
  </si>
  <si>
    <t>Programas o acciones de desarrollo social operados</t>
  </si>
  <si>
    <t>En caso de tener algún comentario u observación al dato registrado en la respuesta de la presente pregunta, o los datos que derivan de la misma, favor de anotarlo en el siguiente espacio. De lo contrario, déjelo en blanco.</t>
  </si>
  <si>
    <t>3.2.-</t>
  </si>
  <si>
    <t>La cantidad de programas o acciones de desarrollo social que registre debe ser igual a la cantidad reportada como respuesta en la columna "Programas o acciones de desarrollo social operados" de la pregunta anterior.</t>
  </si>
  <si>
    <t>El nombre de los programas o acciones de desarrollo social debe registrarse en mayúsculas, sin comillas ni signos de acentuación, puntuación, paréntesis y abreviaturas.</t>
  </si>
  <si>
    <t>Las cifras deben anotarse en pesos mexicanos (no debe agregar la frase “miles o millones de pesos”).</t>
  </si>
  <si>
    <t>No debe considerar decimales en las cifras registradas, por lo que debe redondear las cifras a sus valores enteros más cercanos.</t>
  </si>
  <si>
    <t>Para cada programa o acción de desarrollo social, la cantidad registrada en la columna "Recursos públicos propios de la entidad federativa ejercidos" debe ser igual o menor a la cantidad reportada en la columna "Presupuesto ejercido".</t>
  </si>
  <si>
    <t>Nombre de los programas o acciones de desarrollo social</t>
  </si>
  <si>
    <t>Presupuesto ejercido</t>
  </si>
  <si>
    <r>
      <t xml:space="preserve">¿Se ejercieron total o parcialmente recursos públicos propios de la entidad federativa?
</t>
    </r>
    <r>
      <rPr>
        <i/>
        <sz val="8"/>
        <color theme="1"/>
        <rFont val="Arial"/>
        <family val="2"/>
      </rPr>
      <t>(1. Sí / 2. No / 9. No identificado)</t>
    </r>
  </si>
  <si>
    <t>Recursos públicos propios de la entidad federativa ejercidos</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</si>
  <si>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</si>
  <si>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</si>
  <si>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</si>
  <si>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</si>
  <si>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</si>
  <si>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</si>
  <si>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</si>
  <si>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</si>
  <si>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</si>
  <si>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</si>
  <si>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</si>
  <si>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</si>
  <si>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</si>
  <si>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</si>
  <si>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</si>
  <si>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</si>
  <si>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</si>
  <si>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</si>
  <si>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</si>
  <si>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</si>
  <si>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</si>
  <si>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</si>
  <si>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</si>
  <si>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</si>
  <si>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</si>
  <si>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</si>
  <si>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</si>
  <si>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</si>
  <si>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</si>
  <si>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</si>
  <si>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</si>
  <si>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</si>
  <si>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</si>
  <si>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</si>
  <si>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</si>
  <si>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</si>
  <si>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</si>
  <si>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</si>
  <si>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</si>
  <si>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</si>
  <si>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</si>
  <si>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</si>
  <si>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</si>
  <si>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</si>
  <si>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</si>
  <si>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</si>
  <si>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</si>
  <si>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</si>
  <si>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</si>
  <si>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</si>
  <si>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</si>
  <si>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</si>
  <si>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</si>
  <si>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</si>
  <si>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</si>
  <si>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</si>
  <si>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</si>
  <si>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</si>
  <si>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</si>
  <si>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</si>
  <si>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</si>
  <si>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</si>
  <si>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</si>
  <si>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</si>
  <si>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</si>
  <si>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</si>
  <si>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</si>
  <si>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</si>
  <si>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</si>
  <si>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</si>
  <si>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</si>
  <si>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</si>
  <si>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</si>
  <si>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</si>
  <si>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</si>
  <si>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</si>
  <si>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</si>
  <si>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</si>
  <si>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</si>
  <si>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</si>
  <si>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</si>
  <si>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</si>
  <si>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</si>
  <si>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</si>
  <si>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</si>
  <si>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3.3.-</t>
  </si>
  <si>
    <t>Para cada programa o acción de desarrollo social, en caso de que derivado de su naturaleza u objetivo no le aplique el hecho de contar con algún padrón de personas beneficiarias, seleccione el código "8" (No aplica) en la columna correspondiente.</t>
  </si>
  <si>
    <t>Para cada programa o acción de desarrollo social, seleccione con una "X" el o los tipos de apoyo entregados que correspondan.</t>
  </si>
  <si>
    <t>(1 de 2)</t>
  </si>
  <si>
    <r>
      <rPr>
        <b/>
        <sz val="9"/>
        <rFont val="Arial"/>
        <family val="2"/>
      </rPr>
      <t>¿Contó con algún padrón de personas beneficiarias?</t>
    </r>
    <r>
      <rPr>
        <sz val="9"/>
        <rFont val="Arial"/>
        <family val="2"/>
      </rPr>
      <t xml:space="preserve">
</t>
    </r>
    <r>
      <rPr>
        <i/>
        <sz val="8"/>
        <rFont val="Arial"/>
        <family val="2"/>
      </rPr>
      <t>(1. Sí / 2. En proceso de integración / 3. No / 8. No aplica / 9. No identificado)</t>
    </r>
  </si>
  <si>
    <r>
      <t xml:space="preserve">Ámbito de atención
</t>
    </r>
    <r>
      <rPr>
        <i/>
        <sz val="8"/>
        <rFont val="Arial"/>
        <family val="2"/>
      </rPr>
      <t>(ver catálogo)</t>
    </r>
  </si>
  <si>
    <t>(2 de 2)</t>
  </si>
  <si>
    <r>
      <t xml:space="preserve">Tipo de apoyo entregado
</t>
    </r>
    <r>
      <rPr>
        <i/>
        <sz val="8"/>
        <color theme="1"/>
        <rFont val="Arial"/>
        <family val="2"/>
      </rPr>
      <t>(ver catálogo)</t>
    </r>
  </si>
  <si>
    <t>Catálogo de derechos sociales y dimensión de bienestar económico</t>
  </si>
  <si>
    <t>Catálogo de tipo de apoyo entregado</t>
  </si>
  <si>
    <t>Alimentación nutritiva y de calidad</t>
  </si>
  <si>
    <t>Educación</t>
  </si>
  <si>
    <t>Medio ambiente sano</t>
  </si>
  <si>
    <t>No discriminación</t>
  </si>
  <si>
    <t>Salud</t>
  </si>
  <si>
    <t>Seguridad social</t>
  </si>
  <si>
    <t>Trabajo</t>
  </si>
  <si>
    <t>Vivienda digna y decorosa</t>
  </si>
  <si>
    <t>Bienestar económico</t>
  </si>
  <si>
    <t>Catálogo de ámbito de atención</t>
  </si>
  <si>
    <t>Urbano</t>
  </si>
  <si>
    <t>Rural</t>
  </si>
  <si>
    <t>Mixto</t>
  </si>
  <si>
    <t>No identificado</t>
  </si>
  <si>
    <t>3.4.-</t>
  </si>
  <si>
    <t>En caso de que no haya contado con algún Padrón Único de Personas Beneficiarias, se haya encontrado en proceso de integración, o no cuente con información para determinarlo, indíquelo en la columna correspondiente conforme al catálogo respectivo y deje el resto de la fila en blanco.</t>
  </si>
  <si>
    <t>En caso de que haya contado con algún Padrón Único de Personas Beneficiarias, pero este no se encuentre disponible en línea, en la columna "Sitio donde se encuentra disponible (URL)" anote "NA" (No aplica).</t>
  </si>
  <si>
    <t>En caso de que seleccione el código "3" o "9" en la columna "¿Contaba con algún Padrón Único de Personas Beneficiarias?", explique dicha situación en el recuadro que se encuentra en la parte inferior de la tabla de respuesta.</t>
  </si>
  <si>
    <r>
      <t xml:space="preserve">¿Contaba con algún Padrón Único de Personas Beneficiarias?
</t>
    </r>
    <r>
      <rPr>
        <i/>
        <sz val="8"/>
        <rFont val="Arial"/>
        <family val="2"/>
      </rPr>
      <t>(1. Sí / 2. En proceso de integración / 3. No / 9. No identificado)</t>
    </r>
  </si>
  <si>
    <t>Sitio donde se encuentra disponible (URL)</t>
  </si>
  <si>
    <t>III.2 Solicitudes de inscripción</t>
  </si>
  <si>
    <t>3.5.-</t>
  </si>
  <si>
    <t xml:space="preserve">Para cada programa o acción de desarrollo social, en caso de que derivado de su naturaleza u objetivo no le aplique el hecho de recibir solicitudes de inscripción, anote una "X" en la columna "No aplica" y deje el resto de la fila en blanco. </t>
  </si>
  <si>
    <t>En caso de que registre algún valor numérico mayor a cero en la columna "Otro estatus", debe anotar el nombre de dicho(s) estatus en el recuadro destinado para tal efecto que se encuentra al final de la tabla de respuesta.</t>
  </si>
  <si>
    <t>No aplica</t>
  </si>
  <si>
    <t>Solicitudes de inscripción recibidas, según estatus</t>
  </si>
  <si>
    <t>Total</t>
  </si>
  <si>
    <t>Procedentes</t>
  </si>
  <si>
    <t>No procedentes</t>
  </si>
  <si>
    <r>
      <t xml:space="preserve">Pendientes
</t>
    </r>
    <r>
      <rPr>
        <i/>
        <sz val="8"/>
        <color theme="1"/>
        <rFont val="Arial"/>
        <family val="2"/>
      </rPr>
      <t>(de atención)</t>
    </r>
  </si>
  <si>
    <r>
      <t xml:space="preserve">Otro estatus
</t>
    </r>
    <r>
      <rPr>
        <i/>
        <sz val="8"/>
        <color theme="1"/>
        <rFont val="Arial"/>
        <family val="2"/>
      </rPr>
      <t>(especifique)</t>
    </r>
  </si>
  <si>
    <r>
      <t xml:space="preserve">Otro estatus:
</t>
    </r>
    <r>
      <rPr>
        <i/>
        <sz val="8"/>
        <color theme="1"/>
        <rFont val="Arial"/>
        <family val="2"/>
      </rPr>
      <t>(especifique)</t>
    </r>
  </si>
  <si>
    <t>III.3 Población atendida</t>
  </si>
  <si>
    <t>3.6.-</t>
  </si>
  <si>
    <t xml:space="preserve">Para cada programa o acción de desarrollo social, en caso de que derivado de su naturaleza u objetivo no haya llevado registro de la población atendida, anote una "X" en la columna "No aplica" y deje el resto de la fila en blanco. </t>
  </si>
  <si>
    <t>Mujeres</t>
  </si>
  <si>
    <t xml:space="preserve">Personas morales </t>
  </si>
  <si>
    <r>
      <t xml:space="preserve">Territorial:
</t>
    </r>
    <r>
      <rPr>
        <i/>
        <sz val="8"/>
        <color theme="1"/>
        <rFont val="Arial"/>
        <family val="2"/>
      </rPr>
      <t>(especifique)</t>
    </r>
  </si>
  <si>
    <r>
      <t xml:space="preserve">Otro grupo vulnerable:
</t>
    </r>
    <r>
      <rPr>
        <i/>
        <sz val="8"/>
        <color theme="1"/>
        <rFont val="Arial"/>
        <family val="2"/>
      </rPr>
      <t>(especifique)</t>
    </r>
  </si>
  <si>
    <t>Juventudes</t>
  </si>
  <si>
    <t>Personas adultas mayores</t>
  </si>
  <si>
    <t>Personas con discapacidad</t>
  </si>
  <si>
    <t>Población en contexto de movilidad</t>
  </si>
  <si>
    <t>Población afromexicana y afrodescendiente</t>
  </si>
  <si>
    <t>Población de la diversidad sexual</t>
  </si>
  <si>
    <t>Personas que viven con VIH</t>
  </si>
  <si>
    <t>Personas que viven con adicciones</t>
  </si>
  <si>
    <t>Población en situación de pobreza</t>
  </si>
  <si>
    <t>Personas en situación de calle</t>
  </si>
  <si>
    <t>Personas periodistas</t>
  </si>
  <si>
    <t>Personas defensoras civiles de Derechos Humanos</t>
  </si>
  <si>
    <t>Personas sindicalistas</t>
  </si>
  <si>
    <t>Víctimas de delitos</t>
  </si>
  <si>
    <t>Minorías religiosas</t>
  </si>
  <si>
    <t>Pueblos y comunidades indígenas</t>
  </si>
  <si>
    <t>Pueblos y barrios originarios</t>
  </si>
  <si>
    <r>
      <t xml:space="preserve">Otro grupo vulnerable </t>
    </r>
    <r>
      <rPr>
        <i/>
        <sz val="8"/>
        <rFont val="Arial"/>
        <family val="2"/>
      </rPr>
      <t>(especifique)</t>
    </r>
  </si>
  <si>
    <t>Ninguno</t>
  </si>
  <si>
    <t>Indique si durante el año 2023 la Administración Pública de su entidad federativa operó algún programa o acción de desarrollo social. En caso afirmativo, anote el total de programas o acciones de desarrollo social operados.</t>
  </si>
  <si>
    <t>Anote el nombre de cada uno de los programas o acciones de desarrollo social operados durante el año 2023 por la Administración Pública de su entidad federativa. Por cada uno de estos, anote el presupuesto ejercido durante el referido año e indique si en dicho presupuesto se ejercieron total o parcialmente recursos públicos propios de la entidad federativa. En caso afirmativo, anote la cantidad de recursos públicos propios de la entidad federativa ejercidos.</t>
  </si>
  <si>
    <t>Indique si al cierre del año 2023 la Administración Pública de su entidad federativa contaba con algún Padrón Único de Personas Beneficiarias. En caso afirmativo, especifique el lugar donde se encuentra disponible o, en su defecto, la no disponibilidad del mismo.</t>
  </si>
  <si>
    <t>CNGE 2024</t>
  </si>
  <si>
    <t>Se refiere a las siglas con las que se identifica al Censo Nacional de Gobiernos Estatales 2024.</t>
  </si>
  <si>
    <t>Informante básico</t>
  </si>
  <si>
    <t>Informante complementario 1</t>
  </si>
  <si>
    <t>Informante complementario 2</t>
  </si>
  <si>
    <t>Derechos sociales</t>
  </si>
  <si>
    <t>Se refiere a los derechos para el desarrollo social considerados en la Ley General de Desarrollo Social. Para efectos del presente censo, se consideran los siguientes:</t>
  </si>
  <si>
    <t>Padrón de personas beneficiarias</t>
  </si>
  <si>
    <t>Se refiere a la relación oficial de las personas, instituciones y organismos, según corresponda, que reciben los beneficios de un programa o acción de desarrollo social, cuyo perfil socioeconómico se especifica conforme a la normativa correspondiente.</t>
  </si>
  <si>
    <t>Padrón Único de Personas Beneficiarias</t>
  </si>
  <si>
    <t>Se refiere a la herramienta que contiene la relación de las personas beneficiarias de cada uno de los programas o acciones de desarrollo social operados.</t>
  </si>
  <si>
    <t>Población atendida</t>
  </si>
  <si>
    <t>Se refiere a la población beneficiada por un programa o acción de desarrollo social durante un ejercicio fiscal.</t>
  </si>
  <si>
    <t>Programas o acciones de desarrollo social</t>
  </si>
  <si>
    <t>Se refiere a las intervenciones presupuestarias gubernamentales alineadas a alguno de los derechos sociales o dimensión de bienestar económico.</t>
  </si>
  <si>
    <t>Se refiere al conjunto de disposiciones que precisan la forma de operar de un programa o acción de desarrollo social, con el propósito de lograr los niveles esperados de eficacia, eficiencia, equidad y transparencia.</t>
  </si>
  <si>
    <t xml:space="preserve">En caso de que determinado programa o acción de desarrollo social haya atendido dos o más derechos sociales o dimensión de bienestar económico, en la columna "Directo" debe registrar el código del derecho social o dimensión de bienestar económico que haya atendido de forma directa y/ o se encuentre de forma explícita en su objetivo principal; mientras que el resto debe registrarlos en las columnas "Indirecto(s)", iniciando de izquierda a derecha. </t>
  </si>
  <si>
    <r>
      <t>1.-</t>
    </r>
    <r>
      <rPr>
        <b/>
        <i/>
        <sz val="8"/>
        <rFont val="Arial"/>
        <family val="2"/>
      </rPr>
      <t xml:space="preserve"> Programas o acciones de desarrollo social. </t>
    </r>
    <r>
      <rPr>
        <i/>
        <sz val="8"/>
        <rFont val="Arial"/>
        <family val="2"/>
      </rPr>
      <t>Se refiere a las intervenciones presupuestarias gubernamentales alineadas a alguno de los derechos sociales o dimensión de bienestar económico.</t>
    </r>
  </si>
  <si>
    <r>
      <rPr>
        <b/>
        <i/>
        <sz val="8"/>
        <color theme="1"/>
        <rFont val="Arial"/>
        <family val="2"/>
      </rPr>
      <t xml:space="preserve">Alimentación nutritiva y de calidad. </t>
    </r>
    <r>
      <rPr>
        <i/>
        <sz val="8"/>
        <color theme="1"/>
        <rFont val="Arial"/>
        <family val="2"/>
      </rPr>
      <t>Se refiere a la satisfacción de las necesidades de dieta de las personas, teniendo en cuenta su edad, condiciones de vida, salud, ocupación, sexo, entre otras. Los alimentos deben ser seguros para el consumo humano y estar libres de sustancias nocivas, ser adecuados y culturalmente aceptables.</t>
    </r>
  </si>
  <si>
    <r>
      <rPr>
        <b/>
        <i/>
        <sz val="8"/>
        <color theme="1"/>
        <rFont val="Arial"/>
        <family val="2"/>
      </rPr>
      <t>Educación.</t>
    </r>
    <r>
      <rPr>
        <i/>
        <sz val="8"/>
        <color theme="1"/>
        <rFont val="Arial"/>
        <family val="2"/>
      </rPr>
      <t xml:space="preserve"> Se refiere al derecho de las personas de recibir una educación inclusiva, pertinente y relevante que asegure los niveles educativos obligatorios, así como los aprendizajes y las capacidades que les permitan desarrollar su máximo potencial para una inserción adecuada a la vida social, o para continuar estudios postobligatorios.</t>
    </r>
  </si>
  <si>
    <r>
      <rPr>
        <b/>
        <i/>
        <sz val="8"/>
        <color theme="1"/>
        <rFont val="Arial"/>
        <family val="2"/>
      </rPr>
      <t>Medio ambiente sano.</t>
    </r>
    <r>
      <rPr>
        <i/>
        <sz val="8"/>
        <color theme="1"/>
        <rFont val="Arial"/>
        <family val="2"/>
      </rPr>
      <t xml:space="preserve"> Se refiere al derecho colectivo que consiste en la conservación integral de los componentes bióticos y abióticos (entre los que se encuentran el agua, el aire, el suelo y la biodiversidad) del medio ambiente, en términos de su estabilidad, funcionalidad y salud, contribuyendo así al desarrollo y bienestar de las personas y de las futuras generaciones.</t>
    </r>
  </si>
  <si>
    <r>
      <rPr>
        <b/>
        <i/>
        <sz val="8"/>
        <color theme="1"/>
        <rFont val="Arial"/>
        <family val="2"/>
      </rPr>
      <t>No discriminación.</t>
    </r>
    <r>
      <rPr>
        <i/>
        <sz val="8"/>
        <color theme="1"/>
        <rFont val="Arial"/>
        <family val="2"/>
      </rPr>
      <t xml:space="preserve"> Se refiere al derecho de toda persona a ser tratada sin que se restrinja, obstaculice, impida, menoscabe o anule el reconocimiento, goce o ejercicio de los derechos humanos y libertades.</t>
    </r>
  </si>
  <si>
    <r>
      <rPr>
        <b/>
        <i/>
        <sz val="8"/>
        <color theme="1"/>
        <rFont val="Arial"/>
        <family val="2"/>
      </rPr>
      <t>Salud.</t>
    </r>
    <r>
      <rPr>
        <i/>
        <sz val="8"/>
        <color theme="1"/>
        <rFont val="Arial"/>
        <family val="2"/>
      </rPr>
      <t xml:space="preserve"> Se refiere al derecho de las personas al disfrute del nivel más alto de salud física, mental y social.</t>
    </r>
  </si>
  <si>
    <r>
      <rPr>
        <b/>
        <i/>
        <sz val="8"/>
        <color theme="1"/>
        <rFont val="Arial"/>
        <family val="2"/>
      </rPr>
      <t>Seguridad social.</t>
    </r>
    <r>
      <rPr>
        <i/>
        <sz val="8"/>
        <color theme="1"/>
        <rFont val="Arial"/>
        <family val="2"/>
      </rPr>
      <t xml:space="preserve"> Se refiere al conjunto de mecanismos diseñados para garantizar los medios de subsistencia de los individuos y de sus familias ante eventualidades, como pueden ser accidentes o enfermedades, o ante circunstancias socialmente reconocidas, como la vejez y el embarazo.</t>
    </r>
  </si>
  <si>
    <r>
      <rPr>
        <b/>
        <i/>
        <sz val="8"/>
        <color theme="1"/>
        <rFont val="Arial"/>
        <family val="2"/>
      </rPr>
      <t>Trabajo.</t>
    </r>
    <r>
      <rPr>
        <i/>
        <sz val="8"/>
        <color theme="1"/>
        <rFont val="Arial"/>
        <family val="2"/>
      </rPr>
      <t xml:space="preserve"> Se refiere al derecho de las personas a un trabajo donde se respete la dignidad humana y se perciba un salario remunerado, en el cual se cuente con condiciones óptimas de seguridad e higiene, se reciba capacitación continua y se respeten los derechos colectivos como persona trabajadora.</t>
    </r>
  </si>
  <si>
    <r>
      <rPr>
        <b/>
        <i/>
        <sz val="8"/>
        <color theme="1"/>
        <rFont val="Arial"/>
        <family val="2"/>
      </rPr>
      <t>Vivienda digna y decorosa.</t>
    </r>
    <r>
      <rPr>
        <i/>
        <sz val="8"/>
        <color theme="1"/>
        <rFont val="Arial"/>
        <family val="2"/>
      </rPr>
      <t xml:space="preserve"> Se refiere al derecho que incluye el acceso de todos los sectores de la población a una vivienda construida con materiales de calidad, en una ubicación segura y bien comunicada, que cuente con servicios públicos básicos y complementarios en la que sus habitantes tengan certeza jurídica de su tenencia.</t>
    </r>
  </si>
  <si>
    <r>
      <rPr>
        <b/>
        <sz val="9"/>
        <color theme="1"/>
        <rFont val="Arial"/>
        <family val="2"/>
      </rPr>
      <t xml:space="preserve">Alimentación nutritiva y de calidad. </t>
    </r>
    <r>
      <rPr>
        <sz val="9"/>
        <color theme="1"/>
        <rFont val="Arial"/>
        <family val="2"/>
      </rPr>
      <t>Se refiere a la satisfacción de las necesidades de dieta de las personas, teniendo en cuenta su edad, condiciones de vida, salud, ocupación, sexo, entre otras. Los alimentos deben ser seguros para el consumo humano y estar libres de sustancias nocivas, ser adecuados y culturalmente aceptables.</t>
    </r>
  </si>
  <si>
    <r>
      <rPr>
        <b/>
        <sz val="9"/>
        <color theme="1"/>
        <rFont val="Arial"/>
        <family val="2"/>
      </rPr>
      <t xml:space="preserve">Educación. </t>
    </r>
    <r>
      <rPr>
        <sz val="9"/>
        <color theme="1"/>
        <rFont val="Arial"/>
        <family val="2"/>
      </rPr>
      <t>Se refiere al derecho de las personas de recibir una educación inclusiva, pertinente y relevante que asegure los niveles educativos obligatorios, así como los aprendizajes y las capacidades que les permitan desarrollar su máximo potencial para una inserción adecuada a la vida social, o para continuar estudios postobligatorios.</t>
    </r>
  </si>
  <si>
    <r>
      <rPr>
        <b/>
        <sz val="9"/>
        <color theme="1"/>
        <rFont val="Arial"/>
        <family val="2"/>
      </rPr>
      <t>Medio ambiente sano.</t>
    </r>
    <r>
      <rPr>
        <sz val="9"/>
        <color theme="1"/>
        <rFont val="Arial"/>
        <family val="2"/>
      </rPr>
      <t xml:space="preserve"> Se refiere al derecho colectivo que consiste en la conservación integral de los componentes bióticos y abióticos (entre los que se encuentran el agua, el aire, el suelo y la biodiversidad) del medio ambiente, en términos de su estabilidad, funcionalidad y salud, contribuyendo así al desarrollo y bienestar de las personas y de las futuras generaciones.</t>
    </r>
  </si>
  <si>
    <r>
      <rPr>
        <b/>
        <sz val="9"/>
        <color theme="1"/>
        <rFont val="Arial"/>
        <family val="2"/>
      </rPr>
      <t>No discriminación.</t>
    </r>
    <r>
      <rPr>
        <sz val="9"/>
        <color theme="1"/>
        <rFont val="Arial"/>
        <family val="2"/>
      </rPr>
      <t xml:space="preserve"> Se refiere al derecho de toda persona a ser tratada sin que se restrinja, obstaculice, impida, menoscabe o anule el reconocimiento, goce o ejercicio de los derechos humanos y libertades.</t>
    </r>
  </si>
  <si>
    <r>
      <rPr>
        <b/>
        <sz val="9"/>
        <color theme="1"/>
        <rFont val="Arial"/>
        <family val="2"/>
      </rPr>
      <t>Salud.</t>
    </r>
    <r>
      <rPr>
        <sz val="9"/>
        <color theme="1"/>
        <rFont val="Arial"/>
        <family val="2"/>
      </rPr>
      <t xml:space="preserve"> Se refiere al derecho de las personas al disfrute del nivel más alto de salud física, mental y social.</t>
    </r>
  </si>
  <si>
    <r>
      <rPr>
        <b/>
        <sz val="9"/>
        <color theme="1"/>
        <rFont val="Arial"/>
        <family val="2"/>
      </rPr>
      <t>Seguridad social.</t>
    </r>
    <r>
      <rPr>
        <sz val="9"/>
        <color theme="1"/>
        <rFont val="Arial"/>
        <family val="2"/>
      </rPr>
      <t xml:space="preserve"> Se refiere al conjunto de mecanismos diseñados para garantizar los medios de subsistencia de los individuos y de sus familias ante eventualidades, como pueden ser accidentes o enfermedades, o ante circunstancias socialmente reconocidas, como la vejez y el embarazo.</t>
    </r>
  </si>
  <si>
    <r>
      <rPr>
        <b/>
        <sz val="9"/>
        <color theme="1"/>
        <rFont val="Arial"/>
        <family val="2"/>
      </rPr>
      <t>Trabajo.</t>
    </r>
    <r>
      <rPr>
        <sz val="9"/>
        <color theme="1"/>
        <rFont val="Arial"/>
        <family val="2"/>
      </rPr>
      <t xml:space="preserve"> Se refiere al derecho de las personas a un trabajo donde se respete la dignidad humana y se perciba un salario remunerado, en el cual se cuente con condiciones óptimas de seguridad e higiene, se reciba capacitación continua y se respeten los derechos colectivos como persona trabajadora.</t>
    </r>
  </si>
  <si>
    <r>
      <rPr>
        <b/>
        <sz val="9"/>
        <color theme="1"/>
        <rFont val="Arial"/>
        <family val="2"/>
      </rPr>
      <t>Vivienda digna y decorosa.</t>
    </r>
    <r>
      <rPr>
        <sz val="9"/>
        <color theme="1"/>
        <rFont val="Arial"/>
        <family val="2"/>
      </rPr>
      <t xml:space="preserve"> Se refiere al derecho que incluye el acceso de todos los sectores de la población a una vivienda construida con materiales de calidad, en una ubicación segura y bien comunicada, que cuente con servicios públicos básicos y complementarios en la que sus habitantes tengan certeza jurídica de su tenencia.</t>
    </r>
  </si>
  <si>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</si>
  <si>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</si>
  <si>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</si>
  <si>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De igual forma, en la siguiente tabla se detallan los periodos en los que se realizarán las actividades señaladas:</t>
  </si>
  <si>
    <t xml:space="preserve">La versión impresa, con las firmas y sellos correspondientes, deberá entregarse en la Coordinación Estatal del INEGI con los siguientes datos: 
</t>
  </si>
  <si>
    <t>Destinatario(a):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</si>
  <si>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</si>
  <si>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</si>
  <si>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r>
      <t xml:space="preserve">Participantes
</t>
    </r>
    <r>
      <rPr>
        <i/>
        <sz val="8"/>
        <rFont val="Arial"/>
        <family val="2"/>
      </rPr>
      <t>(Registrar a las personas servidoras públicas que participaron en la integración de la información y/ o en el llenado de los reactivos que se solicitan en la presente sección. En caso de que las personas servidoras públicas registradas como informantes básico y complementarios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</si>
  <si>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</si>
  <si>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</si>
  <si>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</si>
  <si>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</si>
  <si>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</si>
  <si>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</si>
  <si>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</si>
  <si>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</si>
  <si>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</si>
  <si>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</si>
  <si>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</si>
  <si>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</si>
  <si>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</si>
  <si>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</si>
  <si>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 xml:space="preserve">Catálogo de tipos de fuente:
</t>
    </r>
    <r>
      <rPr>
        <b/>
        <i/>
        <sz val="8"/>
        <rFont val="Arial"/>
        <family val="2"/>
      </rPr>
      <t>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</si>
  <si>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 xml:space="preserve">En caso de que seleccione la categoría </t>
    </r>
    <r>
      <rPr>
        <b/>
        <i/>
        <sz val="8"/>
        <rFont val="Arial"/>
        <family val="2"/>
      </rPr>
      <t>"Otra"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</si>
  <si>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</si>
  <si>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</si>
  <si>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</si>
  <si>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</si>
  <si>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</si>
  <si>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</si>
  <si>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</si>
  <si>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</si>
  <si>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</si>
  <si>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</si>
  <si>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</si>
  <si>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</si>
  <si>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</si>
  <si>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</si>
  <si>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</si>
  <si>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</si>
  <si>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</si>
  <si>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</si>
  <si>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</si>
  <si>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</si>
  <si>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</si>
  <si>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</si>
  <si>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</si>
  <si>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</si>
  <si>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</si>
  <si>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</si>
  <si>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</si>
  <si>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</si>
  <si>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</si>
  <si>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</si>
  <si>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Se refiere a la 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</si>
  <si>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Se refiere a la persona servidora pública -titular o designada- adscrita al área que es la principal productora de la información correspondiente a la presente sección.</t>
  </si>
  <si>
    <t>Se refiere a la persona servidora pública -titular o designada- adscrita al área que es la segunda principal productora de la información correspondiente a la presente sección.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</si>
  <si>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</si>
  <si>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rFont val="Arial"/>
        <family val="2"/>
      </rPr>
      <t>liberación del cuestionario como versión definitiva</t>
    </r>
    <r>
      <rPr>
        <sz val="9"/>
        <rFont val="Arial"/>
        <family val="2"/>
      </rPr>
      <t xml:space="preserve"> para su formalización mediante la firma y sello del instrumento físico por parte del informante básico e informantes complementarios.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</si>
  <si>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2023.
</t>
    </r>
    <r>
      <rPr>
        <b/>
        <i/>
        <sz val="8"/>
        <color theme="1"/>
        <rFont val="Arial"/>
        <family val="2"/>
      </rPr>
      <t>Al cierre del año:</t>
    </r>
    <r>
      <rPr>
        <i/>
        <sz val="8"/>
        <color theme="1"/>
        <rFont val="Arial"/>
        <family val="2"/>
      </rPr>
      <t xml:space="preserve"> la información se refiere a lo existente al 31 de diciembre de 2023.</t>
    </r>
  </si>
  <si>
    <r>
      <rPr>
        <b/>
        <sz val="9"/>
        <rFont val="Arial"/>
        <family val="2"/>
      </rPr>
      <t>¿Contó con reglas y/ o lineamientos de operación u homólogas?</t>
    </r>
    <r>
      <rPr>
        <sz val="9"/>
        <rFont val="Arial"/>
        <family val="2"/>
      </rPr>
      <t xml:space="preserve">
</t>
    </r>
    <r>
      <rPr>
        <i/>
        <sz val="8"/>
        <rFont val="Arial"/>
        <family val="2"/>
      </rPr>
      <t>(1. Sí / 2. En proceso de integración / 3. No / 9. No identificado)</t>
    </r>
  </si>
  <si>
    <t>Apoyos artísticos y culturales</t>
  </si>
  <si>
    <t>Apoyos para el trabajo</t>
  </si>
  <si>
    <t>Apoyos para infraestructura social</t>
  </si>
  <si>
    <t>Apoyos para la alimentación</t>
  </si>
  <si>
    <t>Apoyos para la educación</t>
  </si>
  <si>
    <t>Apoyos para la salud</t>
  </si>
  <si>
    <t>Apoyos para la seguridad social</t>
  </si>
  <si>
    <t>Becas</t>
  </si>
  <si>
    <t>Financiamiento de proyectos</t>
  </si>
  <si>
    <t>Incentivos económicos</t>
  </si>
  <si>
    <t>Pensión</t>
  </si>
  <si>
    <t>Subsidio</t>
  </si>
  <si>
    <t>En caso de que seleccione el código "13" en el apartado "Tipo de apoyo entregado", debe anotar el nombre de dicho(s) tipo(s) de apoyo(s) en el recuadro destinado para tal efecto que se encuentra al final de la tabla de respuesta.</t>
  </si>
  <si>
    <t>Personas</t>
  </si>
  <si>
    <t>Instituciones</t>
  </si>
  <si>
    <t>Complemento</t>
  </si>
  <si>
    <t>Preguntas 3.1 a 3.6</t>
  </si>
  <si>
    <r>
      <t xml:space="preserve">Conforme a lo dispuesto por el </t>
    </r>
    <r>
      <rPr>
        <b/>
        <sz val="9"/>
        <color theme="0"/>
        <rFont val="Arial"/>
        <family val="2"/>
      </rPr>
      <t>artículo 37</t>
    </r>
    <r>
      <rPr>
        <sz val="9"/>
        <color theme="0"/>
        <rFont val="Arial"/>
        <family val="2"/>
      </rPr>
      <t xml:space="preserve">, párrafo primero de la </t>
    </r>
    <r>
      <rPr>
        <b/>
        <sz val="9"/>
        <color theme="0"/>
        <rFont val="Arial"/>
        <family val="2"/>
      </rPr>
      <t>Ley del Sistema Nacional de Información Estadística y Geográfica</t>
    </r>
    <r>
      <rPr>
        <sz val="9"/>
        <color theme="0"/>
        <rFont val="Arial"/>
        <family val="2"/>
      </rPr>
      <t>: "Los datos que proporcionen para fines estadísticos los Informantes del Sistema a las Unidades en términos de la presente Ley, serán estrictamente confidenciales y bajo ninguna circunstancia podrán utilizarse para otro fin que no sea el estadístico."</t>
    </r>
  </si>
  <si>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</si>
  <si>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Ley del Sistema Nacional de Información Estadística y Geográfica</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</si>
  <si>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</si>
  <si>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representantes de las principales instituciones y organizaciones que convergen en dicha materia.</t>
  </si>
  <si>
    <t>Lo anterior, como resultado de las reformas constitucionales realizadas en los últimos años, entre las que destacan aquellas en materia de seguridad pública y combate a la corrupción. En consecuencia, el Estado mexicano ha transitado por un periodo de evolución, crecimiento y diversificación institucional, multiplicando con ello sus obligaciones, responsabilidades y facultades. Desde el punto de vista estadístico, los nuevos arreglos institucionales y compromisos establecidos por ley generaron nuevas necesidades de información, lo que conllevó a realizar ajustes en materias y conceptos previamente establecidos.</t>
  </si>
  <si>
    <t>Este proceso de segmentación implicó revocar la determinación de Información de Interés Nacional al CNGSPSPE, mediante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</si>
  <si>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2023</t>
    </r>
    <r>
      <rPr>
        <sz val="9"/>
        <rFont val="Arial"/>
        <family val="2"/>
      </rPr>
      <t>, cuyos resultados pueden ser consultados en la página de internet del Instituto: https://www.inegi.org.mx/programas/cnge/2023/</t>
    </r>
  </si>
  <si>
    <t>Para la materia de protección civil, es importante mencionar que durante 2021 y 2022 ocurrieron una serie de reuniones con personal del Centro Nacional de Prevención de Desastres (CENAPRED), de la Dirección General de Protección Civil y de la Dirección General para la Gestión de Riesgos de la Secretaría de Seguridad y Protección Ciudadana (SSPC) a efecto de consolidar un instrumento de captación que permita conocer de forma específica las capacidades operativas con las que cuentan las Unidades Estatales de Protección Civil u homólogas de las entidades federativas, retomando los contenidos establecidos en la Encuesta de Autoevaluación para las Unidades Estatales de Protección Civil, misma que fue implementada por dichas instituciones en ejercicios anteriores.</t>
  </si>
  <si>
    <t>Por su parte, a partir del contexto nacional y de la implementación de la Ley General en Materia de Desaparición Forzada de Personas, Desaparición Cometida por Particulares y del Sistema Nacional de Búsqueda de Personas, así como del Programa Nacional de Exhumaciones e Identificación Forense que de ella emana, se volvió necesario comenzar a generar información específica sobre las capacidades institucionales de los servicios médicos forenses y periciales del país, así como del ejercicio de su función en cuanto a la identificación, disposición y almacenamientos de cadáveres y/ o restos de seres humanos. Para ello, desde la edición 2022 se desarrolló un instrumento de captación único orientado a recabar información estadística y geográfica de manera homologada en el Censo Nacional de Procuración de Justicia Estatal, el Censo Nacional de Impartición de Justicia Estatal y el Censo Nacional de Gobiernos Estatales, a partir de lo cual es posible llevar a cabo un levantamiento paralelo de la información, así como una difusión conjunta de los resultados en esta materia.</t>
  </si>
  <si>
    <t>De manera similar al tema de los servicios médicos forenses y periciales, desde la edición 2023 la información asociada a la función de defensoría pública se desarrolló bajo un instrumento de captación homologado en el Censo Nacional de Impartición de Justicia Estatal y el Censo Nacional de Gobiernos Estatales, lo que igualmente permitirá estandarizar los procesos de levantamiento, procesamiento y difusión de la información en la referida materia.</t>
  </si>
  <si>
    <r>
      <t xml:space="preserve">De esta forma, se presenta el </t>
    </r>
    <r>
      <rPr>
        <i/>
        <sz val="9"/>
        <rFont val="Arial"/>
        <family val="2"/>
      </rPr>
      <t>Censo Nacional de Gobiernos Estatales (CNGE) 2024</t>
    </r>
    <r>
      <rPr>
        <sz val="9"/>
        <rFont val="Arial"/>
        <family val="2"/>
      </rPr>
      <t>, como el decimoquinto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</si>
  <si>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Medio ambiente
</t>
    </r>
    <r>
      <rPr>
        <b/>
        <sz val="9"/>
        <color theme="1"/>
        <rFont val="Arial"/>
        <family val="2"/>
      </rPr>
      <t xml:space="preserve">Módulo 6. </t>
    </r>
    <r>
      <rPr>
        <sz val="9"/>
        <color theme="1"/>
        <rFont val="Arial"/>
        <family val="2"/>
      </rPr>
      <t>Catastro, registro y territorio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</si>
  <si>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 </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</si>
  <si>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</si>
  <si>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</si>
  <si>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Sistema Informático propio</t>
  </si>
  <si>
    <t>Software comercial especializado</t>
  </si>
  <si>
    <t>Base de datos u hojas de cálculo estructuradas y estandarizadas</t>
  </si>
  <si>
    <t>Hojas de cálculo no estructuradas o no estandarizadas</t>
  </si>
  <si>
    <t>Libro de gobierno en formato electrónico</t>
  </si>
  <si>
    <t>Libro de gobierno en papel</t>
  </si>
  <si>
    <t>Bitácora en documento de texto electrónico</t>
  </si>
  <si>
    <t>Bitácora en documento de texto en papel</t>
  </si>
  <si>
    <t>Otra</t>
  </si>
  <si>
    <t>(Persona servidora pública -titular o designada- adscrita al área que es la principal productora de la información correspondiente a la presente sección. Nota: en caso de no requerir al "Informante Complementario 1" deje las siguientes celdas en blanco)</t>
  </si>
  <si>
    <t>Instrucciones generales:</t>
  </si>
  <si>
    <t>Municipio o demarcación territorial</t>
  </si>
  <si>
    <t>Nombre</t>
  </si>
  <si>
    <t>8.-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</si>
  <si>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9.-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</si>
  <si>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10.- No deje celdas en blanco, salvo en los casos en que la instrucción así lo solicite. </t>
  </si>
  <si>
    <t>Complemento. Población atendida por los programas o acciones de desarrollo social</t>
  </si>
  <si>
    <r>
      <t xml:space="preserve">Particularmente, en el </t>
    </r>
    <r>
      <rPr>
        <b/>
        <sz val="9"/>
        <color theme="1"/>
        <rFont val="Arial"/>
        <family val="2"/>
      </rPr>
      <t xml:space="preserve">módulo 1 </t>
    </r>
    <r>
      <rPr>
        <sz val="9"/>
        <color theme="1"/>
        <rFont val="Arial"/>
        <family val="2"/>
      </rPr>
      <t>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</si>
  <si>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t>(Persona servidora pública -titular o designada- adscrita al área que es la segunda principal productora de la información correspondiente a la presente sección. Nota: en caso de no requerir al "Informante Complementario 2" deje las siguientes celdas en blanco)</t>
  </si>
  <si>
    <r>
      <rPr>
        <b/>
        <i/>
        <sz val="8"/>
        <color theme="1"/>
        <rFont val="Arial"/>
        <family val="2"/>
      </rPr>
      <t xml:space="preserve">Apoyos para el trabajo. </t>
    </r>
    <r>
      <rPr>
        <i/>
        <sz val="8"/>
        <color theme="1"/>
        <rFont val="Arial"/>
        <family val="2"/>
      </rPr>
      <t>Se refiere al tipo de apoyo no económico en el que las personas beneficiarias reciben servicios de información, vinculación, orientación y/ o capacitación para el trabajo.</t>
    </r>
  </si>
  <si>
    <r>
      <rPr>
        <b/>
        <i/>
        <sz val="8"/>
        <color theme="1"/>
        <rFont val="Arial"/>
        <family val="2"/>
      </rPr>
      <t xml:space="preserve">Apoyos para la alimentación. </t>
    </r>
    <r>
      <rPr>
        <i/>
        <sz val="8"/>
        <color theme="1"/>
        <rFont val="Arial"/>
        <family val="2"/>
      </rPr>
      <t>Se refiere al tipo de apoyo no económico en el que las personas beneficiarias reciben alimentos (despensas) y/ o servicios de alimentación (comedores, albergues y/ o casas comunitarias).</t>
    </r>
  </si>
  <si>
    <r>
      <rPr>
        <b/>
        <i/>
        <sz val="8"/>
        <color theme="1"/>
        <rFont val="Arial"/>
        <family val="2"/>
      </rPr>
      <t xml:space="preserve">Apoyos para la educación. </t>
    </r>
    <r>
      <rPr>
        <i/>
        <sz val="8"/>
        <color theme="1"/>
        <rFont val="Arial"/>
        <family val="2"/>
      </rPr>
      <t>Se refiere al tipo de apoyo no económico en el que las personas beneficiarias reciben servicios educativos, materiales o insumos para la continuación o conclusión de estudios de nivel básico, medio superior y/ o superior.</t>
    </r>
  </si>
  <si>
    <r>
      <rPr>
        <b/>
        <i/>
        <sz val="8"/>
        <color theme="1"/>
        <rFont val="Arial"/>
        <family val="2"/>
      </rPr>
      <t>Becas.</t>
    </r>
    <r>
      <rPr>
        <i/>
        <sz val="8"/>
        <color theme="1"/>
        <rFont val="Arial"/>
        <family val="2"/>
      </rPr>
      <t xml:space="preserve"> Se refiere al tipo de apoyo económico que reciben las personas beneficiarias para la continuación o conclusión de estudios de nivel básico, medio superior y/ o superior.</t>
    </r>
  </si>
  <si>
    <r>
      <rPr>
        <b/>
        <i/>
        <sz val="8"/>
        <color theme="1"/>
        <rFont val="Arial"/>
        <family val="2"/>
      </rPr>
      <t xml:space="preserve">Apoyos artísticos y culturales. </t>
    </r>
    <r>
      <rPr>
        <i/>
        <sz val="8"/>
        <color theme="1"/>
        <rFont val="Arial"/>
        <family val="2"/>
      </rPr>
      <t>Se refiere al tipo de apoyo no económico en el que las personas beneficiarias reciben servicios o materiales que fomentan el arte y la cultura.</t>
    </r>
  </si>
  <si>
    <r>
      <rPr>
        <b/>
        <i/>
        <sz val="8"/>
        <color theme="1"/>
        <rFont val="Arial"/>
        <family val="2"/>
      </rPr>
      <t xml:space="preserve">Apoyos para la salud. </t>
    </r>
    <r>
      <rPr>
        <i/>
        <sz val="8"/>
        <color theme="1"/>
        <rFont val="Arial"/>
        <family val="2"/>
      </rPr>
      <t>Se refiere al tipo de apoyo no económico en el que las personas beneficiarias reciben servicios de salud, medicamentos o materiales para la salud.</t>
    </r>
  </si>
  <si>
    <r>
      <rPr>
        <b/>
        <i/>
        <sz val="8"/>
        <color theme="1"/>
        <rFont val="Arial"/>
        <family val="2"/>
      </rPr>
      <t xml:space="preserve">Financiamiento de proyectos. </t>
    </r>
    <r>
      <rPr>
        <i/>
        <sz val="8"/>
        <color theme="1"/>
        <rFont val="Arial"/>
        <family val="2"/>
      </rPr>
      <t>Se refiere al tipo de apoyo económico que reciben las personas beneficiarias para la realización, desarrollo o conclusión de proyectos cinematográficos, de investigación y/ o innovación, para la preservación del patrimonio cultural, para el cuidado del medio ambiente, entre otros de naturaleza similar.</t>
    </r>
  </si>
  <si>
    <r>
      <rPr>
        <b/>
        <i/>
        <sz val="8"/>
        <color theme="1"/>
        <rFont val="Arial"/>
        <family val="2"/>
      </rPr>
      <t xml:space="preserve">Incentivos económicos. </t>
    </r>
    <r>
      <rPr>
        <i/>
        <sz val="8"/>
        <color theme="1"/>
        <rFont val="Arial"/>
        <family val="2"/>
      </rPr>
      <t>Se refiere al tipo de apoyo económico que reciben las personas beneficiarias para la realización de alguna actividad económica.</t>
    </r>
  </si>
  <si>
    <r>
      <rPr>
        <b/>
        <i/>
        <sz val="8"/>
        <color theme="1"/>
        <rFont val="Arial"/>
        <family val="2"/>
      </rPr>
      <t>Subsidio.</t>
    </r>
    <r>
      <rPr>
        <i/>
        <sz val="8"/>
        <color theme="1"/>
        <rFont val="Arial"/>
        <family val="2"/>
      </rPr>
      <t xml:space="preserve"> Se refiere al tipo de apoyo económico que reciben las personas beneficiarias con la finalidad de estimular la demanda de un bien o servicio, o proteger a un grupo de personas.</t>
    </r>
  </si>
  <si>
    <r>
      <rPr>
        <b/>
        <i/>
        <sz val="8"/>
        <color theme="1"/>
        <rFont val="Arial"/>
        <family val="2"/>
      </rPr>
      <t xml:space="preserve">Pensión. </t>
    </r>
    <r>
      <rPr>
        <i/>
        <sz val="8"/>
        <color theme="1"/>
        <rFont val="Arial"/>
        <family val="2"/>
      </rPr>
      <t>Se refiere al tipo de apoyo económico que reciben las personas beneficiarias que han alcanzado la etapa de personas adultas mayores, cuenten con algún tipo de discapacidad, presenten orfandad materna, entre otras de naturaleza similar.</t>
    </r>
  </si>
  <si>
    <r>
      <t xml:space="preserve">1.- </t>
    </r>
    <r>
      <rPr>
        <b/>
        <i/>
        <sz val="8"/>
        <rFont val="Arial"/>
        <family val="2"/>
      </rPr>
      <t xml:space="preserve">Apoyo entregado. </t>
    </r>
    <r>
      <rPr>
        <i/>
        <sz val="8"/>
        <rFont val="Arial"/>
        <family val="2"/>
      </rPr>
      <t>Se refiere a los apoyos monetarios y/ o no monetarios que son otorgados a las personas beneficiarias mediante algún programa o acción de desarrollo social. Para efectos del presente censo, se consideran los siguientes tipos:</t>
    </r>
  </si>
  <si>
    <r>
      <t xml:space="preserve">2.- </t>
    </r>
    <r>
      <rPr>
        <b/>
        <i/>
        <sz val="8"/>
        <rFont val="Arial"/>
        <family val="2"/>
      </rPr>
      <t>Bienestar económico.</t>
    </r>
    <r>
      <rPr>
        <i/>
        <sz val="8"/>
        <rFont val="Arial"/>
        <family val="2"/>
      </rPr>
      <t xml:space="preserve"> Se refiere a las acciones que permiten el fomento económico o la mejora de las condiciones de las poblaciones vulnerables o en situaciones de bajo nivel de desarrollo social.</t>
    </r>
  </si>
  <si>
    <r>
      <t>3.-</t>
    </r>
    <r>
      <rPr>
        <b/>
        <i/>
        <sz val="8"/>
        <rFont val="Arial"/>
        <family val="2"/>
      </rPr>
      <t xml:space="preserve"> Derechos sociales.</t>
    </r>
    <r>
      <rPr>
        <i/>
        <sz val="8"/>
        <rFont val="Arial"/>
        <family val="2"/>
      </rPr>
      <t xml:space="preserve"> Se refiere a los derechos para el desarrollo social considerados en la Ley General de Desarrollo Social. Para efectos del presente censo, se consideran los siguientes:</t>
    </r>
  </si>
  <si>
    <r>
      <t xml:space="preserve">4.- </t>
    </r>
    <r>
      <rPr>
        <b/>
        <i/>
        <sz val="8"/>
        <rFont val="Arial"/>
        <family val="2"/>
      </rPr>
      <t>Padrón de personas beneficiarias.</t>
    </r>
    <r>
      <rPr>
        <i/>
        <sz val="8"/>
        <rFont val="Arial"/>
        <family val="2"/>
      </rPr>
      <t xml:space="preserve"> Se refiere a la relación oficial de las personas, instituciones y organismos, según corresponda, que reciben los beneficios de un programa o acción de desarrollo social, cuyo perfil socioeconómico se especifica conforme a la normativa correspondiente.</t>
    </r>
  </si>
  <si>
    <r>
      <t xml:space="preserve">5.- </t>
    </r>
    <r>
      <rPr>
        <b/>
        <i/>
        <sz val="8"/>
        <rFont val="Arial"/>
        <family val="2"/>
      </rPr>
      <t>Padrón Único de Personas Beneficiarias.</t>
    </r>
    <r>
      <rPr>
        <i/>
        <sz val="8"/>
        <rFont val="Arial"/>
        <family val="2"/>
      </rPr>
      <t xml:space="preserve"> Se refiere a la herramienta que contiene la relación de las personas beneficiarias de cada uno de los programas o acciones de desarrollo social operados.</t>
    </r>
  </si>
  <si>
    <r>
      <t xml:space="preserve">6.- </t>
    </r>
    <r>
      <rPr>
        <b/>
        <i/>
        <sz val="8"/>
        <rFont val="Arial"/>
        <family val="2"/>
      </rPr>
      <t xml:space="preserve">Reglas y/ o lineamientos de operación u homólogas. </t>
    </r>
    <r>
      <rPr>
        <i/>
        <sz val="8"/>
        <rFont val="Arial"/>
        <family val="2"/>
      </rPr>
      <t>Se refiere al conjunto de disposiciones que precisan la forma de operar de un programa o acción de desarrollo social, con el propósito de lograr los niveles esperados de eficacia, eficiencia, equidad y transparencia.</t>
    </r>
  </si>
  <si>
    <t>Se refiere a los apoyos monetarios y/ o no monetarios que son otorgados a las personas beneficiarias mediante algún programa o acción de desarrollo social. Para efectos del presente censo, se consideran los siguientes tipos:</t>
  </si>
  <si>
    <r>
      <rPr>
        <b/>
        <sz val="9"/>
        <color theme="1"/>
        <rFont val="Arial"/>
        <family val="2"/>
      </rPr>
      <t xml:space="preserve">Apoyos artísticos y culturales. </t>
    </r>
    <r>
      <rPr>
        <sz val="9"/>
        <color theme="1"/>
        <rFont val="Arial"/>
        <family val="2"/>
      </rPr>
      <t>Se refiere al tipo de apoyo no económico en el que las personas beneficiarias reciben servicios o materiales que fomentan el arte y la cultura.</t>
    </r>
  </si>
  <si>
    <r>
      <rPr>
        <b/>
        <sz val="9"/>
        <color theme="1"/>
        <rFont val="Arial"/>
        <family val="2"/>
      </rPr>
      <t xml:space="preserve">Apoyos para el trabajo. </t>
    </r>
    <r>
      <rPr>
        <sz val="9"/>
        <color theme="1"/>
        <rFont val="Arial"/>
        <family val="2"/>
      </rPr>
      <t>Se refiere al tipo de apoyo no económico en el que las personas beneficiarias reciben servicios de información, vinculación, orientación y/ o capacitación para el trabajo.</t>
    </r>
  </si>
  <si>
    <r>
      <rPr>
        <b/>
        <sz val="9"/>
        <color theme="1"/>
        <rFont val="Arial"/>
        <family val="2"/>
      </rPr>
      <t xml:space="preserve">Apoyos para la alimentación. </t>
    </r>
    <r>
      <rPr>
        <sz val="9"/>
        <color theme="1"/>
        <rFont val="Arial"/>
        <family val="2"/>
      </rPr>
      <t>Se refiere al tipo de apoyo no económico en el que las personas beneficiarias reciben alimentos (despensas) y/ o servicios de alimentación (comedores, albergues y/ o casas comunitarias).</t>
    </r>
  </si>
  <si>
    <r>
      <rPr>
        <b/>
        <sz val="9"/>
        <color theme="1"/>
        <rFont val="Arial"/>
        <family val="2"/>
      </rPr>
      <t xml:space="preserve">Apoyos para la educación. </t>
    </r>
    <r>
      <rPr>
        <sz val="9"/>
        <color theme="1"/>
        <rFont val="Arial"/>
        <family val="2"/>
      </rPr>
      <t>Se refiere al tipo de apoyo no económico en el que las personas beneficiarias reciben servicios educativos, materiales o insumos para la continuación o conclusión de estudios de nivel básico, medio superior y/ o superior.</t>
    </r>
  </si>
  <si>
    <r>
      <rPr>
        <b/>
        <sz val="9"/>
        <color theme="1"/>
        <rFont val="Arial"/>
        <family val="2"/>
      </rPr>
      <t xml:space="preserve">Apoyos para la salud. </t>
    </r>
    <r>
      <rPr>
        <sz val="9"/>
        <color theme="1"/>
        <rFont val="Arial"/>
        <family val="2"/>
      </rPr>
      <t>Se refiere al tipo de apoyo no económico en el que las personas beneficiarias reciben servicios de salud, medicamentos o materiales para la salud.</t>
    </r>
  </si>
  <si>
    <r>
      <rPr>
        <b/>
        <sz val="9"/>
        <color theme="1"/>
        <rFont val="Arial"/>
        <family val="2"/>
      </rPr>
      <t>Becas.</t>
    </r>
    <r>
      <rPr>
        <sz val="9"/>
        <color theme="1"/>
        <rFont val="Arial"/>
        <family val="2"/>
      </rPr>
      <t xml:space="preserve"> Se refiere al tipo de apoyo económico que reciben las personas beneficiarias para la continuación o conclusión de estudios de nivel básico, medio superior y/ o superior.</t>
    </r>
  </si>
  <si>
    <r>
      <rPr>
        <b/>
        <sz val="9"/>
        <color theme="1"/>
        <rFont val="Arial"/>
        <family val="2"/>
      </rPr>
      <t xml:space="preserve">Financiamiento de proyectos. </t>
    </r>
    <r>
      <rPr>
        <sz val="9"/>
        <color theme="1"/>
        <rFont val="Arial"/>
        <family val="2"/>
      </rPr>
      <t>Se refiere al tipo de apoyo económico que reciben las personas beneficiarias para la realización, desarrollo o conclusión de proyectos cinematográficos, de investigación y/ o innovación, para la preservación del patrimonio cultural, para el cuidado del medio ambiente, entre otros de naturaleza similar.</t>
    </r>
  </si>
  <si>
    <r>
      <rPr>
        <b/>
        <sz val="9"/>
        <color theme="1"/>
        <rFont val="Arial"/>
        <family val="2"/>
      </rPr>
      <t xml:space="preserve">Incentivos económicos. </t>
    </r>
    <r>
      <rPr>
        <sz val="9"/>
        <color theme="1"/>
        <rFont val="Arial"/>
        <family val="2"/>
      </rPr>
      <t>Se refiere al tipo de apoyo económico que reciben las personas beneficiarias para la realización de alguna actividad económica.</t>
    </r>
  </si>
  <si>
    <r>
      <rPr>
        <b/>
        <sz val="9"/>
        <color theme="1"/>
        <rFont val="Arial"/>
        <family val="2"/>
      </rPr>
      <t xml:space="preserve">Pensión. </t>
    </r>
    <r>
      <rPr>
        <sz val="9"/>
        <color theme="1"/>
        <rFont val="Arial"/>
        <family val="2"/>
      </rPr>
      <t>Se refiere al tipo de apoyo económico que reciben las personas beneficiarias que han alcanzado la etapa de personas adultas mayores, cuenten con algún tipo de discapacidad, presenten orfandad materna, entre otras de naturaleza similar.</t>
    </r>
  </si>
  <si>
    <r>
      <rPr>
        <b/>
        <sz val="9"/>
        <color theme="1"/>
        <rFont val="Arial"/>
        <family val="2"/>
      </rPr>
      <t>Subsidio.</t>
    </r>
    <r>
      <rPr>
        <sz val="9"/>
        <color theme="1"/>
        <rFont val="Arial"/>
        <family val="2"/>
      </rPr>
      <t xml:space="preserve"> Se refiere al tipo de apoyo económico que reciben las personas beneficiarias con la finalidad de estimular la demanda de un bien o servicio, o proteger a un grupo de personas.</t>
    </r>
  </si>
  <si>
    <t>Se refiere a las acciones que permiten el fomento económico o la mejora de las condiciones de las poblaciones vulnerables o en situaciones de bajo nivel de desarrollo social.</t>
  </si>
  <si>
    <t>Reglas y/ o lineamientos de operación u homólogas</t>
  </si>
  <si>
    <t>Para cada programa o acción de desarrollo social, en caso de que derivado de su naturaleza presupuestaria la opción contenida en la columna "Presupuesto ejercido" no le aplique, anote "NA" (No aplica) en la celda correspondiente y deje el resto de la fila en blanco.</t>
  </si>
  <si>
    <t>Para cada programa o acción de desarrollo social, en la columna "Presupuesto ejercido" debe considerar la totalidad de presupuesto ejercido durante el año, por lo que debe considerar la cantidad ejercida como parte del presupuesto asignado por la entidad federativa, así como las aportaciones del Gobierno Federal y, de ser el caso, de los municipios o demarcaciones territoriales y/ u otras instituciones o actores.</t>
  </si>
  <si>
    <t>En caso de que en el presupuesto ejercido por determinado programa o acción de desarrollo social no se hayan empleado total o parcialmente recursos públicos propios de la entidad federativa, o no cuente con información para determinarlo, indíquelo en la columna correspondiente conforme al catálogo respectivo y deje la columna "Recursos públicos propios de la entidad federativa ejercidos" en blanco.</t>
  </si>
  <si>
    <t>Institución responsable</t>
  </si>
  <si>
    <r>
      <t xml:space="preserve">ID institución
</t>
    </r>
    <r>
      <rPr>
        <i/>
        <sz val="8"/>
        <color theme="1"/>
        <rFont val="Arial"/>
        <family val="2"/>
      </rPr>
      <t>(para uso exclusivo del personal del INEGI)</t>
    </r>
  </si>
  <si>
    <r>
      <t xml:space="preserve">Derechos sociales y dimensión de bienestar económico
</t>
    </r>
    <r>
      <rPr>
        <i/>
        <sz val="8"/>
        <color theme="1"/>
        <rFont val="Arial"/>
        <family val="2"/>
      </rPr>
      <t>(ver catálogo)</t>
    </r>
  </si>
  <si>
    <t>Directo</t>
  </si>
  <si>
    <t>Indirecto(s)</t>
  </si>
  <si>
    <r>
      <t xml:space="preserve">Otro tipo </t>
    </r>
    <r>
      <rPr>
        <i/>
        <sz val="8"/>
        <rFont val="Arial"/>
        <family val="2"/>
      </rPr>
      <t>(especifique)</t>
    </r>
  </si>
  <si>
    <r>
      <t xml:space="preserve">Otro tipo:
</t>
    </r>
    <r>
      <rPr>
        <i/>
        <sz val="8"/>
        <color theme="1"/>
        <rFont val="Arial"/>
        <family val="2"/>
      </rPr>
      <t>(especifique)</t>
    </r>
  </si>
  <si>
    <t>Señale, por cada uno de los programas o acciones de desarrollo social, la institución responsable de su operación. Asimismo, indique si contó con reglas y/ o lineamientos de operación u homólogas, así como con algún padrón de personas beneficiarias. En caso de que haya contado con reglas y/ o lineamientos de operación u homólogas, especifique el lugar donde se encuentran disponibles o, en su defecto, la no disponibilidad de las mismas. De igual forma, señale el derecho social o dimensión de bienestar económico directo y, de ser el caso, el o los derechos sociales o dimensión de bienestar económico indirectos, el ámbito de atención, así como el tipo de apoyo entregado; utilizando para tal efecto los catálogos que se presentan en la parte inferior de la siguiente tabla.</t>
  </si>
  <si>
    <t>Para cada programa o acción de desarrollo social, en la columna "Nombre" del apartado "Institución responsable" anote el nombre de la institución responsable de su operación, de acuerdo con la información reportada en la pregunta 1.1 de la sección I del módulo 1 de este censo. En caso de que esta instrucción no le aplique derivado de que la operación del programa o acción de desarrollo social sea responsabilidad de dos o más instituciones, anote la palabra "VARIAS" en la referida columna y explique dicha situación en el recuadro que se encuentra en la parte inferior de los catálogos de respuesta.</t>
  </si>
  <si>
    <t>Sitio donde se encuentran disponibles (URL)</t>
  </si>
  <si>
    <t>Anote, por cada uno de los programas o acciones de desarrollo social, la cantidad de solicitudes de inscripción recibidas durante el año 2023, según estatus.</t>
  </si>
  <si>
    <r>
      <t>1.-</t>
    </r>
    <r>
      <rPr>
        <b/>
        <i/>
        <sz val="8"/>
        <rFont val="Arial"/>
        <family val="2"/>
      </rPr>
      <t xml:space="preserve"> Población atendida.</t>
    </r>
    <r>
      <rPr>
        <i/>
        <sz val="8"/>
        <rFont val="Arial"/>
        <family val="2"/>
      </rPr>
      <t xml:space="preserve"> Se refiere a la población beneficiada por un programa o acción de desarrollo social durante un ejercicio fiscal. </t>
    </r>
  </si>
  <si>
    <t>La categoría "Territorial" hace referencia a zonas de atención prioritaria, localidades, hectáreas, etc.</t>
  </si>
  <si>
    <t>Catálogo de grupos vulnerables</t>
  </si>
  <si>
    <t>Niñas, niños y personas adolescentes</t>
  </si>
  <si>
    <r>
      <t xml:space="preserve">Personas privadas de la libertad </t>
    </r>
    <r>
      <rPr>
        <i/>
        <sz val="8"/>
        <rFont val="Arial"/>
        <family val="2"/>
      </rPr>
      <t>(en centros penitenciarios o en centros especializados para personas adolescentes)</t>
    </r>
  </si>
  <si>
    <r>
      <t xml:space="preserve">Grupo vulnerable
</t>
    </r>
    <r>
      <rPr>
        <i/>
        <sz val="8"/>
        <color theme="1"/>
        <rFont val="Arial"/>
        <family val="2"/>
      </rPr>
      <t>(ver catálogo)</t>
    </r>
  </si>
  <si>
    <t>Para cada programa o acción de desarrollo social, seleccione con una "X" el o los grupos vulnerables que correspondan.</t>
  </si>
  <si>
    <t>Para cada programa o acción de desarrollo social, en caso de que seleccione el código "22" o "99" en el apartado "Grupo vulnerable", no puede seleccionar otro código en dicho apartado.</t>
  </si>
  <si>
    <t>En caso de que seleccione el código "21" en el apartado "Grupo vulnerable", debe anotar el nombre de dicho(s) grupo(s) vulnerable(s) en el recuadro destinado para tal efecto que se encuentra al final de la tabla de respuesta.</t>
  </si>
  <si>
    <t>En el Complemento debe anotar la cantidad de población atendida por los programas o acciones de desarrollo social, según municipio o demarcación territorial de pertenencia.</t>
  </si>
  <si>
    <r>
      <rPr>
        <b/>
        <i/>
        <sz val="8"/>
        <color theme="1"/>
        <rFont val="Arial"/>
        <family val="2"/>
      </rPr>
      <t xml:space="preserve">Apoyos para infraestructura social. </t>
    </r>
    <r>
      <rPr>
        <i/>
        <sz val="8"/>
        <color theme="1"/>
        <rFont val="Arial"/>
        <family val="2"/>
      </rPr>
      <t>Se refiere al tipo de apoyo económico que reciben las personas beneficiarias para el financiamiento de obras, acciones sociales básicas e inversiones que benefician directamente a la población. Dentro de esta categoría se considera la infraestructura básica del sector educativo y del sector salud, el mejoramiento de la vivienda y la urbanización.</t>
    </r>
  </si>
  <si>
    <t>Apoyo entregado</t>
  </si>
  <si>
    <r>
      <rPr>
        <b/>
        <sz val="9"/>
        <color theme="1"/>
        <rFont val="Arial"/>
        <family val="2"/>
      </rPr>
      <t xml:space="preserve">Apoyos para infraestructura social. </t>
    </r>
    <r>
      <rPr>
        <sz val="9"/>
        <color theme="1"/>
        <rFont val="Arial"/>
        <family val="2"/>
      </rPr>
      <t>Se refiere al tipo de apoyo económico que reciben las personas beneficiarias para el financiamiento de obras, acciones sociales básicas e inversiones que benefician directamente a la población. Dentro de esta categoría se considera la infraestructura básica del sector educativo y del sector salud, el mejoramiento de la vivienda y la urbanización.</t>
    </r>
  </si>
  <si>
    <t>6.- Salvo aquellas preguntas que no requieran información por programa o acción de desarrollo social, el listado de programas o acciones de desarrollo social que se despliega es el mismo que registre como respuesta en la pregunta 3.2.</t>
  </si>
  <si>
    <t>3.- Para cada programa o acción de desarrollo social, en caso de que haya anotado una "X" en la columna "No aplica" de la pregunta 3.6, no puede registrar información en el presente Complemento.</t>
  </si>
  <si>
    <t>Para cada programa o acción de desarrollo social, en caso de que seleccione el código "14" o "99" en el apartado "Tipo de apoyo entregado", no puede seleccionar otro código en dicho apartado.</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</si>
  <si>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y vialidad.
Sección XI. Alojamientos de asistencia social.</t>
  </si>
  <si>
    <t>Pregunta 3.6</t>
  </si>
  <si>
    <r>
      <rPr>
        <b/>
        <i/>
        <sz val="8"/>
        <color theme="1"/>
        <rFont val="Arial"/>
        <family val="2"/>
      </rPr>
      <t xml:space="preserve">Apoyos para la seguridad social. </t>
    </r>
    <r>
      <rPr>
        <i/>
        <sz val="8"/>
        <color theme="1"/>
        <rFont val="Arial"/>
        <family val="2"/>
      </rPr>
      <t>Se refiere al tipo de apoyo no económico en el que las personas beneficiarias reciben algunas de las prestaciones de la seguridad social, como son los servicios de guardería, de incapacidad laboral, entre otros de naturaleza similar.</t>
    </r>
  </si>
  <si>
    <r>
      <rPr>
        <b/>
        <sz val="9"/>
        <color theme="1"/>
        <rFont val="Arial"/>
        <family val="2"/>
      </rPr>
      <t xml:space="preserve">Apoyos para la seguridad social. </t>
    </r>
    <r>
      <rPr>
        <sz val="9"/>
        <color theme="1"/>
        <rFont val="Arial"/>
        <family val="2"/>
      </rPr>
      <t>Se refiere al tipo de apoyo no económico en el que las personas beneficiarias reciben algunas de las prestaciones de la seguridad social, como son los servicios de guardería, de incapacidad laboral, entre otros de naturaleza similar.</t>
    </r>
  </si>
  <si>
    <r>
      <t xml:space="preserve">Territorial
</t>
    </r>
    <r>
      <rPr>
        <i/>
        <sz val="8"/>
        <color theme="1"/>
        <rFont val="Arial"/>
        <family val="2"/>
      </rPr>
      <t>(especifique)</t>
    </r>
  </si>
  <si>
    <r>
      <t xml:space="preserve">Otro tipo
</t>
    </r>
    <r>
      <rPr>
        <i/>
        <sz val="8"/>
        <color theme="1"/>
        <rFont val="Arial"/>
        <family val="2"/>
      </rPr>
      <t>(especifique)</t>
    </r>
  </si>
  <si>
    <t>Población atendida, según tipo</t>
  </si>
  <si>
    <t>Anote, por cada uno de los programas o acciones de desarrollo social, la cantidad de población atendida durante el año 2023, según tipo. Asimismo, señale el grupo vulnerable beneficiado; utilizando para tal efecto el catálogo que se presenta en la parte inferior de la siguiente tabla.</t>
  </si>
  <si>
    <t>Para cada programa o acción de desarrollo social, y de acuerdo con lo establecido en la octava instrucción general para las preguntas de la sección, en caso de que el tipo de población no haya sido atendida derivado de la naturaleza u objetivo del programa o acción de desarrollo social, anote "NA" (No aplica) en la columna correspondiente.</t>
  </si>
  <si>
    <t>Para cada programa o acción de desarrollo social, en caso de que la cantidad reportada en la columna "Personas" del apartado "Población atendida, según tipo" no sea un dato numérico mayor a cero, no puede registrar información en el apartado "Grupo vulnerable".</t>
  </si>
  <si>
    <t>En caso de que registre algún valor numérico mayor a cero en la columna "Territorial" del apartado "Población atendida, según tipo", debe especificar la unidad de medida de dicha(s) población(es) en el recuadro destinado para tal efecto que se encuentra al final de la tabla de respuesta.</t>
  </si>
  <si>
    <t>1.- El listado de programas o acciones de desarrollo social que se despliega es el mismo que registró como respuesta en la pregunta 3.2.</t>
  </si>
  <si>
    <t>2.- Los municipios o demarcaciones territoriales que se presentan corresponden a aquellos establecidos en el Catálogo Único de Claves de Áreas Geoestadísticas Estatales, Municipales y Localidades. Para mayor referencia, favor de consultar: https://www.inegi.org.mx/app/ageeml/.</t>
  </si>
  <si>
    <t>4.- Para cada programa o acción de desarrollo social, en caso de que no le sea posible identificar el municipio o demarcación territorial a donde pertenece una parcialidad o la totalidad de la población atendida, haga uso de la columna "No identificado".</t>
  </si>
  <si>
    <t>5.- Para cada programa o acción de desarrollo social, deje en blanco la columna correspondiente a aquellos municipios o demarcaciones territoriales a los que no pertenece una parcialidad o la totalidad de la población atendida.</t>
  </si>
  <si>
    <t>6.- Para cada programa o acción de desarrollo social, la suma de las cantidades registradas debe ser igual a la suma de las cantidades reportadas como respuesta en el apartado "Población atendida, según tipo" de la pregunta 3.6.</t>
  </si>
  <si>
    <t>Por recursos públicos propios de la entidad federativa debe considerar aquellos ingresos de la entidad federativa que provienen de los impuestos, derechos, productos y aprovechamientos.</t>
  </si>
  <si>
    <t>3.- Únicamente debe considerar la información relacionada con los programas y acciones vinculadas con alguno de los derechos sociales o con la dimensión de bienestar económico que cumplan los siguientes criterios: 1) hayan sido operados por alguna de las instituciones de la Administración Pública Estatal; y 2) hayan ejercido y/ o empleado, total o parcialmente, recursos públicos propios de la entidad federativa (es decir, aquellos que provienen de los impuestos, derechos, productos y aprovechamientos). En consecuencia, no debe considerar aquellos programas o acciones vinculadas con alguno de los derechos sociales o con la dimensión de bienestar económico que incumplan alguno de los referidos criterios, salvo aquellos en los que, por su naturaleza presupuestaria, no hayan ejercido recursos públicos. Tampoco debe considerar aquellos elementos relacionados con la asistencia social en los términos de la Ley de Asistencia Social o de la disposición homóloga de la entidad federativa; toda vez que estos, de ser el caso, se requieren en la sección XI del módulo 1 de este censo.</t>
  </si>
  <si>
    <t>En caso de que registre algún valor numérico mayor a cero en la columna "Otro tipo" del apartado "Población atendida, según tipo", debe anotar el nombre de dicho(s) tipo(s) de población en el recuadro destinado para tal efecto que se encuentra al final de la tabla de respuesta.</t>
  </si>
  <si>
    <t>OTRA</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</si>
  <si>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</si>
  <si>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</si>
  <si>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</si>
  <si>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</si>
  <si>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</si>
  <si>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</si>
  <si>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</si>
  <si>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</si>
  <si>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</si>
  <si>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</si>
  <si>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</si>
  <si>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</si>
  <si>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</si>
  <si>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</si>
  <si>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</si>
  <si>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</si>
  <si>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</si>
  <si>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</si>
  <si>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</si>
  <si>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</si>
  <si>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</si>
  <si>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</si>
  <si>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</si>
  <si>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</si>
  <si>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</si>
  <si>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</si>
  <si>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</si>
  <si>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</si>
  <si>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</si>
  <si>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</si>
  <si>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</si>
  <si>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</si>
  <si>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</si>
  <si>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</si>
  <si>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</si>
  <si>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</si>
  <si>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</si>
  <si>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</si>
  <si>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</si>
  <si>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</si>
  <si>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</si>
  <si>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</si>
  <si>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</si>
  <si>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</si>
  <si>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</si>
  <si>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</si>
  <si>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</si>
  <si>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</si>
  <si>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</si>
  <si>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</si>
  <si>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</si>
  <si>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</si>
  <si>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</si>
  <si>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</si>
  <si>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</si>
  <si>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</si>
  <si>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</si>
  <si>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</si>
  <si>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</si>
  <si>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</si>
  <si>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</si>
  <si>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</si>
  <si>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</si>
  <si>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</si>
  <si>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</si>
  <si>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</si>
  <si>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</si>
  <si>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</si>
  <si>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</si>
  <si>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</si>
  <si>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</si>
  <si>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</si>
  <si>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</si>
  <si>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</si>
  <si>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</si>
  <si>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</si>
  <si>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</si>
  <si>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</si>
  <si>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</si>
  <si>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</si>
  <si>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</si>
  <si>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</si>
  <si>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</si>
  <si>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</si>
  <si>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</si>
  <si>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</si>
  <si>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</si>
  <si>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</si>
  <si>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</si>
  <si>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</si>
  <si>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</si>
  <si>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</si>
  <si>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</si>
  <si>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</si>
  <si>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</si>
  <si>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</si>
  <si>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</si>
  <si>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</si>
  <si>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</si>
  <si>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</si>
  <si>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</si>
  <si>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</si>
  <si>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</si>
  <si>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</si>
  <si>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</si>
  <si>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</si>
  <si>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</si>
  <si>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</si>
  <si>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</si>
  <si>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</si>
  <si>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</si>
  <si>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</si>
  <si>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</si>
  <si>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</si>
  <si>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</si>
  <si>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</si>
  <si>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</si>
  <si>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</si>
  <si>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</si>
  <si>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</si>
  <si>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</si>
  <si>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</si>
  <si>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</si>
  <si>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</si>
  <si>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</si>
  <si>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</si>
  <si>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</si>
  <si>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</si>
  <si>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</si>
  <si>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</si>
  <si>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</si>
  <si>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</si>
  <si>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</si>
  <si>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</si>
  <si>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</si>
  <si>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</si>
  <si>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</si>
  <si>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</si>
  <si>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</si>
  <si>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</si>
  <si>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</si>
  <si>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</si>
  <si>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</si>
  <si>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</si>
  <si>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</si>
  <si>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</si>
  <si>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</si>
  <si>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</si>
  <si>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</si>
  <si>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</si>
  <si>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</si>
  <si>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</si>
  <si>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</si>
  <si>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</si>
  <si>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</si>
  <si>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</si>
  <si>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</si>
  <si>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</si>
  <si>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</si>
  <si>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</si>
  <si>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</si>
  <si>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</si>
  <si>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</si>
  <si>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</si>
  <si>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</si>
  <si>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</si>
  <si>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</si>
  <si>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</si>
  <si>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</si>
  <si>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</si>
  <si>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</si>
  <si>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</si>
  <si>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</si>
  <si>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</si>
  <si>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</si>
  <si>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</si>
  <si>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</si>
  <si>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</si>
  <si>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</si>
  <si>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</si>
  <si>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</si>
  <si>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</si>
  <si>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</si>
  <si>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</si>
  <si>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</si>
  <si>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</si>
  <si>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</si>
  <si>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</si>
  <si>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</si>
  <si>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</si>
  <si>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</si>
  <si>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</si>
  <si>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</si>
  <si>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</si>
  <si>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</si>
  <si>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</si>
  <si>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</si>
  <si>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</si>
  <si>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</si>
  <si>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</si>
  <si>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</si>
  <si>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</si>
  <si>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</si>
  <si>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</si>
  <si>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</si>
  <si>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</si>
  <si>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</si>
  <si>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</si>
  <si>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</si>
  <si>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</si>
  <si>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</si>
  <si>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</si>
  <si>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</si>
  <si>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</si>
  <si>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</si>
  <si>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</si>
  <si>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</si>
  <si>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</si>
  <si>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</si>
  <si>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</si>
  <si>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</si>
  <si>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</si>
  <si>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</si>
  <si>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</si>
  <si>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</si>
  <si>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</si>
  <si>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</si>
  <si>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</si>
  <si>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</si>
  <si>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</si>
  <si>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</si>
  <si>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</si>
  <si>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</si>
  <si>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</si>
  <si>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</si>
  <si>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</si>
  <si>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</si>
  <si>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</si>
  <si>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</si>
  <si>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</si>
  <si>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</si>
  <si>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</si>
  <si>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</si>
  <si>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</si>
  <si>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</si>
  <si>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</si>
  <si>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</si>
  <si>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</si>
  <si>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</si>
  <si>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</si>
  <si>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</si>
  <si>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</si>
  <si>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</si>
  <si>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</si>
  <si>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</si>
  <si>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</si>
  <si>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</si>
  <si>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</si>
  <si>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</si>
  <si>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</si>
  <si>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</si>
  <si>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</si>
  <si>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</si>
  <si>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</si>
  <si>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</si>
  <si>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</si>
  <si>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</si>
  <si>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</si>
  <si>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</si>
  <si>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</si>
  <si>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</si>
  <si>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</si>
  <si>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</si>
  <si>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</si>
  <si>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</si>
  <si>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</si>
  <si>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</si>
  <si>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</si>
  <si>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</si>
  <si>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</si>
  <si>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</si>
  <si>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</si>
  <si>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</si>
  <si>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</si>
  <si>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</si>
  <si>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</si>
  <si>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</si>
  <si>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</si>
  <si>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</si>
  <si>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</si>
  <si>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</si>
  <si>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</si>
  <si>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</si>
  <si>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</si>
  <si>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</si>
  <si>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</si>
  <si>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</si>
  <si>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</si>
  <si>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</si>
  <si>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</si>
  <si>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</si>
  <si>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</si>
  <si>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</si>
  <si>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</si>
  <si>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</si>
  <si>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</si>
  <si>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</si>
  <si>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</si>
  <si>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</si>
  <si>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</si>
  <si>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</si>
  <si>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</si>
  <si>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</si>
  <si>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</si>
  <si>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</si>
  <si>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</si>
  <si>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</si>
  <si>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</si>
  <si>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</si>
  <si>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</si>
  <si>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</si>
  <si>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</si>
  <si>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</si>
  <si>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</si>
  <si>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</si>
  <si>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</si>
  <si>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</si>
  <si>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</si>
  <si>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</si>
  <si>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</si>
  <si>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</si>
  <si>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</si>
  <si>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</si>
  <si>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</si>
  <si>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</si>
  <si>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</si>
  <si>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</si>
  <si>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</si>
  <si>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</si>
  <si>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</si>
  <si>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</si>
  <si>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</si>
  <si>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</si>
  <si>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</si>
  <si>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</si>
  <si>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</si>
  <si>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</si>
  <si>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</si>
  <si>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</si>
  <si>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03099</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</si>
  <si>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</si>
  <si>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</si>
  <si>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</si>
  <si>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</si>
  <si>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</si>
  <si>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</si>
  <si>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</si>
  <si>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</si>
  <si>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</si>
  <si>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</si>
  <si>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</si>
  <si>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</si>
  <si>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</si>
  <si>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</si>
  <si>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</si>
  <si>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</si>
  <si>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</si>
  <si>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</si>
  <si>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</si>
  <si>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</si>
  <si>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</si>
  <si>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</si>
  <si>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</si>
  <si>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</si>
  <si>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</si>
  <si>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</si>
  <si>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</si>
  <si>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</si>
  <si>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</si>
  <si>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</si>
  <si>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</si>
  <si>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</si>
  <si>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</si>
  <si>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</si>
  <si>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</si>
  <si>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</si>
  <si>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</si>
  <si>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</si>
  <si>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</si>
  <si>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</si>
  <si>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</si>
  <si>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</si>
  <si>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</si>
  <si>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</si>
  <si>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</si>
  <si>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</si>
  <si>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</si>
  <si>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</si>
  <si>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</si>
  <si>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</si>
  <si>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</si>
  <si>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</si>
  <si>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</si>
  <si>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</si>
  <si>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</si>
  <si>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</si>
  <si>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</si>
  <si>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</si>
  <si>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</si>
  <si>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</si>
  <si>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</si>
  <si>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</si>
  <si>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</si>
  <si>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</si>
  <si>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</si>
  <si>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</si>
  <si>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</si>
  <si>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</si>
  <si>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</si>
  <si>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</si>
  <si>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</si>
  <si>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</si>
  <si>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</si>
  <si>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</si>
  <si>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</si>
  <si>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</si>
  <si>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</si>
  <si>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</si>
  <si>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</si>
  <si>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</si>
  <si>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</si>
  <si>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</si>
  <si>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</si>
  <si>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</si>
  <si>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</si>
  <si>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</si>
  <si>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</si>
  <si>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</si>
  <si>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</si>
  <si>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</si>
  <si>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</si>
  <si>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</si>
  <si>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</si>
  <si>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</si>
  <si>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</si>
  <si>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</si>
  <si>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</si>
  <si>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</si>
  <si>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</si>
  <si>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</si>
  <si>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</si>
  <si>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</si>
  <si>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</si>
  <si>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</si>
  <si>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</si>
  <si>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</si>
  <si>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</si>
  <si>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</si>
  <si>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</si>
  <si>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</si>
  <si>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</si>
  <si>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</si>
  <si>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</si>
  <si>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</si>
  <si>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</si>
  <si>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</si>
  <si>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</si>
  <si>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</si>
  <si>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</si>
  <si>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</si>
  <si>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</si>
  <si>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</si>
  <si>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</si>
  <si>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</si>
  <si>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02099</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</si>
  <si>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</si>
  <si>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</si>
  <si>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</si>
  <si>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</si>
  <si>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</si>
  <si>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</si>
  <si>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</si>
  <si>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</si>
  <si>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</si>
  <si>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</si>
  <si>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</si>
  <si>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</si>
  <si>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</si>
  <si>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</si>
  <si>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</si>
  <si>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</si>
  <si>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</si>
  <si>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</si>
  <si>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</si>
  <si>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</si>
  <si>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</si>
  <si>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</si>
  <si>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</si>
  <si>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</si>
  <si>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</si>
  <si>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</si>
  <si>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</si>
  <si>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</si>
  <si>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</si>
  <si>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</si>
  <si>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</si>
  <si>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</si>
  <si>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</si>
  <si>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</si>
  <si>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</si>
  <si>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</si>
  <si>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</si>
  <si>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</si>
  <si>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</si>
  <si>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</si>
  <si>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</si>
  <si>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</si>
  <si>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</si>
  <si>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</si>
  <si>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</si>
  <si>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</si>
  <si>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</si>
  <si>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</si>
  <si>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</si>
  <si>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</si>
  <si>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</si>
  <si>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</si>
  <si>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</si>
  <si>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</si>
  <si>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</si>
  <si>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</si>
  <si>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</si>
  <si>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</si>
  <si>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</si>
  <si>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</si>
  <si>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</si>
  <si>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</si>
  <si>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</si>
  <si>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</si>
  <si>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</si>
  <si>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</si>
  <si>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</si>
  <si>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</si>
  <si>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</si>
  <si>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</si>
  <si>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</si>
  <si>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</si>
  <si>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</si>
  <si>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</si>
  <si>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</si>
  <si>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</si>
  <si>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</si>
  <si>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</si>
  <si>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</si>
  <si>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</si>
  <si>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</si>
  <si>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</si>
  <si>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</si>
  <si>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</si>
  <si>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</si>
  <si>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</si>
  <si>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</si>
  <si>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</si>
  <si>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</si>
  <si>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</si>
  <si>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</si>
  <si>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</si>
  <si>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</si>
  <si>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</si>
  <si>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</si>
  <si>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</si>
  <si>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</si>
  <si>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</si>
  <si>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</si>
  <si>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</si>
  <si>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</si>
  <si>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</si>
  <si>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</si>
  <si>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</si>
  <si>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</si>
  <si>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</si>
  <si>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</si>
  <si>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</si>
  <si>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</si>
  <si>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</si>
  <si>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</si>
  <si>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</si>
  <si>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</si>
  <si>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</si>
  <si>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</si>
  <si>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</si>
  <si>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</si>
  <si>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</si>
  <si>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</si>
  <si>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</si>
  <si>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</si>
  <si>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</si>
  <si>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</si>
  <si>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</si>
  <si>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</si>
  <si>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</si>
  <si>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</si>
  <si>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</si>
  <si>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</si>
  <si>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</si>
  <si>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</si>
  <si>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</si>
  <si>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</si>
  <si>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</si>
  <si>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</si>
  <si>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</si>
  <si>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</si>
  <si>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</si>
  <si>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</si>
  <si>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</si>
  <si>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</si>
  <si>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</si>
  <si>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</si>
  <si>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</si>
  <si>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</si>
  <si>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</si>
  <si>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</si>
  <si>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</si>
  <si>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</si>
  <si>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</si>
  <si>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</si>
  <si>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</si>
  <si>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</si>
  <si>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</si>
  <si>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</si>
  <si>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</si>
  <si>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</si>
  <si>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</si>
  <si>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</si>
  <si>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</si>
  <si>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</si>
  <si>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</si>
  <si>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</si>
  <si>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</si>
  <si>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</si>
  <si>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</si>
  <si>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</si>
  <si>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</si>
  <si>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</si>
  <si>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</si>
  <si>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</si>
  <si>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</si>
  <si>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</si>
  <si>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</si>
  <si>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</si>
  <si>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</si>
  <si>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</si>
  <si>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</si>
  <si>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06099</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</si>
  <si>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</si>
  <si>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</si>
  <si>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</si>
  <si>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</si>
  <si>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</si>
  <si>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</si>
  <si>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</si>
  <si>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</si>
  <si>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</si>
  <si>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</si>
  <si>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</si>
  <si>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</si>
  <si>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</si>
  <si>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</si>
  <si>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</si>
  <si>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</si>
  <si>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</si>
  <si>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</si>
  <si>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</si>
  <si>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</si>
  <si>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</si>
  <si>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</si>
  <si>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</si>
  <si>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</si>
  <si>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</si>
  <si>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</si>
  <si>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</si>
  <si>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</si>
  <si>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</si>
  <si>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</si>
  <si>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</si>
  <si>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</si>
  <si>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</si>
  <si>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</si>
  <si>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</si>
  <si>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</si>
  <si>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</si>
  <si>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</si>
  <si>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</si>
  <si>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</si>
  <si>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</si>
  <si>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</si>
  <si>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</si>
  <si>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</si>
  <si>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</si>
  <si>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</si>
  <si>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</si>
  <si>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</si>
  <si>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</si>
  <si>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</si>
  <si>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</si>
  <si>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</si>
  <si>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</si>
  <si>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</si>
  <si>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</si>
  <si>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01099</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</si>
  <si>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</si>
  <si>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</si>
  <si>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</si>
  <si>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</si>
  <si>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</si>
  <si>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</si>
  <si>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</si>
  <si>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</si>
  <si>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</si>
  <si>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</si>
  <si>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</si>
  <si>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</si>
  <si>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</si>
  <si>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</si>
  <si>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</si>
  <si>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</si>
  <si>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</si>
  <si>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</si>
  <si>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</si>
  <si>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</si>
  <si>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</si>
  <si>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</si>
  <si>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</si>
  <si>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</si>
  <si>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</si>
  <si>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</si>
  <si>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</si>
  <si>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</si>
  <si>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</si>
  <si>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</si>
  <si>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</si>
  <si>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</si>
  <si>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</si>
  <si>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</si>
  <si>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</si>
  <si>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</si>
  <si>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</si>
  <si>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</si>
  <si>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</si>
  <si>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</si>
  <si>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</si>
  <si>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</si>
  <si>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</si>
  <si>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</si>
  <si>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</si>
  <si>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</si>
  <si>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</si>
  <si>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</si>
  <si>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</si>
  <si>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</si>
  <si>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</si>
  <si>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</si>
  <si>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</si>
  <si>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</si>
  <si>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</si>
  <si>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</si>
  <si>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</si>
  <si>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</si>
  <si>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</si>
  <si>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</si>
  <si>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</si>
  <si>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</si>
  <si>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</si>
  <si>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</si>
  <si>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</si>
  <si>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</si>
  <si>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</si>
  <si>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</si>
  <si>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</si>
  <si>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</si>
  <si>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</si>
  <si>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</si>
  <si>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</si>
  <si>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</si>
  <si>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</si>
  <si>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</si>
  <si>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</si>
  <si>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</si>
  <si>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</si>
  <si>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</si>
  <si>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</si>
  <si>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</si>
  <si>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</si>
  <si>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</si>
  <si>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</si>
  <si>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</si>
  <si>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</si>
  <si>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</si>
  <si>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</si>
  <si>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</si>
  <si>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</si>
  <si>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</si>
  <si>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</si>
  <si>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</si>
  <si>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</si>
  <si>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</si>
  <si>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</si>
  <si>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</si>
  <si>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</si>
  <si>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</si>
  <si>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</si>
  <si>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</si>
  <si>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</si>
  <si>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</si>
  <si>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</si>
  <si>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</si>
  <si>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04099</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</si>
  <si>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</si>
  <si>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</si>
  <si>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</si>
  <si>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</si>
  <si>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</si>
  <si>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</si>
  <si>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</si>
  <si>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</si>
  <si>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</si>
  <si>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</si>
  <si>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</si>
  <si>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</si>
  <si>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</si>
  <si>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</si>
  <si>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</si>
  <si>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</si>
  <si>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</si>
  <si>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</si>
  <si>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</si>
  <si>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</si>
  <si>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</si>
  <si>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</si>
  <si>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</si>
  <si>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</si>
  <si>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</si>
  <si>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</si>
  <si>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</si>
  <si>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</si>
  <si>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</si>
  <si>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</si>
  <si>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</si>
  <si>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</si>
  <si>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</si>
  <si>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</si>
  <si>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</si>
  <si>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</si>
  <si>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</si>
  <si>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</si>
  <si>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</si>
  <si>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</si>
  <si>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</si>
  <si>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</si>
  <si>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</si>
  <si>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</si>
  <si>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</si>
  <si>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</si>
  <si>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</si>
  <si>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</si>
  <si>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</si>
  <si>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</si>
  <si>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</si>
  <si>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</si>
  <si>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</si>
  <si>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</si>
  <si>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</si>
  <si>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</si>
  <si>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</si>
  <si>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</si>
  <si>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</si>
  <si>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</si>
  <si>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</si>
  <si>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</si>
  <si>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</si>
  <si>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</si>
  <si>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</si>
  <si>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</si>
  <si>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</si>
  <si>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</si>
  <si>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</si>
  <si>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</si>
  <si>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</si>
  <si>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</si>
  <si>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</si>
  <si>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</si>
  <si>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</si>
  <si>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</si>
  <si>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</si>
  <si>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</si>
  <si>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</si>
  <si>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</si>
  <si>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</si>
  <si>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</si>
  <si>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</si>
  <si>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</si>
  <si>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</si>
  <si>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</si>
  <si>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</si>
  <si>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</si>
  <si>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</si>
  <si>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</si>
  <si>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</si>
  <si>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</si>
  <si>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</si>
  <si>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</si>
  <si>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</si>
  <si>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</si>
  <si>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</si>
  <si>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</si>
  <si>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</si>
  <si>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</si>
  <si>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</si>
  <si>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</si>
  <si>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</si>
  <si>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</si>
  <si>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</si>
  <si>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</si>
  <si>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</si>
  <si>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</si>
  <si>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</si>
  <si>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</si>
  <si>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</si>
  <si>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</si>
  <si>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</si>
  <si>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</si>
  <si>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</si>
  <si>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</si>
  <si>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</si>
  <si>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</si>
  <si>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</si>
  <si>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</si>
  <si>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</si>
  <si>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</si>
  <si>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</si>
  <si>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</si>
  <si>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</si>
  <si>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</si>
  <si>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</si>
  <si>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</si>
  <si>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</si>
  <si>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</si>
  <si>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</si>
  <si>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</si>
  <si>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</si>
  <si>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</si>
  <si>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</si>
  <si>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</si>
  <si>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</si>
  <si>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</si>
  <si>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</si>
  <si>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</si>
  <si>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</si>
  <si>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</si>
  <si>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</si>
  <si>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</si>
  <si>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</si>
  <si>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</si>
  <si>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</si>
  <si>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</si>
  <si>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</si>
  <si>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</si>
  <si>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</si>
  <si>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</si>
  <si>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</si>
  <si>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</si>
  <si>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</si>
  <si>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</si>
  <si>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</si>
  <si>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09099</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</si>
  <si>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</si>
  <si>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</si>
  <si>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</si>
  <si>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</si>
  <si>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</si>
  <si>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</si>
  <si>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</si>
  <si>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</si>
  <si>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</si>
  <si>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</si>
  <si>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</si>
  <si>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</si>
  <si>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</si>
  <si>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</si>
  <si>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</si>
  <si>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</si>
  <si>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</si>
  <si>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</si>
  <si>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</si>
  <si>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</si>
  <si>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</si>
  <si>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</si>
  <si>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</si>
  <si>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</si>
  <si>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</si>
  <si>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</si>
  <si>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</si>
  <si>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</si>
  <si>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</si>
  <si>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</si>
  <si>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</si>
  <si>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</si>
  <si>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</si>
  <si>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</si>
  <si>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</si>
  <si>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</si>
  <si>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</si>
  <si>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</si>
  <si>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</si>
  <si>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</si>
  <si>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</si>
  <si>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</si>
  <si>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</si>
  <si>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</si>
  <si>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</si>
  <si>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</si>
  <si>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</si>
  <si>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</si>
  <si>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</si>
  <si>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</si>
  <si>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</si>
  <si>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</si>
  <si>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</si>
  <si>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</si>
  <si>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</si>
  <si>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</si>
  <si>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</si>
  <si>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</si>
  <si>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</si>
  <si>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</si>
  <si>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</si>
  <si>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</si>
  <si>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</si>
  <si>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</si>
  <si>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</si>
  <si>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</si>
  <si>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</si>
  <si>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</si>
  <si>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</si>
  <si>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</si>
  <si>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</si>
  <si>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</si>
  <si>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</si>
  <si>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</si>
  <si>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</si>
  <si>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</si>
  <si>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</si>
  <si>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</si>
  <si>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</si>
  <si>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</si>
  <si>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</si>
  <si>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</si>
  <si>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</si>
  <si>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</si>
  <si>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</si>
  <si>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</si>
  <si>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</si>
  <si>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</si>
  <si>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</si>
  <si>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</si>
  <si>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</si>
  <si>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</si>
  <si>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</si>
  <si>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</si>
  <si>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</si>
  <si>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</si>
  <si>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</si>
  <si>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</si>
  <si>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</si>
  <si>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</si>
  <si>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</si>
  <si>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</si>
  <si>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</si>
  <si>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</si>
  <si>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</si>
  <si>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</si>
  <si>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</si>
  <si>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</si>
  <si>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</si>
  <si>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</si>
  <si>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</si>
  <si>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</si>
  <si>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</si>
  <si>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</si>
  <si>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</si>
  <si>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</si>
  <si>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</si>
  <si>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</si>
  <si>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</si>
  <si>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</si>
  <si>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</si>
  <si>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</si>
  <si>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</si>
  <si>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</si>
  <si>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</si>
  <si>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</si>
  <si>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</si>
  <si>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</si>
  <si>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</si>
  <si>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</si>
  <si>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</si>
  <si>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</si>
  <si>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</si>
  <si>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</si>
  <si>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</si>
  <si>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</si>
  <si>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</si>
  <si>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</si>
  <si>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</si>
  <si>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</si>
  <si>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</si>
  <si>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</si>
  <si>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</si>
  <si>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</si>
  <si>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</si>
  <si>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</si>
  <si>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</si>
  <si>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</si>
  <si>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</si>
  <si>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</si>
  <si>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</si>
  <si>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</si>
  <si>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</si>
  <si>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</si>
  <si>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</si>
  <si>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</si>
  <si>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</si>
  <si>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</si>
  <si>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</si>
  <si>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</si>
  <si>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</si>
  <si>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</si>
  <si>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</si>
  <si>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</si>
  <si>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</si>
  <si>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</si>
  <si>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</si>
  <si>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</si>
  <si>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</si>
  <si>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</si>
  <si>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</si>
  <si>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</si>
  <si>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</si>
  <si>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</si>
  <si>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</si>
  <si>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</si>
  <si>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</si>
  <si>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</si>
  <si>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</si>
  <si>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</si>
  <si>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</si>
  <si>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</si>
  <si>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</si>
  <si>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</si>
  <si>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</si>
  <si>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</si>
  <si>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</si>
  <si>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</si>
  <si>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</si>
  <si>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</si>
  <si>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</si>
  <si>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</si>
  <si>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</si>
  <si>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</si>
  <si>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</si>
  <si>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</si>
  <si>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</si>
  <si>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</si>
  <si>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</si>
  <si>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</si>
  <si>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</si>
  <si>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</si>
  <si>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</si>
  <si>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</si>
  <si>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</si>
  <si>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</si>
  <si>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</si>
  <si>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</si>
  <si>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</si>
  <si>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</si>
  <si>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</si>
  <si>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</si>
  <si>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</si>
  <si>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</si>
  <si>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</si>
  <si>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</si>
  <si>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</si>
  <si>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</si>
  <si>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</si>
  <si>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</si>
  <si>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</si>
  <si>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</si>
  <si>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</si>
  <si>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</si>
  <si>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</si>
  <si>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</si>
  <si>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</si>
  <si>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</si>
  <si>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</si>
  <si>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</si>
  <si>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</si>
  <si>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</si>
  <si>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</si>
  <si>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</si>
  <si>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</si>
  <si>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</si>
  <si>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</si>
  <si>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</si>
  <si>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</si>
  <si>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</si>
  <si>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</si>
  <si>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</si>
  <si>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</si>
  <si>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</si>
  <si>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</si>
  <si>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</si>
  <si>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</si>
  <si>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</si>
  <si>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</si>
  <si>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</si>
  <si>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</si>
  <si>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</si>
  <si>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</si>
  <si>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</si>
  <si>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</si>
  <si>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</si>
  <si>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</si>
  <si>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</si>
  <si>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</si>
  <si>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</si>
  <si>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</si>
  <si>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</si>
  <si>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</si>
  <si>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</si>
  <si>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</si>
  <si>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</si>
  <si>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</si>
  <si>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</si>
  <si>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</si>
  <si>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</si>
  <si>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</si>
  <si>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</si>
  <si>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</si>
  <si>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</si>
  <si>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</si>
  <si>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</si>
  <si>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</si>
  <si>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</si>
  <si>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</si>
  <si>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</si>
  <si>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</si>
  <si>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</si>
  <si>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</si>
  <si>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</si>
  <si>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</si>
  <si>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</si>
  <si>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</si>
  <si>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</si>
  <si>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</si>
  <si>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</si>
  <si>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</si>
  <si>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</si>
  <si>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</si>
  <si>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</si>
  <si>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</si>
  <si>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</si>
  <si>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</si>
  <si>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</si>
  <si>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</si>
  <si>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</si>
  <si>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</si>
  <si>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</si>
  <si>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</si>
  <si>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</si>
  <si>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</si>
  <si>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</si>
  <si>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</si>
  <si>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</si>
  <si>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</si>
  <si>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</si>
  <si>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</si>
  <si>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</si>
  <si>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</si>
  <si>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</si>
  <si>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</si>
  <si>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</si>
  <si>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</si>
  <si>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</si>
  <si>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</si>
  <si>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</si>
  <si>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</si>
  <si>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</si>
  <si>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</si>
  <si>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</si>
  <si>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</si>
  <si>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</si>
  <si>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</si>
  <si>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</si>
  <si>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</si>
  <si>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</si>
  <si>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</si>
  <si>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</si>
  <si>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</si>
  <si>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</si>
  <si>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</si>
  <si>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</si>
  <si>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</si>
  <si>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</si>
  <si>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</si>
  <si>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</si>
  <si>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</si>
  <si>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</si>
  <si>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</si>
  <si>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</si>
  <si>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</si>
  <si>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</si>
  <si>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</si>
  <si>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</si>
  <si>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</si>
  <si>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</si>
  <si>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</si>
  <si>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</si>
  <si>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</si>
  <si>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</si>
  <si>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</si>
  <si>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</si>
  <si>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</si>
  <si>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</si>
  <si>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</si>
  <si>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</si>
  <si>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</si>
  <si>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</si>
  <si>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</si>
  <si>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</si>
  <si>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</si>
  <si>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</si>
  <si>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</si>
  <si>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</si>
  <si>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</si>
  <si>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</si>
  <si>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</si>
  <si>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</si>
  <si>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</si>
  <si>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</si>
  <si>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</si>
  <si>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</si>
  <si>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</si>
  <si>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</si>
  <si>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</si>
  <si>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</si>
  <si>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</si>
  <si>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</si>
  <si>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</si>
  <si>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</si>
  <si>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</si>
  <si>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</si>
  <si>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</si>
  <si>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</si>
  <si>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</si>
  <si>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</si>
  <si>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</si>
  <si>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</si>
  <si>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</si>
  <si>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</si>
  <si>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</si>
  <si>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</si>
  <si>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</si>
  <si>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</si>
  <si>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</si>
  <si>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</si>
  <si>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</si>
  <si>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</si>
  <si>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</si>
  <si>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</si>
  <si>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</si>
  <si>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</si>
  <si>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</si>
  <si>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</si>
  <si>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</si>
  <si>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</si>
  <si>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</si>
  <si>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</si>
  <si>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</si>
  <si>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</si>
  <si>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</si>
  <si>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</si>
  <si>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</si>
  <si>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</si>
  <si>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</si>
  <si>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</si>
  <si>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</si>
  <si>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</si>
  <si>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</si>
  <si>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</si>
  <si>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</si>
  <si>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</si>
  <si>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</si>
  <si>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</si>
  <si>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</si>
  <si>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</si>
  <si>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</si>
  <si>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</si>
  <si>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</si>
  <si>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</si>
  <si>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</si>
  <si>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</si>
  <si>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</si>
  <si>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</si>
  <si>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</si>
  <si>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</si>
  <si>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</si>
  <si>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</si>
  <si>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</si>
  <si>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</si>
  <si>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</si>
  <si>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</si>
  <si>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</si>
  <si>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</si>
  <si>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</si>
  <si>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</si>
  <si>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</si>
  <si>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</si>
  <si>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</si>
  <si>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</si>
  <si>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</si>
  <si>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</si>
  <si>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</si>
  <si>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</si>
  <si>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</si>
  <si>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</si>
  <si>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</si>
  <si>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</si>
  <si>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</si>
  <si>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</si>
  <si>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</si>
  <si>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</si>
  <si>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</si>
  <si>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</si>
  <si>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</si>
  <si>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</si>
  <si>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</si>
  <si>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</si>
  <si>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</si>
  <si>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</si>
  <si>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</si>
  <si>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</si>
  <si>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</si>
  <si>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</si>
  <si>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</si>
  <si>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</si>
  <si>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</si>
  <si>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</si>
  <si>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</si>
  <si>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</si>
  <si>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</si>
  <si>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</si>
  <si>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</si>
  <si>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</si>
  <si>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</si>
  <si>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</si>
  <si>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</si>
  <si>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</si>
  <si>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</si>
  <si>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</si>
  <si>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</si>
  <si>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</si>
  <si>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</si>
  <si>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</si>
  <si>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</si>
  <si>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</si>
  <si>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</si>
  <si>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</si>
  <si>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</si>
  <si>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</si>
  <si>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</si>
  <si>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</si>
  <si>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</si>
  <si>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</si>
  <si>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</si>
  <si>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</si>
  <si>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</si>
  <si>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</si>
  <si>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</si>
  <si>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</si>
  <si>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</si>
  <si>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</si>
  <si>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</si>
  <si>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</si>
  <si>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</si>
  <si>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</si>
  <si>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</si>
  <si>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</si>
  <si>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</si>
  <si>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</si>
  <si>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</si>
  <si>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</si>
  <si>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</si>
  <si>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</si>
  <si>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</si>
  <si>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</si>
  <si>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</si>
  <si>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</si>
  <si>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</si>
  <si>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</si>
  <si>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</si>
  <si>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</si>
  <si>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</si>
  <si>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</si>
  <si>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</si>
  <si>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</si>
  <si>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</si>
  <si>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</si>
  <si>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</si>
  <si>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</si>
  <si>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</si>
  <si>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</si>
  <si>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</si>
  <si>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</si>
  <si>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</si>
  <si>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</si>
  <si>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</si>
  <si>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</si>
  <si>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</si>
  <si>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</si>
  <si>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</si>
  <si>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</si>
  <si>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</si>
  <si>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</si>
  <si>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</si>
  <si>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</si>
  <si>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</si>
  <si>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</si>
  <si>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</si>
  <si>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</si>
  <si>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</si>
  <si>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</si>
  <si>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</si>
  <si>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</si>
  <si>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</si>
  <si>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</si>
  <si>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</si>
  <si>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</si>
  <si>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</si>
  <si>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</si>
  <si>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</si>
  <si>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</si>
  <si>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</si>
  <si>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</si>
  <si>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</si>
  <si>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</si>
  <si>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</si>
  <si>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</si>
  <si>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</si>
  <si>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</si>
  <si>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</si>
  <si>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</si>
  <si>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</si>
  <si>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</si>
  <si>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</si>
  <si>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</si>
  <si>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</si>
  <si>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</si>
  <si>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</si>
  <si>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</si>
  <si>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</si>
  <si>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</si>
  <si>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</si>
  <si>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</si>
  <si>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</si>
  <si>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</si>
  <si>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</si>
  <si>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</si>
  <si>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</si>
  <si>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</si>
  <si>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</si>
  <si>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</si>
  <si>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</si>
  <si>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</si>
  <si>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</si>
  <si>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</si>
  <si>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</si>
  <si>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</si>
  <si>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</si>
  <si>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</si>
  <si>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</si>
  <si>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</si>
  <si>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</si>
  <si>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</si>
  <si>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</si>
  <si>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</si>
  <si>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</si>
  <si>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</si>
  <si>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</si>
  <si>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</si>
  <si>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</si>
  <si>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</si>
  <si>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</si>
  <si>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</si>
  <si>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</si>
  <si>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</si>
  <si>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</si>
  <si>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</si>
  <si>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</si>
  <si>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</si>
  <si>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</si>
  <si>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</si>
  <si>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</si>
  <si>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</si>
  <si>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</si>
  <si>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</si>
  <si>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</si>
  <si>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</si>
  <si>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</si>
  <si>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</si>
  <si>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</si>
  <si>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</si>
  <si>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</si>
  <si>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</si>
  <si>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</si>
  <si>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</si>
  <si>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</si>
  <si>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</si>
  <si>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</si>
  <si>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</si>
  <si>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</si>
  <si>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</si>
  <si>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</si>
  <si>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</si>
  <si>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</si>
  <si>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</si>
  <si>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</si>
  <si>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</si>
  <si>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</si>
  <si>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</si>
  <si>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</si>
  <si>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</si>
  <si>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</si>
  <si>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</si>
  <si>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</si>
  <si>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</si>
  <si>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</si>
  <si>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</si>
  <si>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</si>
  <si>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</si>
  <si>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</si>
  <si>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</si>
  <si>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</si>
  <si>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</si>
  <si>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</si>
  <si>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</si>
  <si>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</si>
  <si>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</si>
  <si>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</si>
  <si>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</si>
  <si>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</si>
  <si>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</si>
  <si>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</si>
  <si>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</si>
  <si>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</si>
  <si>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</si>
  <si>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</si>
  <si>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</si>
  <si>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</si>
  <si>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</si>
  <si>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</si>
  <si>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</si>
  <si>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</si>
  <si>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</si>
  <si>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</si>
  <si>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</si>
  <si>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</si>
  <si>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</si>
  <si>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</si>
  <si>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</si>
  <si>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</si>
  <si>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</si>
  <si>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</si>
  <si>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</si>
  <si>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</si>
  <si>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</si>
  <si>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</si>
  <si>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</si>
  <si>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</si>
  <si>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</si>
  <si>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</si>
  <si>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</si>
  <si>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</si>
  <si>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</si>
  <si>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</si>
  <si>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</si>
  <si>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</si>
  <si>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</si>
  <si>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</si>
  <si>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</si>
  <si>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</si>
  <si>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</si>
  <si>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</si>
  <si>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</si>
  <si>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</si>
  <si>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</si>
  <si>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</si>
  <si>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</si>
  <si>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</si>
  <si>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</si>
  <si>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</si>
  <si>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</si>
  <si>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</si>
  <si>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</si>
  <si>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</si>
  <si>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</si>
  <si>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</si>
  <si>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</si>
  <si>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</si>
  <si>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</si>
  <si>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</si>
  <si>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</si>
  <si>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</si>
  <si>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</si>
  <si>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</si>
  <si>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</si>
  <si>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</si>
  <si>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</si>
  <si>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</si>
  <si>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</si>
  <si>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</si>
  <si>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</si>
  <si>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</si>
  <si>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</si>
  <si>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</si>
  <si>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</si>
  <si>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</si>
  <si>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</si>
  <si>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</si>
  <si>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</si>
  <si>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</si>
  <si>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</si>
  <si>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</si>
  <si>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</si>
  <si>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</si>
  <si>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</si>
  <si>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</si>
  <si>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</si>
  <si>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</si>
  <si>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</si>
  <si>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</si>
  <si>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</si>
  <si>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</si>
  <si>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</si>
  <si>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</si>
  <si>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</si>
  <si>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</si>
  <si>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</si>
  <si>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</si>
  <si>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</si>
  <si>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</si>
  <si>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</si>
  <si>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</si>
  <si>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</si>
  <si>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</si>
  <si>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</si>
  <si>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</si>
  <si>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</si>
  <si>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</si>
  <si>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</si>
  <si>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</si>
  <si>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</si>
  <si>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</si>
  <si>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</si>
  <si>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</si>
  <si>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</si>
  <si>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</si>
  <si>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</si>
  <si>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</si>
  <si>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</si>
  <si>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</si>
  <si>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</si>
  <si>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</si>
  <si>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</si>
  <si>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</si>
  <si>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</si>
  <si>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</si>
  <si>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</si>
  <si>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</si>
  <si>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</si>
  <si>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</si>
  <si>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</si>
  <si>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</si>
  <si>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</si>
  <si>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</si>
  <si>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</si>
  <si>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</si>
  <si>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</si>
  <si>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</si>
  <si>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</si>
  <si>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</si>
  <si>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</si>
  <si>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</si>
  <si>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</si>
  <si>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</si>
  <si>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</si>
  <si>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</si>
  <si>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</si>
  <si>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</si>
  <si>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</si>
  <si>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</si>
  <si>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</si>
  <si>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</si>
  <si>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</si>
  <si>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</si>
  <si>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</si>
  <si>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</si>
  <si>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</si>
  <si>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</si>
  <si>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</si>
  <si>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</si>
  <si>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</si>
  <si>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</si>
  <si>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</si>
  <si>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</si>
  <si>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</si>
  <si>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</si>
  <si>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</si>
  <si>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</si>
  <si>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</si>
  <si>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</si>
  <si>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</si>
  <si>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</si>
  <si>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</si>
  <si>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</si>
  <si>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</si>
  <si>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</si>
  <si>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</si>
  <si>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</si>
  <si>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</si>
  <si>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</si>
  <si>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</si>
  <si>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</si>
  <si>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</si>
  <si>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</si>
  <si>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</si>
  <si>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</si>
  <si>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</si>
  <si>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</si>
  <si>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</si>
  <si>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</si>
  <si>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</si>
  <si>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</si>
  <si>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</si>
  <si>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</si>
  <si>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</si>
  <si>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</si>
  <si>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</si>
  <si>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</si>
  <si>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</si>
  <si>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</si>
  <si>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</si>
  <si>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</si>
  <si>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</si>
  <si>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</si>
  <si>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</si>
  <si>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</si>
  <si>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</si>
  <si>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</si>
  <si>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</si>
  <si>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</si>
  <si>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</si>
  <si>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</si>
  <si>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</si>
  <si>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</si>
  <si>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</si>
  <si>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</si>
  <si>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</si>
  <si>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t>
  </si>
  <si>
    <t>Cuapiaxtla de Madero</t>
  </si>
  <si>
    <t>Tampacán</t>
  </si>
  <si>
    <t>Tampico</t>
  </si>
  <si>
    <t>Tzompantepec</t>
  </si>
  <si>
    <t>Hunucmá</t>
  </si>
  <si>
    <t>Pinos</t>
  </si>
  <si>
    <t>05099</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</si>
  <si>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</si>
  <si>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</si>
  <si>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</si>
  <si>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</si>
  <si>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</si>
  <si>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</si>
  <si>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</si>
  <si>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</si>
  <si>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</si>
  <si>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</si>
  <si>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</si>
  <si>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</si>
  <si>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</si>
  <si>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</si>
  <si>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</si>
  <si>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</si>
  <si>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</si>
  <si>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</si>
  <si>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</si>
  <si>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</si>
  <si>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</si>
  <si>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</si>
  <si>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</si>
  <si>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</si>
  <si>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</si>
  <si>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</si>
  <si>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</si>
  <si>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</si>
  <si>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</si>
  <si>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</si>
  <si>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</si>
  <si>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</si>
  <si>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</si>
  <si>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</si>
  <si>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</si>
  <si>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</si>
  <si>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</si>
  <si>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</si>
  <si>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</si>
  <si>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</si>
  <si>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</si>
  <si>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</si>
  <si>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</si>
  <si>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</si>
  <si>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</si>
  <si>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</si>
  <si>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</si>
  <si>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</si>
  <si>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</si>
  <si>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</si>
  <si>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</si>
  <si>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</si>
  <si>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</si>
  <si>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</si>
  <si>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</si>
  <si>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</si>
  <si>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</si>
  <si>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</si>
  <si>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</si>
  <si>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</si>
  <si>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</si>
  <si>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</si>
  <si>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</si>
  <si>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</si>
  <si>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</si>
  <si>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</si>
  <si>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</si>
  <si>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</si>
  <si>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</si>
  <si>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</si>
  <si>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</si>
  <si>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</si>
  <si>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</si>
  <si>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</si>
  <si>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</si>
  <si>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</si>
  <si>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</si>
  <si>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</si>
  <si>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</si>
  <si>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</si>
  <si>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</si>
  <si>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</si>
  <si>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</si>
  <si>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</si>
  <si>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</si>
  <si>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</si>
  <si>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</si>
  <si>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</si>
  <si>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</si>
  <si>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</si>
  <si>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</si>
  <si>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</si>
  <si>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</si>
  <si>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</si>
  <si>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</si>
  <si>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</si>
  <si>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</si>
  <si>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</si>
  <si>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</si>
  <si>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</si>
  <si>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</si>
  <si>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</si>
  <si>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</si>
  <si>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</si>
  <si>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</si>
  <si>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</si>
  <si>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</si>
  <si>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</si>
  <si>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</si>
  <si>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</si>
  <si>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</si>
  <si>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</si>
  <si>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</si>
  <si>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</si>
  <si>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</si>
  <si>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</si>
  <si>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</si>
  <si>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</si>
  <si>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</si>
  <si>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</si>
  <si>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</si>
  <si>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</si>
  <si>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</si>
  <si>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</si>
  <si>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</si>
  <si>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</si>
  <si>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</si>
  <si>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</si>
  <si>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</si>
  <si>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</si>
  <si>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</si>
  <si>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</si>
  <si>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</si>
  <si>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</si>
  <si>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</si>
  <si>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</si>
  <si>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</si>
  <si>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</si>
  <si>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</si>
  <si>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</si>
  <si>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</si>
  <si>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</si>
  <si>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</si>
  <si>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</si>
  <si>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</si>
  <si>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</si>
  <si>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</si>
  <si>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</si>
  <si>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</si>
  <si>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</si>
  <si>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</si>
  <si>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</si>
  <si>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</si>
  <si>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</si>
  <si>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</si>
  <si>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</si>
  <si>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</si>
  <si>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</si>
  <si>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</si>
  <si>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</si>
  <si>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</si>
  <si>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</si>
  <si>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</si>
  <si>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</si>
  <si>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</si>
  <si>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</si>
  <si>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</si>
  <si>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</si>
  <si>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</si>
  <si>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</si>
  <si>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</si>
  <si>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</si>
  <si>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</si>
  <si>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</si>
  <si>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</si>
  <si>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</si>
  <si>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</si>
  <si>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</si>
  <si>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</si>
  <si>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</si>
  <si>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</si>
  <si>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</si>
  <si>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</si>
  <si>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</si>
  <si>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</si>
  <si>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</si>
  <si>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</si>
  <si>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</si>
  <si>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</si>
  <si>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</si>
  <si>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</si>
  <si>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</si>
  <si>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</si>
  <si>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</si>
  <si>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</si>
  <si>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</si>
  <si>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</si>
  <si>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</si>
  <si>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</si>
  <si>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</si>
  <si>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</si>
  <si>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</si>
  <si>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</si>
  <si>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</si>
  <si>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</si>
  <si>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</si>
  <si>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</si>
  <si>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</si>
  <si>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</si>
  <si>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</si>
  <si>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</si>
  <si>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</si>
  <si>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</si>
  <si>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</si>
  <si>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</si>
  <si>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</si>
  <si>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</si>
  <si>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</si>
  <si>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</si>
  <si>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</si>
  <si>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</si>
  <si>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</si>
  <si>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</si>
  <si>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</si>
  <si>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</si>
  <si>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</si>
  <si>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</si>
  <si>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</si>
  <si>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</si>
  <si>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</si>
  <si>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</si>
  <si>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</si>
  <si>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</si>
  <si>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</si>
  <si>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</si>
  <si>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</si>
  <si>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</si>
  <si>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</si>
  <si>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</si>
  <si>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</si>
  <si>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</si>
  <si>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</si>
  <si>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</si>
  <si>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</si>
  <si>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</si>
  <si>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</si>
  <si>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</si>
  <si>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</si>
  <si>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</si>
  <si>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</si>
  <si>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</si>
  <si>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</si>
  <si>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</si>
  <si>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</si>
  <si>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</si>
  <si>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</si>
  <si>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</si>
  <si>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</si>
  <si>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</si>
  <si>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</si>
  <si>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</si>
  <si>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</si>
  <si>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</si>
  <si>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</si>
  <si>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</si>
  <si>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</si>
  <si>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</si>
  <si>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</si>
  <si>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</si>
  <si>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</si>
  <si>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</si>
  <si>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</si>
  <si>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</si>
  <si>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</si>
  <si>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</si>
  <si>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</si>
  <si>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</si>
  <si>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</si>
  <si>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</si>
  <si>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</si>
  <si>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</si>
  <si>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</si>
  <si>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</si>
  <si>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</si>
  <si>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</si>
  <si>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</si>
  <si>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</si>
  <si>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</si>
  <si>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</si>
  <si>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</si>
  <si>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</si>
  <si>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</si>
  <si>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</si>
  <si>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</si>
  <si>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</si>
  <si>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</si>
  <si>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</si>
  <si>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</si>
  <si>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</si>
  <si>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</si>
  <si>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</si>
  <si>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</si>
  <si>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</si>
  <si>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</si>
  <si>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</si>
  <si>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</si>
  <si>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</si>
  <si>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</si>
  <si>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</si>
  <si>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</si>
  <si>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</si>
  <si>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</si>
  <si>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</si>
  <si>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</si>
  <si>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</si>
  <si>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</si>
  <si>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</si>
  <si>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</si>
  <si>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</si>
  <si>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</si>
  <si>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</si>
  <si>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</si>
  <si>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</si>
  <si>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</si>
  <si>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</si>
  <si>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</si>
  <si>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</si>
  <si>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</si>
  <si>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</si>
  <si>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</si>
  <si>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</si>
  <si>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</si>
  <si>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</si>
  <si>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</si>
  <si>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</si>
  <si>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</si>
  <si>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</si>
  <si>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</si>
  <si>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</si>
  <si>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</si>
  <si>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</si>
  <si>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</si>
  <si>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</si>
  <si>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</si>
  <si>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</si>
  <si>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</si>
  <si>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</si>
  <si>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</si>
  <si>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</si>
  <si>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</si>
  <si>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</si>
  <si>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</si>
  <si>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</si>
  <si>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</si>
  <si>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</si>
  <si>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</si>
  <si>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</si>
  <si>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</si>
  <si>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</si>
  <si>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</si>
  <si>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</si>
  <si>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</si>
  <si>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</si>
  <si>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</si>
  <si>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</si>
  <si>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</si>
  <si>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</si>
  <si>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</si>
  <si>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</si>
  <si>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</si>
  <si>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</si>
  <si>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</si>
  <si>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</si>
  <si>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</si>
  <si>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</si>
  <si>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</si>
  <si>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</si>
  <si>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</si>
  <si>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</si>
  <si>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</si>
  <si>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</si>
  <si>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</si>
  <si>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</si>
  <si>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</si>
  <si>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</si>
  <si>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</si>
  <si>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</si>
  <si>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</si>
  <si>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</si>
  <si>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</si>
  <si>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</si>
  <si>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</si>
  <si>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</si>
  <si>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</si>
  <si>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</si>
  <si>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</si>
  <si>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</si>
  <si>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</si>
  <si>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</si>
  <si>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</si>
  <si>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</si>
  <si>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</si>
  <si>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</si>
  <si>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</si>
  <si>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</si>
  <si>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</si>
  <si>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</si>
  <si>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</si>
  <si>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</si>
  <si>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</si>
  <si>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</si>
  <si>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</si>
  <si>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</si>
  <si>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</si>
  <si>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</si>
  <si>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</si>
  <si>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</si>
  <si>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</si>
  <si>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</si>
  <si>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</si>
  <si>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</si>
  <si>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</si>
  <si>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</si>
  <si>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</si>
  <si>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</si>
  <si>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</si>
  <si>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</si>
  <si>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</si>
  <si>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</si>
  <si>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</si>
  <si>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</si>
  <si>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</si>
  <si>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</si>
  <si>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</si>
  <si>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</si>
  <si>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</si>
  <si>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</si>
  <si>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</si>
  <si>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</si>
  <si>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</si>
  <si>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</si>
  <si>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</si>
  <si>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</si>
  <si>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</si>
  <si>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</si>
  <si>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</si>
  <si>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</si>
  <si>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</si>
  <si>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</si>
  <si>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</si>
  <si>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</si>
  <si>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</si>
  <si>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</si>
  <si>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</si>
  <si>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</si>
  <si>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</si>
  <si>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</si>
  <si>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</si>
  <si>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</si>
  <si>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</si>
  <si>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</si>
  <si>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</si>
  <si>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</si>
  <si>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</si>
  <si>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</si>
  <si>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</si>
  <si>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</si>
  <si>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</si>
  <si>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</si>
  <si>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</si>
  <si>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</si>
  <si>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</si>
  <si>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</si>
  <si>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</si>
  <si>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</si>
  <si>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</si>
  <si>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</si>
  <si>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</si>
  <si>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</si>
  <si>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</si>
  <si>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</si>
  <si>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</si>
  <si>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</si>
  <si>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</si>
  <si>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</si>
  <si>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</si>
  <si>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</si>
  <si>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</si>
  <si>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</si>
  <si>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</si>
  <si>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</si>
  <si>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</si>
  <si>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</si>
  <si>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</si>
  <si>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</si>
  <si>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</si>
  <si>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</si>
  <si>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</si>
  <si>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</si>
  <si>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</si>
  <si>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</si>
  <si>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</si>
  <si>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</si>
  <si>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</si>
  <si>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</si>
  <si>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</si>
  <si>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</si>
  <si>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</si>
  <si>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</si>
  <si>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</si>
  <si>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</si>
  <si>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</si>
  <si>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</si>
  <si>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</si>
  <si>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</si>
  <si>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</si>
  <si>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</si>
  <si>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</si>
  <si>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</si>
  <si>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</si>
  <si>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</si>
  <si>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</si>
  <si>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</si>
  <si>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</si>
  <si>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</si>
  <si>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</si>
  <si>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</si>
  <si>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</si>
  <si>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</si>
  <si>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</si>
  <si>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</si>
  <si>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</si>
  <si>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</si>
  <si>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</si>
  <si>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</si>
  <si>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</si>
  <si>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</si>
  <si>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</si>
  <si>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</si>
  <si>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</si>
  <si>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</si>
  <si>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</si>
  <si>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</si>
  <si>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</si>
  <si>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</si>
  <si>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</si>
  <si>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</si>
  <si>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</si>
  <si>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</si>
  <si>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</si>
  <si>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</si>
  <si>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</si>
  <si>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</si>
  <si>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</si>
  <si>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</si>
  <si>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</si>
  <si>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</si>
  <si>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</si>
  <si>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</si>
  <si>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</si>
  <si>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</si>
  <si>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</si>
  <si>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</si>
  <si>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</si>
  <si>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</si>
  <si>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</si>
  <si>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</si>
  <si>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</si>
  <si>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</si>
  <si>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</si>
  <si>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</si>
  <si>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</si>
  <si>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</si>
  <si>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</si>
  <si>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</si>
  <si>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</si>
  <si>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</si>
  <si>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</si>
  <si>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</si>
  <si>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</si>
  <si>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</si>
  <si>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</si>
  <si>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</si>
  <si>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</si>
  <si>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</si>
  <si>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</si>
  <si>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</si>
  <si>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</si>
  <si>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</si>
  <si>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</si>
  <si>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</si>
  <si>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</si>
  <si>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</si>
  <si>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</si>
  <si>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</si>
  <si>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</si>
  <si>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</si>
  <si>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</si>
  <si>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</si>
  <si>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</si>
  <si>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</si>
  <si>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</si>
  <si>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</si>
  <si>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</si>
  <si>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</si>
  <si>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</si>
  <si>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</si>
  <si>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</si>
  <si>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</si>
  <si>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</si>
  <si>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</si>
  <si>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</si>
  <si>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</si>
  <si>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</si>
  <si>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</si>
  <si>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</si>
  <si>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</si>
  <si>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</si>
  <si>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</si>
  <si>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</si>
  <si>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</si>
  <si>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</si>
  <si>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</si>
  <si>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</si>
  <si>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</si>
  <si>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</si>
  <si>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</si>
  <si>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</si>
  <si>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</si>
  <si>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</si>
  <si>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</si>
  <si>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</si>
  <si>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</si>
  <si>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</si>
  <si>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</si>
  <si>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</si>
  <si>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</si>
  <si>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</si>
  <si>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</si>
  <si>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</si>
  <si>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</si>
  <si>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</si>
  <si>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</si>
  <si>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</si>
  <si>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</si>
  <si>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</si>
  <si>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</si>
  <si>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</si>
  <si>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</si>
  <si>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</si>
  <si>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</si>
  <si>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</si>
  <si>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</si>
  <si>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</si>
  <si>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</si>
  <si>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</si>
  <si>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</si>
  <si>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</si>
  <si>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</si>
  <si>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</si>
  <si>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</si>
  <si>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</si>
  <si>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</si>
  <si>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</si>
  <si>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</si>
  <si>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</si>
  <si>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</si>
  <si>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</si>
  <si>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</si>
  <si>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</si>
  <si>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</si>
  <si>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</si>
  <si>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</si>
  <si>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</si>
  <si>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</si>
  <si>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</si>
  <si>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</si>
  <si>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</si>
  <si>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</si>
  <si>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</si>
  <si>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</si>
  <si>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</si>
  <si>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</si>
  <si>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</si>
  <si>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</si>
  <si>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</si>
  <si>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</si>
  <si>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</si>
  <si>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</si>
  <si>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</si>
  <si>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</si>
  <si>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</si>
  <si>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</si>
  <si>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</si>
  <si>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</si>
  <si>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</si>
  <si>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</si>
  <si>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</si>
  <si>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</si>
  <si>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</si>
  <si>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</si>
  <si>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</si>
  <si>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</si>
  <si>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</si>
  <si>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</si>
  <si>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</si>
  <si>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</si>
  <si>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</si>
  <si>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</si>
  <si>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</si>
  <si>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</si>
  <si>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</si>
  <si>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</si>
  <si>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</si>
  <si>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</si>
  <si>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</si>
  <si>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</si>
  <si>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</si>
  <si>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</si>
  <si>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</si>
  <si>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</si>
  <si>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</si>
  <si>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</si>
  <si>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</si>
  <si>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</si>
  <si>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</si>
  <si>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</si>
  <si>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</si>
  <si>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</si>
  <si>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</si>
  <si>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</si>
  <si>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</si>
  <si>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</si>
  <si>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</si>
  <si>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</si>
  <si>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</si>
  <si>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</si>
  <si>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</si>
  <si>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</si>
  <si>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</si>
  <si>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</si>
  <si>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</si>
  <si>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</si>
  <si>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</si>
  <si>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</si>
  <si>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</si>
  <si>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</si>
  <si>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</si>
  <si>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</si>
  <si>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</si>
  <si>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</si>
  <si>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</si>
  <si>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</si>
  <si>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</si>
  <si>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</si>
  <si>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</si>
  <si>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</si>
  <si>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</si>
  <si>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</si>
  <si>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</si>
  <si>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</si>
  <si>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</si>
  <si>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</si>
  <si>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</si>
  <si>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</si>
  <si>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</si>
  <si>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</si>
  <si>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</si>
  <si>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</si>
  <si>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</si>
  <si>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</si>
  <si>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</si>
  <si>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</si>
  <si>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</si>
  <si>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</si>
  <si>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</si>
  <si>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</si>
  <si>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</si>
  <si>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</si>
  <si>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</si>
  <si>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</si>
  <si>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</si>
  <si>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</si>
  <si>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</si>
  <si>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</si>
  <si>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</si>
  <si>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</si>
  <si>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</si>
  <si>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</si>
  <si>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</si>
  <si>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</si>
  <si>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</si>
  <si>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</si>
  <si>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</si>
  <si>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</si>
  <si>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</si>
  <si>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</si>
  <si>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</si>
  <si>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</si>
  <si>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</si>
  <si>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</si>
  <si>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</si>
  <si>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</si>
  <si>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</si>
  <si>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</si>
  <si>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</si>
  <si>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</si>
  <si>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</si>
  <si>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</si>
  <si>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</si>
  <si>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</si>
  <si>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</si>
  <si>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</si>
  <si>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</si>
  <si>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</si>
  <si>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</si>
  <si>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</si>
  <si>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</si>
  <si>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</si>
  <si>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</si>
  <si>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</si>
  <si>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</si>
  <si>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</si>
  <si>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</si>
  <si>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</si>
  <si>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</si>
  <si>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</si>
  <si>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</si>
  <si>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</si>
  <si>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</si>
  <si>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</si>
  <si>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</si>
  <si>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</si>
  <si>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08099</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</si>
  <si>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</si>
  <si>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</si>
  <si>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</si>
  <si>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</si>
  <si>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</si>
  <si>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</si>
  <si>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</si>
  <si>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</si>
  <si>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</si>
  <si>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</si>
  <si>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</si>
  <si>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</si>
  <si>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</si>
  <si>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</si>
  <si>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</si>
  <si>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</si>
  <si>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</si>
  <si>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</si>
  <si>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</si>
  <si>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</si>
  <si>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</si>
  <si>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</si>
  <si>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</si>
  <si>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</si>
  <si>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</si>
  <si>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</si>
  <si>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</si>
  <si>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</si>
  <si>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</si>
  <si>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</si>
  <si>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</si>
  <si>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</si>
  <si>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</si>
  <si>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</si>
  <si>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</si>
  <si>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</si>
  <si>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</si>
  <si>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</si>
  <si>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</si>
  <si>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</si>
  <si>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</si>
  <si>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</si>
  <si>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</si>
  <si>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</si>
  <si>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</si>
  <si>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</si>
  <si>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</si>
  <si>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</si>
  <si>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</si>
  <si>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</si>
  <si>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</si>
  <si>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</si>
  <si>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</si>
  <si>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</si>
  <si>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</si>
  <si>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</si>
  <si>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</si>
  <si>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</si>
  <si>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</si>
  <si>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</si>
  <si>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</si>
  <si>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</si>
  <si>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</si>
  <si>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</si>
  <si>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</si>
  <si>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</si>
  <si>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</si>
  <si>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</si>
  <si>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</si>
  <si>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</si>
  <si>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</si>
  <si>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</si>
  <si>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</si>
  <si>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</si>
  <si>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</si>
  <si>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</si>
  <si>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</si>
  <si>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</si>
  <si>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</si>
  <si>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</si>
  <si>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</si>
  <si>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</si>
  <si>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</si>
  <si>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</si>
  <si>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</si>
  <si>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</si>
  <si>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</si>
  <si>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</si>
  <si>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</si>
  <si>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</si>
  <si>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</si>
  <si>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</si>
  <si>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</si>
  <si>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</si>
  <si>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</si>
  <si>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</si>
  <si>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</si>
  <si>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</si>
  <si>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</si>
  <si>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</si>
  <si>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</si>
  <si>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</si>
  <si>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</si>
  <si>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</si>
  <si>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</si>
  <si>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</si>
  <si>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</si>
  <si>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</si>
  <si>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</si>
  <si>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</si>
  <si>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</si>
  <si>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</si>
  <si>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</si>
  <si>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</si>
  <si>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</si>
  <si>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</si>
  <si>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</si>
  <si>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</si>
  <si>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</si>
  <si>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</si>
  <si>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</si>
  <si>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</si>
  <si>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</si>
  <si>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</si>
  <si>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</si>
  <si>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</si>
  <si>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</si>
  <si>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</si>
  <si>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</si>
  <si>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</si>
  <si>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</si>
  <si>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</si>
  <si>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</si>
  <si>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</si>
  <si>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</si>
  <si>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</si>
  <si>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</si>
  <si>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</si>
  <si>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</si>
  <si>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</si>
  <si>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</si>
  <si>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</si>
  <si>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</si>
  <si>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</si>
  <si>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</si>
  <si>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</si>
  <si>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</si>
  <si>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</si>
  <si>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</si>
  <si>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</si>
  <si>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</si>
  <si>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</si>
  <si>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</si>
  <si>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</si>
  <si>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</si>
  <si>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</si>
  <si>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</si>
  <si>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</si>
  <si>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</si>
  <si>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</si>
  <si>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</si>
  <si>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</si>
  <si>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</si>
  <si>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</si>
  <si>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</si>
  <si>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</si>
  <si>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</si>
  <si>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</si>
  <si>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</si>
  <si>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</si>
  <si>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</si>
  <si>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</si>
  <si>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</si>
  <si>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</si>
  <si>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</si>
  <si>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</si>
  <si>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</si>
  <si>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</si>
  <si>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</si>
  <si>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</si>
  <si>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</si>
  <si>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</si>
  <si>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</si>
  <si>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</si>
  <si>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</si>
  <si>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</si>
  <si>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</si>
  <si>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</si>
  <si>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</si>
  <si>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</si>
  <si>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</si>
  <si>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</si>
  <si>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</si>
  <si>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</si>
  <si>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</si>
  <si>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</si>
  <si>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</si>
  <si>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</si>
  <si>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</si>
  <si>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</si>
  <si>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</si>
  <si>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</si>
  <si>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</si>
  <si>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</si>
  <si>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</si>
  <si>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</si>
  <si>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</si>
  <si>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</si>
  <si>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</si>
  <si>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</si>
  <si>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</si>
  <si>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</si>
  <si>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</si>
  <si>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</si>
  <si>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</si>
  <si>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</si>
  <si>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</si>
  <si>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</si>
  <si>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</si>
  <si>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</si>
  <si>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</si>
  <si>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</si>
  <si>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</si>
  <si>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</si>
  <si>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</si>
  <si>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</si>
  <si>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</si>
  <si>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</si>
  <si>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</si>
  <si>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</si>
  <si>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</si>
  <si>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</si>
  <si>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</si>
  <si>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</si>
  <si>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</si>
  <si>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</si>
  <si>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</si>
  <si>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</si>
  <si>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</si>
  <si>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</si>
  <si>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</si>
  <si>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</si>
  <si>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</si>
  <si>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</si>
  <si>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</si>
  <si>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</si>
  <si>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</si>
  <si>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</si>
  <si>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</si>
  <si>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</si>
  <si>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</si>
  <si>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</si>
  <si>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</si>
  <si>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</si>
  <si>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</si>
  <si>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</si>
  <si>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</si>
  <si>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</si>
  <si>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</si>
  <si>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</si>
  <si>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</si>
  <si>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</si>
  <si>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</si>
  <si>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</si>
  <si>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</si>
  <si>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</si>
  <si>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</si>
  <si>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</si>
  <si>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</si>
  <si>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</si>
  <si>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</si>
  <si>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</si>
  <si>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</si>
  <si>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</si>
  <si>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</si>
  <si>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</si>
  <si>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</si>
  <si>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</si>
  <si>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</si>
  <si>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</si>
  <si>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</si>
  <si>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</si>
  <si>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</si>
  <si>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</si>
  <si>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</si>
  <si>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</si>
  <si>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</si>
  <si>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</si>
  <si>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</si>
  <si>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</si>
  <si>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</si>
  <si>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</si>
  <si>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</si>
  <si>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</si>
  <si>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</si>
  <si>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</si>
  <si>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</si>
  <si>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</si>
  <si>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</si>
  <si>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</si>
  <si>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</si>
  <si>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</si>
  <si>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</si>
  <si>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</si>
  <si>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</si>
  <si>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</si>
  <si>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</si>
  <si>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</si>
  <si>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</si>
  <si>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</si>
  <si>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</si>
  <si>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</si>
  <si>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</si>
  <si>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</si>
  <si>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</si>
  <si>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</si>
  <si>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</si>
  <si>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</si>
  <si>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</si>
  <si>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</si>
  <si>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</si>
  <si>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</si>
  <si>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</si>
  <si>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</si>
  <si>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</si>
  <si>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</si>
  <si>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</si>
  <si>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</si>
  <si>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</si>
  <si>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</si>
  <si>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</si>
  <si>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</si>
  <si>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</si>
  <si>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</si>
  <si>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</si>
  <si>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</si>
  <si>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</si>
  <si>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</si>
  <si>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</si>
  <si>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</si>
  <si>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</si>
  <si>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</si>
  <si>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</si>
  <si>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</si>
  <si>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</si>
  <si>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</si>
  <si>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</si>
  <si>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</si>
  <si>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</si>
  <si>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</si>
  <si>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</si>
  <si>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</si>
  <si>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</si>
  <si>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</si>
  <si>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</si>
  <si>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</si>
  <si>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</si>
  <si>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</si>
  <si>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</si>
  <si>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</si>
  <si>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</si>
  <si>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</si>
  <si>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</si>
  <si>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</si>
  <si>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</si>
  <si>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</si>
  <si>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</si>
  <si>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</si>
  <si>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</si>
  <si>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</si>
  <si>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</si>
  <si>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</si>
  <si>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</si>
  <si>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</si>
  <si>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</si>
  <si>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</si>
  <si>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</si>
  <si>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</si>
  <si>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</si>
  <si>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</si>
  <si>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</si>
  <si>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</si>
  <si>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</si>
  <si>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</si>
  <si>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</si>
  <si>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</si>
  <si>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</si>
  <si>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</si>
  <si>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</si>
  <si>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</si>
  <si>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</si>
  <si>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</si>
  <si>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</si>
  <si>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</si>
  <si>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</si>
  <si>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</si>
  <si>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</si>
  <si>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</si>
  <si>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</si>
  <si>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</si>
  <si>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</si>
  <si>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</si>
  <si>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</si>
  <si>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</si>
  <si>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</si>
  <si>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</si>
  <si>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</si>
  <si>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</si>
  <si>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</si>
  <si>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</si>
  <si>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</si>
  <si>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</si>
  <si>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</si>
  <si>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</si>
  <si>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</si>
  <si>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</si>
  <si>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</si>
  <si>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</si>
  <si>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</si>
  <si>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</si>
  <si>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</si>
  <si>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</si>
  <si>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</si>
  <si>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</si>
  <si>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</si>
  <si>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</si>
  <si>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</si>
  <si>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</si>
  <si>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</si>
  <si>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</si>
  <si>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</si>
  <si>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</si>
  <si>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</si>
  <si>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</si>
  <si>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</si>
  <si>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</si>
  <si>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</si>
  <si>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</si>
  <si>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</si>
  <si>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</si>
  <si>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</si>
  <si>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</si>
  <si>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</si>
  <si>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</si>
  <si>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</si>
  <si>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</si>
  <si>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</si>
  <si>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</si>
  <si>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</si>
  <si>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</si>
  <si>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</si>
  <si>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</si>
  <si>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</si>
  <si>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</si>
  <si>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</si>
  <si>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</si>
  <si>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</si>
  <si>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</si>
  <si>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</si>
  <si>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</si>
  <si>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</si>
  <si>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</si>
  <si>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</si>
  <si>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</si>
  <si>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</si>
  <si>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</si>
  <si>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</si>
  <si>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</si>
  <si>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</si>
  <si>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</si>
  <si>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</si>
  <si>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</si>
  <si>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</si>
  <si>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</si>
  <si>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</si>
  <si>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</si>
  <si>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</si>
  <si>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</si>
  <si>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</si>
  <si>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</si>
  <si>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</si>
  <si>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</si>
  <si>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</si>
  <si>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</si>
  <si>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</si>
  <si>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</si>
  <si>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</si>
  <si>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</si>
  <si>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</si>
  <si>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</si>
  <si>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</si>
  <si>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</si>
  <si>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</si>
  <si>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</si>
  <si>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</si>
  <si>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</si>
  <si>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</si>
  <si>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</si>
  <si>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Tixmehuac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</si>
  <si>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</si>
  <si>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</si>
  <si>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</si>
  <si>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</si>
  <si>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</si>
  <si>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</si>
  <si>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</si>
  <si>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</si>
  <si>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</si>
  <si>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</si>
  <si>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</si>
  <si>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</si>
  <si>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</si>
  <si>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</si>
  <si>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</si>
  <si>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</si>
  <si>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</si>
  <si>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</si>
  <si>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</si>
  <si>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</si>
  <si>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</si>
  <si>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</si>
  <si>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</si>
  <si>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</si>
  <si>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</si>
  <si>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</si>
  <si>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</si>
  <si>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</si>
  <si>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</si>
  <si>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</si>
  <si>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</si>
  <si>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</si>
  <si>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</si>
  <si>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</si>
  <si>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</si>
  <si>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</si>
  <si>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</si>
  <si>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</si>
  <si>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</si>
  <si>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</si>
  <si>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</si>
  <si>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</si>
  <si>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</si>
  <si>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</si>
  <si>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</si>
  <si>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</si>
  <si>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</si>
  <si>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</si>
  <si>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</si>
  <si>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</si>
  <si>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</si>
  <si>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</si>
  <si>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</si>
  <si>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</si>
  <si>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</si>
  <si>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</si>
  <si>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</si>
  <si>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</si>
  <si>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</si>
  <si>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</si>
  <si>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</si>
  <si>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</si>
  <si>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</si>
  <si>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</si>
  <si>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</si>
  <si>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</si>
  <si>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</si>
  <si>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</si>
  <si>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</si>
  <si>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</si>
  <si>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</si>
  <si>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</si>
  <si>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</si>
  <si>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</si>
  <si>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</si>
  <si>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</si>
  <si>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</si>
  <si>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</si>
  <si>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</si>
  <si>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</si>
  <si>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</si>
  <si>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</si>
  <si>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</si>
  <si>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</si>
  <si>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</si>
  <si>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</si>
  <si>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</si>
  <si>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</si>
  <si>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</si>
  <si>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</si>
  <si>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</si>
  <si>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</si>
  <si>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</si>
  <si>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</si>
  <si>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</si>
  <si>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</si>
  <si>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</si>
  <si>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</si>
  <si>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</si>
  <si>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</si>
  <si>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</si>
  <si>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</si>
  <si>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</si>
  <si>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</si>
  <si>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</si>
  <si>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</si>
  <si>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</si>
  <si>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</si>
  <si>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</si>
  <si>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</si>
  <si>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</si>
  <si>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</si>
  <si>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</si>
  <si>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</si>
  <si>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</si>
  <si>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</si>
  <si>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</si>
  <si>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</si>
  <si>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</si>
  <si>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</si>
  <si>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</si>
  <si>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</si>
  <si>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</si>
  <si>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</si>
  <si>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</si>
  <si>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</si>
  <si>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</si>
  <si>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</si>
  <si>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</si>
  <si>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</si>
  <si>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</si>
  <si>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</si>
  <si>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</si>
  <si>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</si>
  <si>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</si>
  <si>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</si>
  <si>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</si>
  <si>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</si>
  <si>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</si>
  <si>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</si>
  <si>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</si>
  <si>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</si>
  <si>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</si>
  <si>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</si>
  <si>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</si>
  <si>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</si>
  <si>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</si>
  <si>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</si>
  <si>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</si>
  <si>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</si>
  <si>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</si>
  <si>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</si>
  <si>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</si>
  <si>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</si>
  <si>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</si>
  <si>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</si>
  <si>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</si>
  <si>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</si>
  <si>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</si>
  <si>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</si>
  <si>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</si>
  <si>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</si>
  <si>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</si>
  <si>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</si>
  <si>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</si>
  <si>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</si>
  <si>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</si>
  <si>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</si>
  <si>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</si>
  <si>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</si>
  <si>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</si>
  <si>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</si>
  <si>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</si>
  <si>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</si>
  <si>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</si>
  <si>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</si>
  <si>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</si>
  <si>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</si>
  <si>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</si>
  <si>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</si>
  <si>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</si>
  <si>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</si>
  <si>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</si>
  <si>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</si>
  <si>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</si>
  <si>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</si>
  <si>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</si>
  <si>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</si>
  <si>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</si>
  <si>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</si>
  <si>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</si>
  <si>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</si>
  <si>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</si>
  <si>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</si>
  <si>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</si>
  <si>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</si>
  <si>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</si>
  <si>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</si>
  <si>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</si>
  <si>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</si>
  <si>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</si>
  <si>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</si>
  <si>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</si>
  <si>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</si>
  <si>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</si>
  <si>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</si>
  <si>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</si>
  <si>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</si>
  <si>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</si>
  <si>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</si>
  <si>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</si>
  <si>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</si>
  <si>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</si>
  <si>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</si>
  <si>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</si>
  <si>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</si>
  <si>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</si>
  <si>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</si>
  <si>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</si>
  <si>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</si>
  <si>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</si>
  <si>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</si>
  <si>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</si>
  <si>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</si>
  <si>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</si>
  <si>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</si>
  <si>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</si>
  <si>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</si>
  <si>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</si>
  <si>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</si>
  <si>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</si>
  <si>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</si>
  <si>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</si>
  <si>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</si>
  <si>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</si>
  <si>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</si>
  <si>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</si>
  <si>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</si>
  <si>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</si>
  <si>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</si>
  <si>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</si>
  <si>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</si>
  <si>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</si>
  <si>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</si>
  <si>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</si>
  <si>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</si>
  <si>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</si>
  <si>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</si>
  <si>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</si>
  <si>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</si>
  <si>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</si>
  <si>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</si>
  <si>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</si>
  <si>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</si>
  <si>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</si>
  <si>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</si>
  <si>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</si>
  <si>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</si>
  <si>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</si>
  <si>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</si>
  <si>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</si>
  <si>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</si>
  <si>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</si>
  <si>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</si>
  <si>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</si>
  <si>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</si>
  <si>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</si>
  <si>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</si>
  <si>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</si>
  <si>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</si>
  <si>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</si>
  <si>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</si>
  <si>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</si>
  <si>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</si>
  <si>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</si>
  <si>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</si>
  <si>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</si>
  <si>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</si>
  <si>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</si>
  <si>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</si>
  <si>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</si>
  <si>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</si>
  <si>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</si>
  <si>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</si>
  <si>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</si>
  <si>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</si>
  <si>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</si>
  <si>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</si>
  <si>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</si>
  <si>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</si>
  <si>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</si>
  <si>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</si>
  <si>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</si>
  <si>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</si>
  <si>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</si>
  <si>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</si>
  <si>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</si>
  <si>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</si>
  <si>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</si>
  <si>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</si>
  <si>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</si>
  <si>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</si>
  <si>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</si>
  <si>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</si>
  <si>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</si>
  <si>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</si>
  <si>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</si>
  <si>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</si>
  <si>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</si>
  <si>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</si>
  <si>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</si>
  <si>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</si>
  <si>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</si>
  <si>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</si>
  <si>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</si>
  <si>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</si>
  <si>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</si>
  <si>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</si>
  <si>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</si>
  <si>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</si>
  <si>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</si>
  <si>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</si>
  <si>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</si>
  <si>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</si>
  <si>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</si>
  <si>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</si>
  <si>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</si>
  <si>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</si>
  <si>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</si>
  <si>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</si>
  <si>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</si>
  <si>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</si>
  <si>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</si>
  <si>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</si>
  <si>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</si>
  <si>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</si>
  <si>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</si>
  <si>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</si>
  <si>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</si>
  <si>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</si>
  <si>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</si>
  <si>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</si>
  <si>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</si>
  <si>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</si>
  <si>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</si>
  <si>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</si>
  <si>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</si>
  <si>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</si>
  <si>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</si>
  <si>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</si>
  <si>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</si>
  <si>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</si>
  <si>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</si>
  <si>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</si>
  <si>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</si>
  <si>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</si>
  <si>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</si>
  <si>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</si>
  <si>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</si>
  <si>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</si>
  <si>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</si>
  <si>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</si>
  <si>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</si>
  <si>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</si>
  <si>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</si>
  <si>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</si>
  <si>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</si>
  <si>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</si>
  <si>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</si>
  <si>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</si>
  <si>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</si>
  <si>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</si>
  <si>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</si>
  <si>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</si>
  <si>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</si>
  <si>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</si>
  <si>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</si>
  <si>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</si>
  <si>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</si>
  <si>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</si>
  <si>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</si>
  <si>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</si>
  <si>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</si>
  <si>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</si>
  <si>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</si>
  <si>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</si>
  <si>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</si>
  <si>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</si>
  <si>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</si>
  <si>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</si>
  <si>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</si>
  <si>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</si>
  <si>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</si>
  <si>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</si>
  <si>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</si>
  <si>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</si>
  <si>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</si>
  <si>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</si>
  <si>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</si>
  <si>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</si>
  <si>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</si>
  <si>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San Blas Atempa</t>
  </si>
  <si>
    <t>San Gabriel Chilac</t>
  </si>
  <si>
    <t>Papantla</t>
  </si>
  <si>
    <t>07999</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</si>
  <si>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</si>
  <si>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</si>
  <si>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</si>
  <si>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</si>
  <si>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</si>
  <si>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</si>
  <si>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</si>
  <si>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</si>
  <si>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</si>
  <si>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</si>
  <si>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</si>
  <si>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</si>
  <si>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</si>
  <si>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</si>
  <si>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</si>
  <si>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</si>
  <si>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</si>
  <si>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</si>
  <si>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</si>
  <si>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</si>
  <si>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</si>
  <si>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</si>
  <si>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</si>
  <si>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</si>
  <si>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</si>
  <si>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</si>
  <si>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</si>
  <si>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</si>
  <si>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</si>
  <si>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</si>
  <si>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</si>
  <si>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</si>
  <si>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</si>
  <si>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</si>
  <si>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</si>
  <si>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</si>
  <si>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</si>
  <si>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</si>
  <si>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</si>
  <si>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</si>
  <si>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</si>
  <si>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</si>
  <si>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</si>
  <si>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</si>
  <si>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</si>
  <si>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</si>
  <si>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</si>
  <si>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</si>
  <si>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</si>
  <si>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</si>
  <si>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</si>
  <si>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</si>
  <si>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</si>
  <si>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</si>
  <si>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</si>
  <si>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</si>
  <si>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</si>
  <si>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</si>
  <si>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</si>
  <si>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</si>
  <si>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</si>
  <si>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</si>
  <si>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</si>
  <si>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</si>
  <si>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</si>
  <si>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</si>
  <si>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</si>
  <si>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</si>
  <si>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</si>
  <si>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</si>
  <si>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</si>
  <si>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</si>
  <si>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</si>
  <si>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</si>
  <si>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</si>
  <si>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</si>
  <si>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</si>
  <si>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</si>
  <si>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</si>
  <si>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</si>
  <si>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</si>
  <si>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</si>
  <si>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</si>
  <si>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</si>
  <si>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</si>
  <si>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</si>
  <si>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</si>
  <si>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</si>
  <si>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</si>
  <si>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</si>
  <si>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</si>
  <si>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</si>
  <si>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</si>
  <si>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</si>
  <si>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</si>
  <si>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</si>
  <si>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</si>
  <si>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</si>
  <si>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</si>
  <si>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</si>
  <si>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</si>
  <si>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</si>
  <si>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</si>
  <si>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</si>
  <si>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</si>
  <si>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</si>
  <si>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</si>
  <si>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</si>
  <si>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</si>
  <si>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</si>
  <si>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</si>
  <si>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</si>
  <si>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</si>
  <si>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</si>
  <si>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</si>
  <si>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</si>
  <si>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</si>
  <si>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</si>
  <si>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</si>
  <si>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</si>
  <si>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</si>
  <si>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</si>
  <si>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</si>
  <si>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</si>
  <si>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</si>
  <si>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</si>
  <si>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</si>
  <si>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</si>
  <si>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</si>
  <si>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</si>
  <si>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</si>
  <si>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</si>
  <si>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</si>
  <si>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</si>
  <si>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</si>
  <si>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</si>
  <si>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</si>
  <si>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</si>
  <si>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</si>
  <si>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</si>
  <si>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</si>
  <si>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</si>
  <si>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</si>
  <si>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</si>
  <si>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</si>
  <si>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</si>
  <si>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</si>
  <si>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</si>
  <si>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</si>
  <si>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</si>
  <si>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</si>
  <si>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</si>
  <si>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</si>
  <si>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</si>
  <si>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</si>
  <si>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</si>
  <si>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</si>
  <si>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</si>
  <si>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</si>
  <si>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</si>
  <si>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</si>
  <si>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</si>
  <si>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</si>
  <si>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</si>
  <si>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</si>
  <si>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</si>
  <si>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</si>
  <si>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</si>
  <si>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</si>
  <si>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</si>
  <si>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</si>
  <si>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</si>
  <si>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</si>
  <si>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</si>
  <si>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</si>
  <si>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</si>
  <si>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</si>
  <si>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</si>
  <si>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</si>
  <si>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</si>
  <si>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</si>
  <si>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</si>
  <si>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</si>
  <si>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</si>
  <si>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</si>
  <si>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</si>
  <si>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</si>
  <si>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</si>
  <si>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</si>
  <si>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</si>
  <si>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</si>
  <si>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</si>
  <si>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</si>
  <si>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</si>
  <si>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</si>
  <si>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</si>
  <si>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</si>
  <si>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</si>
  <si>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</si>
  <si>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</si>
  <si>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</si>
  <si>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</si>
  <si>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</si>
  <si>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</si>
  <si>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</si>
  <si>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</si>
  <si>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</si>
  <si>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</si>
  <si>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</si>
  <si>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</si>
  <si>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</si>
  <si>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</si>
  <si>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</si>
  <si>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</si>
  <si>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</si>
  <si>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</si>
  <si>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</si>
  <si>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</si>
  <si>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</si>
  <si>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</si>
  <si>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</si>
  <si>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</si>
  <si>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</si>
  <si>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</si>
  <si>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</si>
  <si>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</si>
  <si>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</si>
  <si>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</si>
  <si>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</si>
  <si>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</si>
  <si>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</si>
  <si>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</si>
  <si>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</si>
  <si>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</si>
  <si>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</si>
  <si>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</si>
  <si>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</si>
  <si>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</si>
  <si>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</si>
  <si>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</si>
  <si>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</si>
  <si>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</si>
  <si>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</si>
  <si>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</si>
  <si>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</si>
  <si>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</si>
  <si>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</si>
  <si>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</si>
  <si>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</si>
  <si>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</si>
  <si>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</si>
  <si>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</si>
  <si>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</si>
  <si>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</si>
  <si>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</si>
  <si>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</si>
  <si>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</si>
  <si>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</si>
  <si>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</si>
  <si>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</si>
  <si>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</si>
  <si>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</si>
  <si>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</si>
  <si>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</si>
  <si>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</si>
  <si>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</si>
  <si>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</si>
  <si>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</si>
  <si>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</si>
  <si>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</si>
  <si>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</si>
  <si>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</si>
  <si>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</si>
  <si>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</si>
  <si>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</si>
  <si>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</si>
  <si>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</si>
  <si>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</si>
  <si>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</si>
  <si>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</si>
  <si>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</si>
  <si>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</si>
  <si>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</si>
  <si>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</si>
  <si>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</si>
  <si>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</si>
  <si>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</si>
  <si>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</si>
  <si>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</si>
  <si>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</si>
  <si>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</si>
  <si>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</si>
  <si>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</si>
  <si>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</si>
  <si>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</si>
  <si>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</si>
  <si>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</si>
  <si>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</si>
  <si>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</si>
  <si>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</si>
  <si>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</si>
  <si>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</si>
  <si>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</si>
  <si>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</si>
  <si>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</si>
  <si>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</si>
  <si>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</si>
  <si>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</si>
  <si>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</si>
  <si>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</si>
  <si>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</si>
  <si>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</si>
  <si>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</si>
  <si>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</si>
  <si>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</si>
  <si>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</si>
  <si>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</si>
  <si>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</si>
  <si>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</si>
  <si>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</si>
  <si>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</si>
  <si>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</si>
  <si>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</si>
  <si>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</si>
  <si>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</si>
  <si>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</si>
  <si>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</si>
  <si>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</si>
  <si>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</si>
  <si>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</si>
  <si>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</si>
  <si>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</si>
  <si>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</si>
  <si>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</si>
  <si>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</si>
  <si>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</si>
  <si>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</si>
  <si>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</si>
  <si>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</si>
  <si>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</si>
  <si>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</si>
  <si>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</si>
  <si>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</si>
  <si>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</si>
  <si>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</si>
  <si>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</si>
  <si>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</si>
  <si>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</si>
  <si>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</si>
  <si>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</si>
  <si>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</si>
  <si>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</si>
  <si>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</si>
  <si>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</si>
  <si>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</si>
  <si>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</si>
  <si>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</si>
  <si>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</si>
  <si>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</si>
  <si>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</si>
  <si>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</si>
  <si>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</si>
  <si>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</si>
  <si>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</si>
  <si>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</si>
  <si>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</si>
  <si>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</si>
  <si>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</si>
  <si>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</si>
  <si>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</si>
  <si>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</si>
  <si>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</si>
  <si>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</si>
  <si>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</si>
  <si>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</si>
  <si>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</si>
  <si>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</si>
  <si>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</si>
  <si>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</si>
  <si>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</si>
  <si>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</si>
  <si>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</si>
  <si>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</si>
  <si>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</si>
  <si>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</si>
  <si>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</si>
  <si>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</si>
  <si>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</si>
  <si>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</si>
  <si>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</si>
  <si>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</si>
  <si>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</si>
  <si>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</si>
  <si>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</si>
  <si>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</si>
  <si>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</si>
  <si>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</si>
  <si>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</si>
  <si>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</si>
  <si>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</si>
  <si>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</si>
  <si>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</si>
  <si>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</si>
  <si>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</si>
  <si>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</si>
  <si>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</si>
  <si>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</si>
  <si>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</si>
  <si>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</si>
  <si>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</si>
  <si>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</si>
  <si>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</si>
  <si>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</si>
  <si>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</si>
  <si>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</si>
  <si>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</si>
  <si>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</si>
  <si>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</si>
  <si>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</si>
  <si>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</si>
  <si>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</si>
  <si>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</si>
  <si>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</si>
  <si>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</si>
  <si>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</si>
  <si>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</si>
  <si>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</si>
  <si>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</si>
  <si>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</si>
  <si>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</si>
  <si>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</si>
  <si>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</si>
  <si>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</si>
  <si>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</si>
  <si>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</si>
  <si>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</si>
  <si>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</si>
  <si>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</si>
  <si>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</si>
  <si>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</si>
  <si>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</si>
  <si>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</si>
  <si>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</si>
  <si>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</si>
  <si>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</si>
  <si>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</si>
  <si>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</si>
  <si>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</si>
  <si>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</si>
  <si>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</si>
  <si>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</si>
  <si>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</si>
  <si>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</si>
  <si>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</si>
  <si>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</si>
  <si>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</si>
  <si>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</si>
  <si>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</si>
  <si>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</si>
  <si>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</si>
  <si>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</si>
  <si>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</si>
  <si>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</si>
  <si>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</si>
  <si>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</si>
  <si>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</si>
  <si>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</si>
  <si>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</si>
  <si>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</si>
  <si>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</si>
  <si>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</si>
  <si>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</si>
  <si>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</si>
  <si>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</si>
  <si>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</si>
  <si>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</si>
  <si>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</si>
  <si>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</si>
  <si>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</si>
  <si>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</si>
  <si>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</si>
  <si>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</si>
  <si>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</si>
  <si>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</si>
  <si>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</si>
  <si>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</si>
  <si>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</si>
  <si>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</si>
  <si>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</si>
  <si>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</si>
  <si>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</si>
  <si>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</si>
  <si>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</si>
  <si>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</si>
  <si>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</si>
  <si>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</si>
  <si>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</si>
  <si>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</si>
  <si>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</si>
  <si>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</si>
  <si>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</si>
  <si>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</si>
  <si>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</si>
  <si>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</si>
  <si>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</si>
  <si>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</si>
  <si>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</si>
  <si>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</si>
  <si>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</si>
  <si>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</si>
  <si>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</si>
  <si>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</si>
  <si>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</si>
  <si>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</si>
  <si>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</si>
  <si>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</si>
  <si>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</si>
  <si>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</si>
  <si>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</si>
  <si>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</si>
  <si>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</si>
  <si>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</si>
  <si>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</si>
  <si>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</si>
  <si>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</si>
  <si>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</si>
  <si>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</si>
  <si>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</si>
  <si>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</si>
  <si>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</si>
  <si>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</si>
  <si>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</si>
  <si>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</si>
  <si>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</si>
  <si>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</si>
  <si>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</si>
  <si>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</si>
  <si>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</si>
  <si>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</si>
  <si>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</si>
  <si>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</si>
  <si>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</si>
  <si>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</si>
  <si>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</si>
  <si>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</si>
  <si>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</si>
  <si>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</si>
  <si>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</si>
  <si>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</si>
  <si>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</si>
  <si>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</si>
  <si>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</si>
  <si>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</si>
  <si>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</si>
  <si>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</si>
  <si>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</si>
  <si>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</si>
  <si>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</si>
  <si>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</si>
  <si>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</si>
  <si>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</si>
  <si>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</si>
  <si>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</si>
  <si>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</si>
  <si>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</si>
  <si>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</si>
  <si>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</si>
  <si>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</si>
  <si>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</si>
  <si>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</si>
  <si>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</si>
  <si>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</si>
  <si>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</si>
  <si>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</si>
  <si>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</si>
  <si>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</si>
  <si>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</si>
  <si>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</si>
  <si>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</si>
  <si>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</si>
  <si>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</si>
  <si>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</si>
  <si>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</si>
  <si>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</si>
  <si>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</si>
  <si>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</si>
  <si>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</si>
  <si>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</si>
  <si>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</si>
  <si>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</si>
  <si>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</si>
  <si>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</si>
  <si>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</si>
  <si>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</si>
  <si>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</si>
  <si>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</si>
  <si>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</si>
  <si>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</si>
  <si>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</si>
  <si>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</si>
  <si>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</si>
  <si>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</si>
  <si>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</si>
  <si>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</si>
  <si>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</si>
  <si>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</si>
  <si>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</si>
  <si>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</si>
  <si>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</si>
  <si>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</si>
  <si>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</si>
  <si>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</si>
  <si>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</si>
  <si>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</si>
  <si>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</si>
  <si>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</si>
  <si>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</si>
  <si>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</si>
  <si>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</si>
  <si>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</si>
  <si>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</si>
  <si>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</si>
  <si>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</si>
  <si>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</si>
  <si>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</si>
  <si>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</si>
  <si>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</si>
  <si>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</si>
  <si>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</si>
  <si>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</si>
  <si>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</si>
  <si>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</si>
  <si>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</si>
  <si>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</si>
  <si>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</si>
  <si>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</si>
  <si>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</si>
  <si>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</si>
  <si>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</si>
  <si>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</si>
  <si>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</si>
  <si>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</si>
  <si>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</si>
  <si>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</si>
  <si>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</si>
  <si>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</si>
  <si>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</si>
  <si>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</si>
  <si>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</si>
  <si>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</si>
  <si>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</si>
  <si>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</si>
  <si>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</si>
  <si>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</si>
  <si>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</si>
  <si>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</si>
  <si>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</si>
  <si>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</si>
  <si>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</si>
  <si>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</si>
  <si>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</si>
  <si>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</si>
  <si>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</si>
  <si>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</si>
  <si>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</si>
  <si>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</si>
  <si>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</si>
  <si>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</si>
  <si>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</si>
  <si>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</si>
  <si>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</si>
  <si>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</si>
  <si>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</si>
  <si>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</si>
  <si>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</si>
  <si>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</si>
  <si>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</si>
  <si>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</si>
  <si>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</si>
  <si>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</si>
  <si>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</si>
  <si>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</si>
  <si>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</si>
  <si>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</si>
  <si>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</si>
  <si>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</si>
  <si>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</si>
  <si>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</si>
  <si>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</si>
  <si>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</si>
  <si>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</si>
  <si>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</si>
  <si>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</si>
  <si>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</si>
  <si>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</si>
  <si>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</si>
  <si>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</si>
  <si>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</si>
  <si>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</si>
  <si>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</si>
  <si>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</si>
  <si>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</si>
  <si>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</si>
  <si>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</si>
  <si>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</si>
  <si>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</si>
  <si>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</si>
  <si>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</si>
  <si>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</si>
  <si>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</si>
  <si>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</si>
  <si>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</si>
  <si>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</si>
  <si>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</si>
  <si>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</si>
  <si>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</si>
  <si>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</si>
  <si>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</si>
  <si>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</si>
  <si>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</si>
  <si>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</si>
  <si>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</si>
  <si>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</si>
  <si>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</si>
  <si>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</si>
  <si>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</si>
  <si>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</si>
  <si>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</si>
  <si>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</si>
  <si>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</si>
  <si>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</si>
  <si>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</si>
  <si>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</si>
  <si>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</si>
  <si>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</si>
  <si>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</si>
  <si>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</si>
  <si>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</si>
  <si>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</si>
  <si>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</si>
  <si>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</si>
  <si>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</si>
  <si>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</si>
  <si>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</si>
  <si>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</si>
  <si>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</si>
  <si>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</si>
  <si>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</si>
  <si>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</si>
  <si>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</si>
  <si>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</si>
  <si>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</si>
  <si>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</si>
  <si>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</si>
  <si>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</si>
  <si>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</si>
  <si>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</si>
  <si>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</si>
  <si>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</si>
  <si>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</si>
  <si>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</si>
  <si>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</si>
  <si>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</si>
  <si>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</si>
  <si>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</si>
  <si>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</si>
  <si>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</si>
  <si>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</si>
  <si>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</si>
  <si>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</si>
  <si>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</si>
  <si>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</si>
  <si>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</si>
  <si>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</si>
  <si>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</si>
  <si>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</si>
  <si>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</si>
  <si>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</si>
  <si>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</si>
  <si>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</si>
  <si>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</si>
  <si>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</si>
  <si>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</si>
  <si>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</si>
  <si>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</si>
  <si>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</si>
  <si>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</si>
  <si>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</si>
  <si>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</si>
  <si>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</si>
  <si>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</si>
  <si>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</si>
  <si>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</si>
  <si>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</si>
  <si>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</si>
  <si>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</si>
  <si>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</si>
  <si>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</si>
  <si>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</si>
  <si>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</si>
  <si>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</si>
  <si>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</si>
  <si>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</si>
  <si>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</si>
  <si>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</si>
  <si>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</si>
  <si>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</si>
  <si>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</si>
  <si>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</si>
  <si>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</si>
  <si>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</si>
  <si>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</si>
  <si>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</si>
  <si>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</si>
  <si>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</si>
  <si>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</si>
  <si>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</si>
  <si>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</si>
  <si>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</si>
  <si>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</si>
  <si>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</si>
  <si>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</si>
  <si>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</si>
  <si>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</si>
  <si>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</si>
  <si>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</si>
  <si>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</si>
  <si>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</si>
  <si>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</si>
  <si>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</si>
  <si>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</si>
  <si>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</si>
  <si>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</si>
  <si>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</si>
  <si>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</si>
  <si>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</si>
  <si>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</si>
  <si>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</si>
  <si>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</si>
  <si>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</si>
  <si>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</si>
  <si>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</si>
  <si>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</si>
  <si>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</si>
  <si>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</si>
  <si>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</si>
  <si>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</si>
  <si>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</si>
  <si>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</si>
  <si>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</si>
  <si>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</si>
  <si>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</si>
  <si>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</si>
  <si>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</si>
  <si>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</si>
  <si>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</si>
  <si>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</si>
  <si>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</si>
  <si>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</si>
  <si>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</si>
  <si>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</si>
  <si>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</si>
  <si>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</si>
  <si>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</si>
  <si>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</si>
  <si>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</si>
  <si>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</si>
  <si>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</si>
  <si>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</si>
  <si>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</si>
  <si>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</si>
  <si>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</si>
  <si>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</si>
  <si>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</si>
  <si>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</si>
  <si>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</si>
  <si>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</si>
  <si>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</si>
  <si>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</si>
  <si>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</si>
  <si>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</si>
  <si>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</si>
  <si>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</si>
  <si>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</si>
  <si>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</si>
  <si>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</si>
  <si>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</si>
  <si>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</si>
  <si>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</si>
  <si>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</si>
  <si>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</si>
  <si>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</si>
  <si>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</si>
  <si>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</si>
  <si>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</si>
  <si>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</si>
  <si>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</si>
  <si>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</si>
  <si>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</si>
  <si>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</si>
  <si>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</si>
  <si>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</si>
  <si>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</si>
  <si>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</si>
  <si>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</si>
  <si>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</si>
  <si>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</si>
  <si>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</si>
  <si>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</si>
  <si>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</si>
  <si>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</si>
  <si>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</si>
  <si>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</si>
  <si>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</si>
  <si>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</si>
  <si>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</si>
  <si>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</si>
  <si>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</si>
  <si>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</si>
  <si>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</si>
  <si>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</si>
  <si>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</si>
  <si>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</si>
  <si>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</si>
  <si>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</si>
  <si>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</si>
  <si>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</si>
  <si>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</si>
  <si>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</si>
  <si>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</si>
  <si>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</si>
  <si>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</si>
  <si>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</si>
  <si>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</si>
  <si>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</si>
  <si>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</si>
  <si>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</si>
  <si>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</si>
  <si>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</si>
  <si>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</si>
  <si>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</si>
  <si>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</si>
  <si>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</si>
  <si>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</si>
  <si>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</si>
  <si>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</si>
  <si>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</si>
  <si>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</si>
  <si>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</si>
  <si>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</si>
  <si>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</si>
  <si>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</si>
  <si>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</si>
  <si>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</si>
  <si>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</si>
  <si>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</si>
  <si>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</si>
  <si>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</si>
  <si>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</si>
  <si>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</si>
  <si>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</si>
  <si>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</si>
  <si>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</si>
  <si>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</si>
  <si>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</si>
  <si>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</si>
  <si>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</si>
  <si>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</si>
  <si>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</si>
  <si>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</si>
  <si>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</si>
  <si>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</si>
  <si>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</si>
  <si>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</si>
  <si>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</si>
  <si>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</si>
  <si>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</si>
  <si>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</si>
  <si>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</si>
  <si>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</si>
  <si>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</si>
  <si>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</si>
  <si>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</si>
  <si>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</si>
  <si>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</si>
  <si>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</si>
  <si>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</si>
  <si>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</si>
  <si>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</si>
  <si>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</si>
  <si>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</si>
  <si>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</si>
  <si>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</si>
  <si>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</si>
  <si>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</si>
  <si>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</si>
  <si>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</si>
  <si>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</si>
  <si>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</si>
  <si>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</si>
  <si>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</si>
  <si>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</si>
  <si>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</si>
  <si>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</si>
  <si>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</si>
  <si>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</si>
  <si>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</si>
  <si>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</si>
  <si>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</si>
  <si>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</si>
  <si>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</si>
  <si>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</si>
  <si>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</si>
  <si>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</si>
  <si>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</si>
  <si>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</si>
  <si>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</si>
  <si>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</si>
  <si>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</si>
  <si>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</si>
  <si>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</si>
  <si>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</si>
  <si>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</si>
  <si>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</si>
  <si>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</si>
  <si>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</si>
  <si>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</si>
  <si>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</si>
  <si>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</si>
  <si>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</si>
  <si>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</si>
  <si>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</si>
  <si>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</si>
  <si>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</si>
  <si>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</si>
  <si>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</si>
  <si>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</si>
  <si>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</si>
  <si>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</si>
  <si>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</si>
  <si>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</si>
  <si>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</si>
  <si>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</si>
  <si>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</si>
  <si>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</si>
  <si>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</si>
  <si>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</si>
  <si>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</si>
  <si>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</si>
  <si>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</si>
  <si>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</si>
  <si>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</si>
  <si>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</si>
  <si>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</si>
  <si>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</si>
  <si>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</si>
  <si>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</si>
  <si>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</si>
  <si>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</si>
  <si>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</si>
  <si>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</si>
  <si>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</si>
  <si>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</si>
  <si>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</si>
  <si>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</si>
  <si>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</si>
  <si>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</si>
  <si>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</si>
  <si>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</si>
  <si>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</si>
  <si>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</si>
  <si>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</si>
  <si>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</si>
  <si>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</si>
  <si>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</si>
  <si>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</si>
  <si>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</si>
  <si>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</si>
  <si>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</si>
  <si>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</si>
  <si>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</si>
  <si>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</si>
  <si>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</si>
  <si>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</si>
  <si>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</si>
  <si>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</si>
  <si>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</si>
  <si>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</si>
  <si>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</si>
  <si>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</si>
  <si>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</si>
  <si>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</si>
  <si>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</si>
  <si>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</si>
  <si>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</si>
  <si>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</si>
  <si>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</si>
  <si>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</si>
  <si>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</si>
  <si>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</si>
  <si>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</si>
  <si>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</si>
  <si>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</si>
  <si>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</si>
  <si>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</si>
  <si>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</si>
  <si>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</si>
  <si>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</si>
  <si>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</si>
  <si>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</si>
  <si>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</si>
  <si>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</si>
  <si>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</si>
  <si>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</si>
  <si>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</si>
  <si>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</si>
  <si>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</si>
  <si>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</si>
  <si>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</si>
  <si>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</si>
  <si>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</si>
  <si>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</si>
  <si>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</si>
  <si>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</si>
  <si>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</si>
  <si>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</si>
  <si>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</si>
  <si>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</si>
  <si>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</si>
  <si>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</si>
  <si>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</si>
  <si>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</si>
  <si>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</si>
  <si>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</si>
  <si>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</si>
  <si>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</si>
  <si>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</si>
  <si>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</si>
  <si>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</si>
  <si>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</si>
  <si>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</si>
  <si>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</si>
  <si>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</si>
  <si>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</si>
  <si>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</si>
  <si>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</si>
  <si>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</si>
  <si>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</si>
  <si>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</si>
  <si>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</si>
  <si>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</si>
  <si>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</si>
  <si>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</si>
  <si>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</si>
  <si>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</si>
  <si>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</si>
  <si>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</si>
  <si>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</si>
  <si>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</si>
  <si>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</si>
  <si>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</si>
  <si>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</si>
  <si>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</si>
  <si>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</si>
  <si>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</si>
  <si>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</si>
  <si>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</si>
  <si>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</si>
  <si>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</si>
  <si>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</si>
  <si>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</si>
  <si>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</si>
  <si>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</si>
  <si>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</si>
  <si>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</si>
  <si>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</si>
  <si>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</si>
  <si>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</si>
  <si>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</si>
  <si>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</si>
  <si>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</si>
  <si>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</si>
  <si>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</si>
  <si>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</si>
  <si>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</si>
  <si>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</si>
  <si>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</si>
  <si>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</si>
  <si>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</si>
  <si>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</si>
  <si>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</si>
  <si>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</si>
  <si>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</si>
  <si>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</si>
  <si>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</si>
  <si>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</si>
  <si>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</si>
  <si>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</si>
  <si>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</si>
  <si>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</si>
  <si>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</si>
  <si>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</si>
  <si>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</si>
  <si>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</si>
  <si>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</si>
  <si>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</si>
  <si>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</si>
  <si>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</si>
  <si>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</si>
  <si>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</si>
  <si>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</si>
  <si>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</si>
  <si>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</si>
  <si>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</si>
  <si>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</si>
  <si>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</si>
  <si>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</si>
  <si>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</si>
  <si>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</si>
  <si>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</si>
  <si>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</si>
  <si>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</si>
  <si>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</si>
  <si>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</si>
  <si>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</si>
  <si>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</si>
  <si>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</si>
  <si>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</si>
  <si>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</si>
  <si>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</si>
  <si>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</si>
  <si>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</si>
  <si>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</si>
  <si>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</si>
  <si>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</si>
  <si>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</si>
  <si>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</si>
  <si>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</si>
  <si>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</si>
  <si>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</si>
  <si>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</si>
  <si>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</si>
  <si>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t>BLANCOS</t>
  </si>
  <si>
    <t>NS</t>
  </si>
  <si>
    <t>BLOQUEO</t>
  </si>
  <si>
    <t>PREG.PIVOTE</t>
  </si>
  <si>
    <t>MINUSC</t>
  </si>
  <si>
    <t>ACENTO</t>
  </si>
  <si>
    <t>SIGNO</t>
  </si>
  <si>
    <t>NA</t>
  </si>
  <si>
    <t>NUMERO</t>
  </si>
  <si>
    <t>DECIMALES</t>
  </si>
  <si>
    <t>COMP DEC</t>
  </si>
  <si>
    <t>PRESUPUESTO EJERCIDO</t>
  </si>
  <si>
    <t xml:space="preserve">RECURSOS PÚBLICOS </t>
  </si>
  <si>
    <t>COMP_RECURSOS PÚBLICOS</t>
  </si>
  <si>
    <t>COMP_TOTAL PREG 3.1</t>
  </si>
  <si>
    <t>BLOQUEO COD 2 O 9</t>
  </si>
  <si>
    <t>BLOQUEO SECCION</t>
  </si>
  <si>
    <t>BLOQUEO COD 2 O 9 PREG 3.1</t>
  </si>
  <si>
    <t>COL.PRINCIPAL</t>
  </si>
  <si>
    <t>INSTITUCIÓN RESPONSABLE</t>
  </si>
  <si>
    <t>VARIAS</t>
  </si>
  <si>
    <t>COD 13</t>
  </si>
  <si>
    <t>BLANC_COD 14 O 99</t>
  </si>
  <si>
    <t>BLANC_ COD 14 O 99</t>
  </si>
  <si>
    <t>BLOQUEO COD 2_9</t>
  </si>
  <si>
    <t>SUMA</t>
  </si>
  <si>
    <t>COMP</t>
  </si>
  <si>
    <t>BLOQUEO NO APLICA</t>
  </si>
  <si>
    <t>OTRO ESTATUS</t>
  </si>
  <si>
    <t>BLANC_COD 22 O 99</t>
  </si>
  <si>
    <t>BLANC_ COD 22 O 99</t>
  </si>
  <si>
    <t>TERRITORIAL</t>
  </si>
  <si>
    <t>BLOQUEO GRUPO VULNERABLE</t>
  </si>
  <si>
    <t>OTRO TIPO</t>
  </si>
  <si>
    <t>COD 21</t>
  </si>
  <si>
    <t>SUM_COM_PREG 3.6</t>
  </si>
  <si>
    <t>TOTAL</t>
  </si>
  <si>
    <r>
      <t xml:space="preserve">Para ello, este módulo contiene </t>
    </r>
    <r>
      <rPr>
        <b/>
        <sz val="9"/>
        <color theme="1"/>
        <rFont val="Arial"/>
        <family val="2"/>
      </rPr>
      <t>186 preguntas</t>
    </r>
    <r>
      <rPr>
        <sz val="9"/>
        <color theme="1"/>
        <rFont val="Arial"/>
        <family val="2"/>
      </rPr>
      <t xml:space="preserve"> agrupadas en las siguientes secciones:</t>
    </r>
  </si>
  <si>
    <t>COD_DERECHOS SOCIALES</t>
  </si>
  <si>
    <t>En caso de que determinado programa o acción de desarrollo social no haya contado con reglas y/ o lineamientos de operación u homólogas, se hayan encontrado en proceso de integración, o no cuente con información para determinarlo, indíquelo en la columna correspondiente conforme al catálogo respectivo y deja la columna "Sitio donde se encuentran disponibles (URL)" en blanco.
En caso de que determinado programa o acción de desarrollo social haya contado con reglas y/ o lineamientos de operación u homólogas, pero estas no se encuentren disponibles en línea, en la columna "Sitio donde se encuentran disponibles (URL)" anote "NA" (No aplica).</t>
  </si>
  <si>
    <t>BLOQUEO NO APLICA preg 3.6</t>
  </si>
  <si>
    <t>BLOQUEO preg 3.2</t>
  </si>
  <si>
    <t>PIVOTE NO APLICA</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</si>
  <si>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r>
      <rPr>
        <sz val="9"/>
        <rFont val="Arial"/>
        <family val="2"/>
      </rPr>
      <t xml:space="preserve"> </t>
    </r>
  </si>
  <si>
    <t>13 de mayo al 21 de junio</t>
  </si>
  <si>
    <t>20 de mayo al 28 de junio</t>
  </si>
  <si>
    <t>01 de julio al 02 de agosto</t>
  </si>
  <si>
    <t>05 al 30 de agosto</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</si>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</sst>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font>
      <sz val="11"/>
      <color theme="1"/>
      <name val="Calibri"/>
      <family val="2"/>
      <scheme val="minor"/>
    </font>
    <font>
      <sz val="11"/>
      <color theme="1"/>
      <name val="Arial"/>
      <family val="2"/>
    </font>
    <font>
      <sz val="9"/>
      <color theme="1"/>
      <name val="Arial"/>
      <family val="2"/>
    </font>
    <font>
      <b/>
      <sz val="15"/>
      <color theme="1"/>
      <name val="Arial"/>
      <family val="2"/>
    </font>
    <font>
      <b/>
      <sz val="9"/>
      <color theme="1"/>
      <name val="Arial"/>
      <family val="2"/>
    </font>
    <font>
      <i/>
      <sz val="9"/>
      <color theme="1"/>
      <name val="Arial"/>
      <family val="2"/>
    </font>
    <font>
      <u/>
      <sz val="12"/>
      <color rgb="FF002060"/>
      <name val="Arial"/>
      <family val="2"/>
    </font>
    <font>
      <b/>
      <u/>
      <sz val="12"/>
      <color rgb="FF0070C0"/>
      <name val="Arial"/>
      <family val="2"/>
    </font>
    <font>
      <sz val="9"/>
      <color theme="0"/>
      <name val="Arial"/>
      <family val="2"/>
    </font>
    <font>
      <b/>
      <sz val="11"/>
      <color theme="0"/>
      <name val="Arial"/>
      <family val="2"/>
    </font>
    <font>
      <b/>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i/>
      <sz val="8"/>
      <color theme="1"/>
      <name val="Arial"/>
      <family val="2"/>
    </font>
    <font>
      <u/>
      <sz val="11"/>
      <color theme="1"/>
      <name val="Calibri"/>
      <family val="2"/>
      <scheme val="minor"/>
    </font>
    <font>
      <b/>
      <i/>
      <sz val="8"/>
      <name val="Arial"/>
      <family val="2"/>
    </font>
    <font>
      <b/>
      <i/>
      <sz val="8"/>
      <color theme="1"/>
      <name val="Arial"/>
      <family val="2"/>
    </font>
    <font>
      <b/>
      <sz val="8"/>
      <name val="Arial"/>
      <family val="2"/>
    </font>
    <font>
      <b/>
      <i/>
      <sz val="9"/>
      <color theme="1"/>
      <name val="Arial"/>
      <family val="2"/>
    </font>
    <font>
      <sz val="11"/>
      <color indexed="8"/>
      <name val="Calibri"/>
      <family val="2"/>
    </font>
    <font>
      <b/>
      <sz val="11"/>
      <name val="Symbol"/>
      <family val="1"/>
      <charset val="2"/>
    </font>
    <font>
      <sz val="8"/>
      <name val="Arial"/>
      <family val="2"/>
    </font>
    <font>
      <u/>
      <sz val="11"/>
      <color theme="10"/>
      <name val="Calibri"/>
      <family val="2"/>
      <scheme val="minor"/>
    </font>
    <font>
      <sz val="11"/>
      <name val="Calibri"/>
      <family val="2"/>
      <scheme val="minor"/>
    </font>
    <font>
      <sz val="11"/>
      <name val="Arial"/>
      <family val="2"/>
    </font>
    <font>
      <sz val="11"/>
      <name val="Calibri"/>
      <family val="2"/>
    </font>
    <font>
      <b/>
      <sz val="11"/>
      <name val="Calibri"/>
      <family val="2"/>
      <scheme val="minor"/>
    </font>
    <font>
      <b/>
      <i/>
      <u/>
      <sz val="8"/>
      <name val="Arial"/>
      <family val="2"/>
    </font>
    <font>
      <u/>
      <sz val="9"/>
      <color theme="10"/>
      <name val="Arial"/>
      <family val="2"/>
    </font>
    <font>
      <sz val="9"/>
      <name val="Arial "/>
    </font>
    <font>
      <b/>
      <sz val="11"/>
      <color theme="1"/>
      <name val="Calibri"/>
      <family val="2"/>
      <scheme val="minor"/>
    </font>
    <font>
      <b/>
      <u/>
      <sz val="9"/>
      <color theme="10"/>
      <name val="Arial"/>
      <family val="2"/>
    </font>
    <font>
      <b/>
      <sz val="11"/>
      <name val="Arial"/>
      <family val="2"/>
    </font>
    <font>
      <sz val="11"/>
      <color theme="1"/>
      <name val="Calibri"/>
      <family val="2"/>
      <scheme val="minor"/>
    </font>
    <font>
      <sz val="12"/>
      <color rgb="FF0070C0"/>
      <name val="Arial"/>
      <family val="2"/>
    </font>
    <font>
      <i/>
      <u/>
      <sz val="8"/>
      <color theme="1"/>
      <name val="Arial"/>
      <family val="2"/>
    </font>
    <font>
      <b/>
      <u/>
      <sz val="9"/>
      <color rgb="FF0070C0"/>
      <name val="Arial"/>
      <family val="2"/>
    </font>
    <font>
      <sz val="8"/>
      <color theme="1"/>
      <name val="Arial"/>
      <family val="2"/>
    </font>
    <font>
      <sz val="11"/>
      <color indexed="8"/>
      <name val="Calibri"/>
      <family val="2"/>
      <scheme val="minor"/>
    </font>
    <font>
      <u/>
      <sz val="11"/>
      <name val="Calibri"/>
      <family val="2"/>
      <scheme val="minor"/>
    </font>
    <font>
      <b/>
      <sz val="9"/>
      <color theme="7" tint="-0.249977111117893"/>
      <name val="Arial"/>
      <family val="2"/>
    </font>
    <font>
      <sz val="9"/>
      <color theme="1"/>
      <name val="Calibri"/>
      <family val="2"/>
      <scheme val="minor"/>
    </font>
    <font>
      <sz val="7"/>
      <color theme="1"/>
      <name val="Arial"/>
      <family val="2"/>
    </font>
    <font>
      <b/>
      <sz val="9"/>
      <color rgb="FFFF0000"/>
      <name val="Arial"/>
      <family val="2"/>
    </font>
    <font>
      <sz val="8"/>
      <color theme="1"/>
      <name val="Calibri"/>
      <family val="2"/>
      <scheme val="minor"/>
    </font>
    <font>
      <sz val="6"/>
      <color theme="1"/>
      <name val="Arial"/>
      <family val="2"/>
    </font>
    <font>
      <sz val="10"/>
      <color theme="1"/>
      <name val="Calibri"/>
      <family val="2"/>
      <scheme val="minor"/>
    </font>
    <font>
      <sz val="8"/>
      <name val="Calibri"/>
      <family val="2"/>
      <scheme val="minor"/>
    </font>
    <font>
      <sz val="10"/>
      <color theme="1"/>
      <name val="Arial"/>
      <family val="2"/>
    </font>
    <font>
      <sz val="12"/>
      <color theme="1"/>
      <name val="Arial"/>
      <family val="2"/>
    </font>
    <font>
      <sz val="12"/>
      <color theme="1"/>
      <name val="Calibri"/>
      <family val="2"/>
      <scheme val="minor"/>
    </font>
    <font>
      <sz val="11"/>
      <color rgb="FF000000"/>
      <name val="Calibri"/>
      <family val="2"/>
      <scheme val="minor"/>
    </font>
  </fonts>
  <fills count="43">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79998168889431442"/>
        <bgColor indexed="64"/>
      </patternFill>
    </fill>
    <fill>
      <patternFill patternType="solid">
        <fgColor rgb="FF9966FF"/>
        <bgColor indexed="64"/>
      </patternFill>
    </fill>
    <fill>
      <patternFill patternType="solid">
        <fgColor theme="7" tint="0.39997558519241921"/>
        <bgColor indexed="64"/>
      </patternFill>
    </fill>
    <fill>
      <patternFill patternType="solid">
        <fgColor theme="9"/>
        <bgColor indexed="64"/>
      </patternFill>
    </fill>
    <fill>
      <patternFill patternType="solid">
        <fgColor rgb="FFFFCCFF"/>
        <bgColor indexed="64"/>
      </patternFill>
    </fill>
    <fill>
      <patternFill patternType="solid">
        <fgColor rgb="FFFFFF6D"/>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rgb="FF339966"/>
        <bgColor indexed="64"/>
      </patternFill>
    </fill>
    <fill>
      <patternFill patternType="solid">
        <fgColor rgb="FF8FEAFF"/>
        <bgColor indexed="64"/>
      </patternFill>
    </fill>
    <fill>
      <patternFill patternType="solid">
        <fgColor theme="4" tint="0.79998168889431442"/>
        <bgColor indexed="64"/>
      </patternFill>
    </fill>
    <fill>
      <patternFill patternType="solid">
        <fgColor rgb="FFCC84EC"/>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3399"/>
        <bgColor indexed="64"/>
      </patternFill>
    </fill>
    <fill>
      <patternFill patternType="solid">
        <fgColor rgb="FF66FFFF"/>
        <bgColor indexed="64"/>
      </patternFill>
    </fill>
    <fill>
      <patternFill patternType="solid">
        <fgColor theme="8" tint="0.79998168889431442"/>
        <bgColor indexed="64"/>
      </patternFill>
    </fill>
    <fill>
      <patternFill patternType="solid">
        <fgColor rgb="FFCC66FF"/>
        <bgColor indexed="64"/>
      </patternFill>
    </fill>
    <fill>
      <patternFill patternType="solid">
        <fgColor rgb="FFFF66CC"/>
        <bgColor indexed="64"/>
      </patternFill>
    </fill>
    <fill>
      <patternFill patternType="solid">
        <fgColor theme="0" tint="-0.34998626667073579"/>
        <bgColor indexed="64"/>
      </patternFill>
    </fill>
    <fill>
      <patternFill patternType="solid">
        <fgColor rgb="FFCCCCFF"/>
        <bgColor indexed="64"/>
      </patternFill>
    </fill>
    <fill>
      <patternFill patternType="solid">
        <fgColor theme="6" tint="0.59999389629810485"/>
        <bgColor indexed="64"/>
      </patternFill>
    </fill>
    <fill>
      <patternFill patternType="solid">
        <fgColor rgb="FFFF9933"/>
        <bgColor indexed="64"/>
      </patternFill>
    </fill>
    <fill>
      <patternFill patternType="solid">
        <fgColor theme="7" tint="-0.249977111117893"/>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66CCFF"/>
        <bgColor indexed="64"/>
      </patternFill>
    </fill>
    <fill>
      <patternFill patternType="solid">
        <fgColor rgb="FFFFFF00"/>
        <bgColor indexed="64"/>
      </patternFill>
    </fill>
    <fill>
      <patternFill patternType="solid">
        <fgColor rgb="FFBDD7EE"/>
        <bgColor rgb="FF000000"/>
      </patternFill>
    </fill>
    <fill>
      <patternFill patternType="solid">
        <fgColor rgb="FFBFBFBF"/>
        <bgColor rgb="FF000000"/>
      </patternFill>
    </fill>
    <fill>
      <patternFill patternType="solid">
        <fgColor rgb="FFC6E0B4"/>
        <bgColor rgb="FF000000"/>
      </patternFill>
    </fill>
    <fill>
      <patternFill patternType="solid">
        <fgColor theme="7" tint="0.59999389629810485"/>
        <bgColor indexed="64"/>
      </patternFill>
    </fill>
    <fill>
      <patternFill patternType="solid">
        <fgColor rgb="FF0070C0"/>
        <bgColor indexed="64"/>
      </patternFill>
    </fill>
    <fill>
      <patternFill patternType="solid">
        <fgColor rgb="FFCC3399"/>
        <bgColor indexed="64"/>
      </patternFill>
    </fill>
    <fill>
      <patternFill patternType="solid">
        <fgColor rgb="FF00B050"/>
        <bgColor indexed="64"/>
      </patternFill>
    </fill>
  </fills>
  <borders count="76">
    <border>
      <left/>
      <right/>
      <top/>
      <bottom/>
      <diagonal/>
    </border>
    <border>
      <left style="medium">
        <color rgb="FF6F7070"/>
      </left>
      <right/>
      <top style="medium">
        <color rgb="FF6F7070"/>
      </top>
      <bottom style="medium">
        <color rgb="FF6F7070"/>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top/>
      <bottom/>
      <diagonal/>
    </border>
    <border>
      <left/>
      <right style="medium">
        <color theme="0"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bottom/>
      <diagonal/>
    </border>
    <border>
      <left style="thin">
        <color theme="1"/>
      </left>
      <right/>
      <top/>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thin">
        <color theme="1"/>
      </left>
      <right/>
      <top style="medium">
        <color rgb="FFBFBFBF"/>
      </top>
      <bottom/>
      <diagonal/>
    </border>
    <border>
      <left/>
      <right/>
      <top style="medium">
        <color rgb="FFBFBFBF"/>
      </top>
      <bottom/>
      <diagonal/>
    </border>
    <border>
      <left/>
      <right style="thin">
        <color theme="1"/>
      </right>
      <top style="medium">
        <color rgb="FFBFBFBF"/>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bottom style="thin">
        <color indexed="64"/>
      </bottom>
      <diagonal/>
    </border>
    <border>
      <left/>
      <right/>
      <top style="medium">
        <color theme="0" tint="-0.24994659260841701"/>
      </top>
      <bottom style="medium">
        <color theme="0" tint="-0.24994659260841701"/>
      </bottom>
      <diagonal/>
    </border>
    <border>
      <left style="thin">
        <color indexed="64"/>
      </left>
      <right/>
      <top style="medium">
        <color theme="0" tint="-0.249977111117893"/>
      </top>
      <bottom/>
      <diagonal/>
    </border>
    <border>
      <left/>
      <right style="thin">
        <color indexed="64"/>
      </right>
      <top style="medium">
        <color theme="0" tint="-0.249977111117893"/>
      </top>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style="thin">
        <color theme="0" tint="-0.24994659260841701"/>
      </left>
      <right style="medium">
        <color rgb="FFBFBFBF"/>
      </right>
      <top style="thin">
        <color theme="0" tint="-0.24994659260841701"/>
      </top>
      <bottom style="medium">
        <color rgb="FFBFBFBF"/>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22" fillId="0" borderId="0"/>
    <xf numFmtId="0" fontId="25" fillId="0" borderId="0" applyNumberFormat="0" applyFill="0" applyBorder="0" applyAlignment="0" applyProtection="0"/>
    <xf numFmtId="0" fontId="25" fillId="0" borderId="0" applyNumberFormat="0" applyFill="0" applyBorder="0" applyAlignment="0" applyProtection="0"/>
    <xf numFmtId="9" fontId="36" fillId="0" borderId="0" applyFont="0" applyFill="0" applyBorder="0" applyAlignment="0" applyProtection="0"/>
  </cellStyleXfs>
  <cellXfs count="448">
    <xf numFmtId="0" fontId="0" fillId="0" borderId="0" xfId="0"/>
    <xf numFmtId="0" fontId="1" fillId="0" borderId="0" xfId="0" applyFont="1"/>
    <xf numFmtId="0" fontId="2" fillId="0" borderId="0" xfId="0" applyFont="1"/>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horizontal="justify" vertical="center"/>
    </xf>
    <xf numFmtId="0" fontId="5" fillId="0" borderId="0" xfId="0" applyFont="1" applyAlignment="1">
      <alignment vertical="center"/>
    </xf>
    <xf numFmtId="0" fontId="8" fillId="2" borderId="4" xfId="0" applyFont="1" applyFill="1" applyBorder="1"/>
    <xf numFmtId="0" fontId="9" fillId="2" borderId="5" xfId="0" applyFont="1" applyFill="1" applyBorder="1"/>
    <xf numFmtId="0" fontId="8" fillId="2" borderId="5" xfId="0" applyFont="1" applyFill="1" applyBorder="1"/>
    <xf numFmtId="0" fontId="8" fillId="2" borderId="6" xfId="0" applyFont="1" applyFill="1" applyBorder="1"/>
    <xf numFmtId="0" fontId="2" fillId="2" borderId="4" xfId="0" applyFont="1" applyFill="1" applyBorder="1"/>
    <xf numFmtId="0" fontId="9" fillId="2" borderId="5" xfId="0" applyFont="1" applyFill="1" applyBorder="1" applyAlignment="1">
      <alignment vertical="center"/>
    </xf>
    <xf numFmtId="0" fontId="2" fillId="2" borderId="5" xfId="0" applyFont="1" applyFill="1" applyBorder="1"/>
    <xf numFmtId="0" fontId="2" fillId="2" borderId="6" xfId="0" applyFont="1" applyFill="1" applyBorder="1"/>
    <xf numFmtId="0" fontId="8" fillId="2" borderId="7" xfId="0" applyFont="1" applyFill="1" applyBorder="1"/>
    <xf numFmtId="0" fontId="8" fillId="2" borderId="9" xfId="0" applyFont="1" applyFill="1" applyBorder="1"/>
    <xf numFmtId="0" fontId="2" fillId="2" borderId="7" xfId="0" applyFont="1" applyFill="1" applyBorder="1"/>
    <xf numFmtId="0" fontId="2" fillId="2" borderId="9" xfId="0" applyFont="1" applyFill="1" applyBorder="1"/>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11" fillId="0" borderId="0" xfId="0" applyFont="1" applyAlignment="1">
      <alignment horizontal="justify" vertical="center" wrapText="1"/>
    </xf>
    <xf numFmtId="0" fontId="11" fillId="0" borderId="0" xfId="0" applyFont="1"/>
    <xf numFmtId="0" fontId="2" fillId="0" borderId="7" xfId="0" applyFont="1" applyBorder="1" applyAlignment="1">
      <alignment vertical="center"/>
    </xf>
    <xf numFmtId="0" fontId="2" fillId="0" borderId="8" xfId="0" applyFont="1" applyBorder="1" applyAlignment="1">
      <alignment horizontal="justify" vertical="center"/>
    </xf>
    <xf numFmtId="0" fontId="2" fillId="0" borderId="9" xfId="0" applyFont="1" applyBorder="1" applyAlignment="1">
      <alignment vertical="center"/>
    </xf>
    <xf numFmtId="0" fontId="2" fillId="0" borderId="5" xfId="0" applyFont="1" applyBorder="1" applyAlignment="1">
      <alignment horizontal="justify" vertical="center"/>
    </xf>
    <xf numFmtId="0" fontId="11" fillId="0" borderId="0" xfId="0" applyFont="1" applyAlignment="1">
      <alignment horizontal="left" vertical="center" wrapText="1"/>
    </xf>
    <xf numFmtId="0" fontId="11" fillId="0" borderId="15" xfId="0" applyFont="1" applyBorder="1" applyAlignment="1">
      <alignment horizontal="center" vertical="center" wrapText="1"/>
    </xf>
    <xf numFmtId="0" fontId="13" fillId="0" borderId="0" xfId="0" applyFont="1" applyAlignment="1">
      <alignment vertical="center"/>
    </xf>
    <xf numFmtId="0" fontId="11" fillId="0" borderId="0" xfId="0" applyFont="1" applyAlignment="1">
      <alignment horizontal="justify" vertical="top" wrapText="1"/>
    </xf>
    <xf numFmtId="0" fontId="13" fillId="0" borderId="0" xfId="0" applyFont="1" applyAlignment="1">
      <alignment vertical="top" wrapText="1"/>
    </xf>
    <xf numFmtId="0" fontId="11" fillId="0" borderId="0" xfId="0" applyFont="1" applyAlignment="1">
      <alignment vertical="top" wrapText="1"/>
    </xf>
    <xf numFmtId="0" fontId="13" fillId="0" borderId="0" xfId="0" applyFont="1" applyAlignment="1">
      <alignment horizontal="center" vertical="top" wrapText="1"/>
    </xf>
    <xf numFmtId="0" fontId="11" fillId="0" borderId="0" xfId="0" applyFont="1" applyAlignment="1">
      <alignment horizontal="center" vertical="top" wrapText="1"/>
    </xf>
    <xf numFmtId="0" fontId="11" fillId="0" borderId="0" xfId="0" applyFont="1" applyAlignment="1">
      <alignment vertical="center" wrapText="1"/>
    </xf>
    <xf numFmtId="0" fontId="11" fillId="0" borderId="0" xfId="0" applyFont="1" applyAlignment="1">
      <alignment vertical="center"/>
    </xf>
    <xf numFmtId="0" fontId="2" fillId="0" borderId="8" xfId="0" applyFont="1" applyBorder="1" applyAlignment="1">
      <alignment vertical="center"/>
    </xf>
    <xf numFmtId="0" fontId="16" fillId="0" borderId="17" xfId="0" applyFont="1" applyBorder="1" applyAlignment="1">
      <alignment wrapText="1"/>
    </xf>
    <xf numFmtId="0" fontId="16" fillId="0" borderId="19" xfId="0" applyFont="1" applyBorder="1" applyAlignment="1">
      <alignment wrapText="1"/>
    </xf>
    <xf numFmtId="0" fontId="1" fillId="0" borderId="20" xfId="0" applyFont="1" applyBorder="1"/>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xf numFmtId="0" fontId="2" fillId="0" borderId="15" xfId="0" applyFont="1" applyBorder="1" applyAlignment="1">
      <alignment horizontal="center" vertical="center" wrapText="1"/>
    </xf>
    <xf numFmtId="0" fontId="1" fillId="0" borderId="26" xfId="0" applyFont="1" applyBorder="1"/>
    <xf numFmtId="0" fontId="1" fillId="0" borderId="27" xfId="0" applyFont="1" applyBorder="1"/>
    <xf numFmtId="0" fontId="1" fillId="0" borderId="28" xfId="0" applyFont="1" applyBorder="1"/>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13" fillId="0" borderId="26" xfId="0" applyFont="1" applyBorder="1" applyAlignment="1">
      <alignment vertical="center"/>
    </xf>
    <xf numFmtId="0" fontId="13" fillId="0" borderId="28" xfId="0" applyFont="1" applyBorder="1" applyAlignment="1">
      <alignment vertical="center"/>
    </xf>
    <xf numFmtId="0" fontId="17" fillId="0" borderId="0" xfId="0" applyFont="1"/>
    <xf numFmtId="0" fontId="15" fillId="0" borderId="0" xfId="0" applyFont="1" applyAlignment="1">
      <alignment horizontal="justify" vertical="center" wrapText="1"/>
    </xf>
    <xf numFmtId="0" fontId="2" fillId="0" borderId="0" xfId="0" applyFont="1" applyAlignment="1">
      <alignment horizontal="center" vertical="center" wrapText="1"/>
    </xf>
    <xf numFmtId="0" fontId="2" fillId="0" borderId="29" xfId="0" applyFont="1" applyBorder="1"/>
    <xf numFmtId="0" fontId="20" fillId="0" borderId="36" xfId="0" applyFont="1" applyBorder="1" applyAlignment="1">
      <alignment horizontal="center" vertical="top"/>
    </xf>
    <xf numFmtId="0" fontId="20" fillId="0" borderId="31" xfId="0" applyFont="1" applyBorder="1" applyAlignment="1">
      <alignment horizontal="justify" vertical="top" wrapText="1"/>
    </xf>
    <xf numFmtId="0" fontId="21" fillId="0" borderId="31" xfId="0" applyFont="1" applyBorder="1" applyAlignment="1">
      <alignment horizontal="left" vertical="center" wrapText="1"/>
    </xf>
    <xf numFmtId="0" fontId="10" fillId="0" borderId="0" xfId="0" applyFont="1" applyAlignment="1">
      <alignment horizontal="center" vertical="center" wrapText="1"/>
    </xf>
    <xf numFmtId="0" fontId="21" fillId="0" borderId="36" xfId="0" applyFont="1" applyBorder="1" applyAlignment="1">
      <alignment horizontal="left" vertical="center" wrapText="1"/>
    </xf>
    <xf numFmtId="0" fontId="4" fillId="0" borderId="0" xfId="0" applyFont="1" applyAlignment="1">
      <alignment horizontal="center" vertical="top" wrapText="1"/>
    </xf>
    <xf numFmtId="0" fontId="4" fillId="0" borderId="0" xfId="0" applyFont="1" applyAlignment="1">
      <alignment horizontal="justify" vertical="top"/>
    </xf>
    <xf numFmtId="0" fontId="2" fillId="0" borderId="0" xfId="0" applyFont="1" applyAlignment="1">
      <alignment horizontal="center" vertical="top" wrapText="1"/>
    </xf>
    <xf numFmtId="0" fontId="2" fillId="0" borderId="0" xfId="0" applyFont="1" applyAlignment="1">
      <alignment wrapText="1"/>
    </xf>
    <xf numFmtId="0" fontId="4" fillId="0" borderId="0" xfId="0" applyFont="1" applyAlignment="1">
      <alignment horizontal="justify" vertical="top" wrapText="1"/>
    </xf>
    <xf numFmtId="49" fontId="2" fillId="0" borderId="15"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0" fontId="4" fillId="0" borderId="0" xfId="0" applyFont="1" applyAlignment="1">
      <alignment horizontal="center" vertical="top"/>
    </xf>
    <xf numFmtId="49" fontId="11" fillId="0" borderId="0" xfId="0" applyNumberFormat="1" applyFont="1" applyAlignment="1">
      <alignment horizontal="center" vertical="center" wrapText="1"/>
    </xf>
    <xf numFmtId="0" fontId="11" fillId="0" borderId="0" xfId="1" applyFont="1" applyAlignment="1">
      <alignment horizontal="center" vertical="top" wrapText="1"/>
    </xf>
    <xf numFmtId="0" fontId="13" fillId="0" borderId="0" xfId="0" applyFont="1"/>
    <xf numFmtId="0" fontId="2" fillId="0" borderId="15" xfId="0" applyFont="1" applyBorder="1" applyAlignment="1">
      <alignment horizontal="center" vertical="center" textRotation="90" wrapText="1"/>
    </xf>
    <xf numFmtId="0" fontId="0" fillId="0" borderId="0" xfId="0" applyAlignment="1">
      <alignment wrapText="1"/>
    </xf>
    <xf numFmtId="49" fontId="11" fillId="0" borderId="15" xfId="0" applyNumberFormat="1" applyFont="1" applyBorder="1" applyAlignment="1">
      <alignment horizontal="center" vertical="center" wrapText="1"/>
    </xf>
    <xf numFmtId="0" fontId="11" fillId="0" borderId="0" xfId="0" applyFont="1" applyAlignment="1">
      <alignment horizontal="justify" vertical="center"/>
    </xf>
    <xf numFmtId="0" fontId="4" fillId="0" borderId="0" xfId="0" applyFont="1" applyAlignment="1">
      <alignment vertical="center"/>
    </xf>
    <xf numFmtId="0" fontId="4" fillId="0" borderId="0" xfId="0" applyFont="1"/>
    <xf numFmtId="0" fontId="2" fillId="0" borderId="0" xfId="0" applyFont="1" applyAlignment="1">
      <alignment horizontal="left" vertical="center"/>
    </xf>
    <xf numFmtId="0" fontId="26" fillId="0" borderId="0" xfId="0" applyFont="1"/>
    <xf numFmtId="0" fontId="27" fillId="0" borderId="0" xfId="0" applyFont="1"/>
    <xf numFmtId="0" fontId="28" fillId="0" borderId="0" xfId="0" applyFont="1"/>
    <xf numFmtId="0" fontId="11" fillId="0" borderId="10" xfId="0" applyFont="1" applyBorder="1"/>
    <xf numFmtId="0" fontId="12" fillId="0" borderId="0" xfId="0" applyFont="1" applyAlignment="1">
      <alignment vertical="center"/>
    </xf>
    <xf numFmtId="0" fontId="29" fillId="0" borderId="0" xfId="0" applyFont="1" applyAlignment="1">
      <alignment horizontal="center" vertical="center" wrapText="1"/>
    </xf>
    <xf numFmtId="0" fontId="26" fillId="0" borderId="0" xfId="0" applyFont="1" applyAlignment="1">
      <alignment vertical="top"/>
    </xf>
    <xf numFmtId="0" fontId="18" fillId="0" borderId="29" xfId="0" applyFont="1" applyBorder="1" applyAlignment="1">
      <alignment horizontal="left" vertical="center"/>
    </xf>
    <xf numFmtId="0" fontId="11" fillId="0" borderId="29" xfId="0" applyFont="1" applyBorder="1"/>
    <xf numFmtId="0" fontId="15" fillId="0" borderId="0" xfId="0" applyFont="1" applyAlignment="1">
      <alignment vertical="center" wrapText="1"/>
    </xf>
    <xf numFmtId="0" fontId="26" fillId="0" borderId="0" xfId="0" applyFont="1" applyAlignment="1">
      <alignment horizontal="left" vertical="center" indent="4"/>
    </xf>
    <xf numFmtId="0" fontId="11" fillId="0" borderId="29" xfId="0" applyFont="1" applyBorder="1" applyAlignment="1">
      <alignment horizontal="left" vertical="center" indent="4"/>
    </xf>
    <xf numFmtId="0" fontId="11" fillId="0" borderId="31" xfId="0" applyFont="1" applyBorder="1"/>
    <xf numFmtId="0" fontId="15" fillId="0" borderId="16" xfId="0" applyFont="1" applyBorder="1" applyAlignment="1">
      <alignment vertical="center" wrapText="1"/>
    </xf>
    <xf numFmtId="0" fontId="26" fillId="0" borderId="0" xfId="0" applyFont="1" applyAlignment="1">
      <alignment vertical="center"/>
    </xf>
    <xf numFmtId="0" fontId="26" fillId="0" borderId="0" xfId="0" applyFont="1" applyAlignment="1">
      <alignment vertical="center" wrapText="1"/>
    </xf>
    <xf numFmtId="0" fontId="5" fillId="4" borderId="52" xfId="0" applyFont="1" applyFill="1" applyBorder="1" applyAlignment="1">
      <alignment horizontal="center" vertical="center" wrapText="1"/>
    </xf>
    <xf numFmtId="0" fontId="32" fillId="0" borderId="63" xfId="0" applyFont="1" applyBorder="1" applyAlignment="1">
      <alignment horizontal="center" vertical="center" wrapText="1"/>
    </xf>
    <xf numFmtId="0" fontId="32" fillId="0" borderId="66" xfId="0" applyFont="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justify" vertical="center"/>
    </xf>
    <xf numFmtId="0" fontId="11" fillId="0" borderId="0" xfId="0" applyFont="1" applyAlignment="1">
      <alignment horizontal="center" vertical="center" wrapText="1"/>
    </xf>
    <xf numFmtId="0" fontId="11" fillId="0" borderId="25" xfId="0" applyFont="1" applyBorder="1"/>
    <xf numFmtId="0" fontId="10" fillId="0" borderId="0" xfId="0" applyFont="1" applyAlignment="1">
      <alignment vertical="center" wrapText="1"/>
    </xf>
    <xf numFmtId="0" fontId="33" fillId="0" borderId="0" xfId="0" applyFont="1" applyAlignment="1">
      <alignment vertical="center"/>
    </xf>
    <xf numFmtId="0" fontId="0" fillId="0" borderId="0" xfId="0" applyAlignment="1">
      <alignment vertical="top"/>
    </xf>
    <xf numFmtId="0" fontId="1" fillId="0" borderId="0" xfId="0" applyFont="1" applyAlignment="1">
      <alignment horizontal="center" vertical="top" wrapText="1"/>
    </xf>
    <xf numFmtId="0" fontId="2" fillId="0" borderId="0" xfId="0" applyFont="1" applyAlignment="1">
      <alignment horizontal="center" vertical="center"/>
    </xf>
    <xf numFmtId="0" fontId="3" fillId="0" borderId="0" xfId="0" applyFont="1" applyAlignment="1">
      <alignment vertical="center" wrapText="1"/>
    </xf>
    <xf numFmtId="0" fontId="35" fillId="0" borderId="0" xfId="0" applyFont="1" applyAlignment="1">
      <alignment horizontal="center" vertical="top" wrapText="1"/>
    </xf>
    <xf numFmtId="0" fontId="11" fillId="0" borderId="0" xfId="0" applyFont="1" applyAlignment="1">
      <alignment wrapText="1"/>
    </xf>
    <xf numFmtId="0" fontId="18" fillId="0" borderId="29" xfId="0" applyFont="1" applyBorder="1" applyAlignment="1">
      <alignment horizontal="justify" vertical="center"/>
    </xf>
    <xf numFmtId="0" fontId="11" fillId="0" borderId="15" xfId="0" applyFont="1" applyBorder="1" applyAlignment="1">
      <alignment horizontal="center" vertical="center"/>
    </xf>
    <xf numFmtId="0" fontId="19" fillId="0" borderId="36" xfId="0" applyFont="1" applyBorder="1" applyAlignment="1">
      <alignment vertical="center" wrapText="1"/>
    </xf>
    <xf numFmtId="0" fontId="2" fillId="0" borderId="36" xfId="0" applyFont="1" applyBorder="1"/>
    <xf numFmtId="0" fontId="2" fillId="0" borderId="69" xfId="0" applyFont="1" applyBorder="1"/>
    <xf numFmtId="49" fontId="2" fillId="0" borderId="71" xfId="0" applyNumberFormat="1" applyFont="1" applyBorder="1" applyAlignment="1">
      <alignment horizontal="center" vertical="center" wrapText="1"/>
    </xf>
    <xf numFmtId="49" fontId="2" fillId="0" borderId="44" xfId="0" applyNumberFormat="1" applyFont="1" applyBorder="1" applyAlignment="1">
      <alignment horizontal="center" vertical="center"/>
    </xf>
    <xf numFmtId="49" fontId="2" fillId="0" borderId="36" xfId="0" applyNumberFormat="1" applyFont="1" applyBorder="1" applyAlignment="1">
      <alignment horizontal="center" vertical="center" wrapText="1"/>
    </xf>
    <xf numFmtId="49" fontId="11" fillId="0" borderId="45" xfId="0" applyNumberFormat="1" applyFont="1" applyBorder="1" applyAlignment="1">
      <alignment horizontal="center" vertical="center" wrapText="1"/>
    </xf>
    <xf numFmtId="0" fontId="18" fillId="0" borderId="31" xfId="0" applyFont="1" applyBorder="1" applyAlignment="1">
      <alignment horizontal="justify" vertical="center"/>
    </xf>
    <xf numFmtId="0" fontId="21" fillId="0" borderId="0" xfId="0" applyFont="1" applyAlignment="1">
      <alignment horizontal="left" vertical="center" wrapText="1"/>
    </xf>
    <xf numFmtId="0" fontId="40" fillId="0" borderId="0" xfId="0" applyFont="1"/>
    <xf numFmtId="0" fontId="0" fillId="0" borderId="0" xfId="0" applyAlignment="1">
      <alignment horizontal="center"/>
    </xf>
    <xf numFmtId="0" fontId="18" fillId="0" borderId="29" xfId="0" applyFont="1" applyBorder="1" applyAlignment="1">
      <alignment vertical="center" wrapText="1"/>
    </xf>
    <xf numFmtId="0" fontId="26" fillId="7" borderId="0" xfId="0" applyFont="1" applyFill="1"/>
    <xf numFmtId="0" fontId="0" fillId="5" borderId="0" xfId="0" applyFill="1"/>
    <xf numFmtId="0" fontId="2" fillId="0" borderId="0" xfId="0" applyFont="1" applyAlignment="1" applyProtection="1">
      <alignment vertical="center" wrapText="1"/>
      <protection locked="0"/>
    </xf>
    <xf numFmtId="0" fontId="0" fillId="6" borderId="15" xfId="0" applyFill="1" applyBorder="1" applyAlignment="1">
      <alignment horizontal="center" textRotation="90"/>
    </xf>
    <xf numFmtId="0" fontId="0" fillId="8" borderId="15" xfId="0" applyFill="1" applyBorder="1" applyAlignment="1">
      <alignment horizontal="center" textRotation="90"/>
    </xf>
    <xf numFmtId="49" fontId="29" fillId="0" borderId="0" xfId="0" applyNumberFormat="1" applyFont="1" applyAlignment="1">
      <alignment horizontal="center"/>
    </xf>
    <xf numFmtId="0" fontId="0" fillId="0" borderId="74" xfId="0" applyBorder="1"/>
    <xf numFmtId="0" fontId="0" fillId="0" borderId="74" xfId="0" applyBorder="1" applyAlignment="1">
      <alignment horizontal="center"/>
    </xf>
    <xf numFmtId="0" fontId="0" fillId="6" borderId="15" xfId="0" applyFill="1" applyBorder="1" applyAlignment="1">
      <alignment horizontal="center"/>
    </xf>
    <xf numFmtId="0" fontId="0" fillId="0" borderId="74" xfId="0" applyBorder="1" applyAlignment="1">
      <alignment horizontal="left"/>
    </xf>
    <xf numFmtId="0" fontId="0" fillId="0" borderId="15" xfId="0" applyBorder="1" applyAlignment="1">
      <alignment horizontal="center"/>
    </xf>
    <xf numFmtId="0" fontId="41" fillId="5" borderId="15" xfId="0" applyFont="1" applyFill="1" applyBorder="1" applyAlignment="1">
      <alignment horizontal="center" wrapText="1"/>
    </xf>
    <xf numFmtId="0" fontId="0" fillId="0" borderId="15" xfId="0" applyBorder="1" applyAlignment="1">
      <alignment horizontal="left" wrapText="1"/>
    </xf>
    <xf numFmtId="0" fontId="0" fillId="5" borderId="15" xfId="0" applyFill="1" applyBorder="1"/>
    <xf numFmtId="0" fontId="0" fillId="5" borderId="15" xfId="0" applyFill="1" applyBorder="1" applyAlignment="1">
      <alignment horizontal="left" wrapText="1"/>
    </xf>
    <xf numFmtId="0" fontId="0" fillId="0" borderId="15" xfId="0" quotePrefix="1" applyBorder="1" applyAlignment="1">
      <alignment horizontal="center"/>
    </xf>
    <xf numFmtId="0" fontId="0" fillId="5" borderId="15" xfId="0" applyFill="1" applyBorder="1" applyAlignment="1">
      <alignment horizontal="center"/>
    </xf>
    <xf numFmtId="0" fontId="26" fillId="0" borderId="0" xfId="0" applyFont="1" applyAlignment="1">
      <alignment horizontal="center"/>
    </xf>
    <xf numFmtId="0" fontId="26" fillId="0" borderId="15" xfId="0" applyFont="1" applyBorder="1" applyAlignment="1">
      <alignment horizontal="center"/>
    </xf>
    <xf numFmtId="0" fontId="26" fillId="0" borderId="15" xfId="0" applyFont="1" applyBorder="1" applyAlignment="1">
      <alignment horizontal="left" wrapText="1"/>
    </xf>
    <xf numFmtId="0" fontId="0" fillId="0" borderId="45" xfId="0" applyBorder="1" applyAlignment="1">
      <alignment horizontal="left"/>
    </xf>
    <xf numFmtId="0" fontId="0" fillId="0" borderId="45" xfId="0" applyBorder="1" applyAlignment="1">
      <alignment horizontal="center"/>
    </xf>
    <xf numFmtId="0" fontId="0" fillId="0" borderId="0" xfId="0" applyProtection="1">
      <protection locked="0"/>
    </xf>
    <xf numFmtId="0" fontId="26" fillId="0" borderId="15" xfId="0" quotePrefix="1" applyFont="1" applyBorder="1" applyAlignment="1">
      <alignment horizontal="center"/>
    </xf>
    <xf numFmtId="0" fontId="26" fillId="5" borderId="15" xfId="0" applyFont="1" applyFill="1" applyBorder="1" applyAlignment="1">
      <alignment horizontal="left" wrapText="1"/>
    </xf>
    <xf numFmtId="0" fontId="0" fillId="5" borderId="15" xfId="0" applyFill="1" applyBorder="1" applyAlignment="1">
      <alignment wrapText="1"/>
    </xf>
    <xf numFmtId="0" fontId="0" fillId="9" borderId="15" xfId="0" applyFill="1" applyBorder="1" applyAlignment="1">
      <alignment horizontal="left" wrapText="1"/>
    </xf>
    <xf numFmtId="0" fontId="42" fillId="0" borderId="0" xfId="0" applyFont="1" applyAlignment="1">
      <alignment horizontal="center"/>
    </xf>
    <xf numFmtId="0" fontId="42" fillId="0" borderId="15" xfId="0" applyFont="1" applyBorder="1" applyAlignment="1">
      <alignment horizontal="center"/>
    </xf>
    <xf numFmtId="0" fontId="42" fillId="0" borderId="15" xfId="0" applyFont="1" applyBorder="1" applyAlignment="1">
      <alignment horizontal="left" wrapText="1"/>
    </xf>
    <xf numFmtId="0" fontId="0" fillId="19" borderId="0" xfId="0" applyFill="1" applyAlignment="1">
      <alignment horizontal="center" vertical="center"/>
    </xf>
    <xf numFmtId="0" fontId="0" fillId="8" borderId="0" xfId="0" applyFill="1" applyAlignment="1">
      <alignment vertical="center"/>
    </xf>
    <xf numFmtId="0" fontId="44" fillId="27" borderId="0" xfId="0" applyFont="1" applyFill="1" applyAlignment="1">
      <alignment horizontal="center" vertical="center" wrapText="1"/>
    </xf>
    <xf numFmtId="0" fontId="1" fillId="0" borderId="0" xfId="0" applyFont="1" applyAlignment="1">
      <alignment horizontal="center" vertical="center"/>
    </xf>
    <xf numFmtId="0" fontId="11" fillId="0" borderId="15" xfId="0" applyFont="1" applyBorder="1" applyAlignment="1">
      <alignment horizontal="center" vertical="center" textRotation="90" wrapText="1"/>
    </xf>
    <xf numFmtId="0" fontId="11" fillId="0" borderId="15" xfId="0" applyFont="1" applyBorder="1" applyAlignment="1" applyProtection="1">
      <alignment horizontal="center" vertical="center" wrapText="1"/>
      <protection locked="0"/>
    </xf>
    <xf numFmtId="0" fontId="23" fillId="0" borderId="0" xfId="0" applyFont="1" applyAlignment="1">
      <alignment horizontal="right" vertical="center"/>
    </xf>
    <xf numFmtId="0" fontId="11" fillId="0" borderId="15" xfId="0" applyFont="1" applyBorder="1" applyAlignment="1" applyProtection="1">
      <alignment vertical="center" wrapText="1"/>
      <protection locked="0"/>
    </xf>
    <xf numFmtId="0" fontId="11" fillId="0" borderId="15" xfId="0" applyFont="1" applyBorder="1" applyAlignment="1" applyProtection="1">
      <alignment vertical="center" textRotation="90" wrapText="1"/>
      <protection locked="0"/>
    </xf>
    <xf numFmtId="0" fontId="24" fillId="0" borderId="15" xfId="0" applyFont="1" applyBorder="1" applyAlignment="1" applyProtection="1">
      <alignment horizontal="center" vertical="center" wrapText="1"/>
      <protection locked="0"/>
    </xf>
    <xf numFmtId="0" fontId="51" fillId="11" borderId="0" xfId="0" applyFont="1" applyFill="1" applyAlignment="1">
      <alignment horizontal="center" vertical="center" wrapText="1"/>
    </xf>
    <xf numFmtId="0" fontId="1" fillId="11" borderId="0" xfId="0" applyFont="1" applyFill="1" applyAlignment="1">
      <alignment horizontal="center" vertical="center" wrapText="1"/>
    </xf>
    <xf numFmtId="0" fontId="1" fillId="12" borderId="0" xfId="0" applyFont="1" applyFill="1" applyAlignment="1">
      <alignment horizontal="center" vertical="center" wrapText="1"/>
    </xf>
    <xf numFmtId="0" fontId="0" fillId="13" borderId="0" xfId="0" applyFill="1" applyAlignment="1">
      <alignment horizontal="center" vertical="center"/>
    </xf>
    <xf numFmtId="0" fontId="1" fillId="14" borderId="0" xfId="0" applyFont="1" applyFill="1" applyAlignment="1">
      <alignment horizontal="center" vertical="center"/>
    </xf>
    <xf numFmtId="0" fontId="1" fillId="18" borderId="0" xfId="0" applyFont="1" applyFill="1" applyAlignment="1">
      <alignment vertical="center" wrapText="1"/>
    </xf>
    <xf numFmtId="0" fontId="1" fillId="16"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17" borderId="0" xfId="0" applyFont="1" applyFill="1" applyAlignment="1">
      <alignment horizontal="center" vertical="center" wrapText="1"/>
    </xf>
    <xf numFmtId="0" fontId="0" fillId="13" borderId="0" xfId="0" applyFill="1" applyAlignment="1">
      <alignment horizontal="center" vertical="center" wrapText="1"/>
    </xf>
    <xf numFmtId="0" fontId="1" fillId="21" borderId="0" xfId="0" applyFont="1" applyFill="1" applyAlignment="1">
      <alignment horizontal="center" vertical="center" wrapText="1"/>
    </xf>
    <xf numFmtId="0" fontId="1" fillId="22" borderId="0" xfId="0" applyFont="1" applyFill="1" applyAlignment="1">
      <alignment horizontal="center" vertical="center" wrapText="1"/>
    </xf>
    <xf numFmtId="0" fontId="0" fillId="28" borderId="0" xfId="0" applyFill="1" applyAlignment="1">
      <alignment horizontal="center" vertical="center" wrapText="1"/>
    </xf>
    <xf numFmtId="0" fontId="1" fillId="16" borderId="0" xfId="0" applyFont="1" applyFill="1" applyAlignment="1">
      <alignment horizontal="center" vertical="center"/>
    </xf>
    <xf numFmtId="0" fontId="1" fillId="10" borderId="0" xfId="0" applyFont="1" applyFill="1" applyAlignment="1">
      <alignment horizontal="center" vertical="center"/>
    </xf>
    <xf numFmtId="0" fontId="0" fillId="28" borderId="0" xfId="0" applyFill="1" applyAlignment="1">
      <alignment horizontal="center" vertical="center"/>
    </xf>
    <xf numFmtId="0" fontId="0" fillId="29" borderId="0" xfId="0" applyFill="1" applyAlignment="1">
      <alignment horizontal="center" vertical="center"/>
    </xf>
    <xf numFmtId="0" fontId="0" fillId="31" borderId="0" xfId="0" applyFill="1" applyAlignment="1">
      <alignment horizontal="center" vertical="center"/>
    </xf>
    <xf numFmtId="0" fontId="1" fillId="11" borderId="0" xfId="0" applyFont="1" applyFill="1" applyAlignment="1">
      <alignment horizontal="center" vertical="center"/>
    </xf>
    <xf numFmtId="0" fontId="1" fillId="15" borderId="0" xfId="0" applyFont="1" applyFill="1" applyAlignment="1">
      <alignment horizontal="center" vertical="center"/>
    </xf>
    <xf numFmtId="0" fontId="1" fillId="30" borderId="0" xfId="0" applyFont="1" applyFill="1" applyAlignment="1">
      <alignment horizontal="center" vertical="center"/>
    </xf>
    <xf numFmtId="0" fontId="1" fillId="13" borderId="0" xfId="0" applyFont="1" applyFill="1" applyAlignment="1">
      <alignment horizontal="center" vertical="center"/>
    </xf>
    <xf numFmtId="0" fontId="51" fillId="15" borderId="0" xfId="0" applyFont="1" applyFill="1" applyAlignment="1">
      <alignment horizontal="center" vertical="center" wrapText="1"/>
    </xf>
    <xf numFmtId="0" fontId="1" fillId="15" borderId="0" xfId="0" applyFont="1" applyFill="1" applyAlignment="1">
      <alignment horizontal="center" vertical="center" wrapText="1"/>
    </xf>
    <xf numFmtId="0" fontId="52" fillId="11" borderId="0" xfId="0" applyFont="1" applyFill="1" applyAlignment="1">
      <alignment horizontal="center" vertical="center" wrapText="1"/>
    </xf>
    <xf numFmtId="0" fontId="52" fillId="15" borderId="0" xfId="0" applyFont="1" applyFill="1" applyAlignment="1">
      <alignment horizontal="center" vertical="center" wrapText="1"/>
    </xf>
    <xf numFmtId="0" fontId="53" fillId="13" borderId="0" xfId="0" applyFont="1" applyFill="1" applyAlignment="1">
      <alignment horizontal="center" vertical="center" wrapText="1"/>
    </xf>
    <xf numFmtId="0" fontId="53" fillId="28" borderId="0" xfId="0" applyFont="1" applyFill="1" applyAlignment="1">
      <alignment horizontal="center" vertical="center" wrapText="1"/>
    </xf>
    <xf numFmtId="0" fontId="49" fillId="26" borderId="0" xfId="0" applyFont="1" applyFill="1" applyAlignment="1">
      <alignment horizontal="center" vertical="center" wrapText="1"/>
    </xf>
    <xf numFmtId="0" fontId="0" fillId="26" borderId="0" xfId="0" applyFill="1" applyAlignment="1">
      <alignment horizontal="center" vertical="center" wrapText="1"/>
    </xf>
    <xf numFmtId="0" fontId="54" fillId="36" borderId="0" xfId="0" applyFont="1" applyFill="1" applyAlignment="1">
      <alignment horizontal="center" vertical="center"/>
    </xf>
    <xf numFmtId="0" fontId="54" fillId="37" borderId="0" xfId="0" applyFont="1" applyFill="1" applyAlignment="1">
      <alignment horizontal="center" vertical="center"/>
    </xf>
    <xf numFmtId="0" fontId="54" fillId="38" borderId="0" xfId="0" applyFont="1" applyFill="1" applyAlignment="1">
      <alignment horizontal="center" vertical="center"/>
    </xf>
    <xf numFmtId="0" fontId="0" fillId="39" borderId="0" xfId="0" applyFill="1" applyAlignment="1" applyProtection="1">
      <alignment horizontal="center" vertical="center"/>
      <protection hidden="1"/>
    </xf>
    <xf numFmtId="0" fontId="1" fillId="13" borderId="0" xfId="0" applyFont="1" applyFill="1" applyAlignment="1">
      <alignment horizontal="center" vertical="center" wrapText="1"/>
    </xf>
    <xf numFmtId="0" fontId="1" fillId="33" borderId="0" xfId="0" applyFont="1" applyFill="1" applyAlignment="1">
      <alignment horizontal="center" vertical="center" wrapText="1"/>
    </xf>
    <xf numFmtId="0" fontId="1" fillId="30" borderId="0" xfId="0" applyFont="1" applyFill="1" applyAlignment="1">
      <alignment horizontal="center" vertical="center" wrapText="1"/>
    </xf>
    <xf numFmtId="0" fontId="0" fillId="10" borderId="0" xfId="0" applyFill="1" applyAlignment="1">
      <alignment horizontal="center" vertical="center"/>
    </xf>
    <xf numFmtId="0" fontId="0" fillId="34" borderId="0" xfId="0" applyFill="1" applyAlignment="1">
      <alignment horizontal="center" vertical="center"/>
    </xf>
    <xf numFmtId="0" fontId="51" fillId="25" borderId="0" xfId="0" applyFont="1" applyFill="1" applyAlignment="1">
      <alignment horizontal="center" vertical="center" wrapText="1"/>
    </xf>
    <xf numFmtId="0" fontId="0" fillId="7" borderId="15" xfId="0" applyFill="1" applyBorder="1" applyAlignment="1">
      <alignment horizontal="center" vertical="center" textRotation="90"/>
    </xf>
    <xf numFmtId="0" fontId="26" fillId="7" borderId="15" xfId="0" applyFont="1" applyFill="1" applyBorder="1"/>
    <xf numFmtId="0" fontId="2" fillId="11" borderId="15" xfId="0" applyFont="1" applyFill="1" applyBorder="1" applyAlignment="1">
      <alignment vertical="center" wrapText="1"/>
    </xf>
    <xf numFmtId="0" fontId="2" fillId="12" borderId="15" xfId="0" applyFont="1" applyFill="1" applyBorder="1" applyAlignment="1">
      <alignment vertical="center" wrapText="1"/>
    </xf>
    <xf numFmtId="0" fontId="44" fillId="13" borderId="15" xfId="0" applyFont="1" applyFill="1" applyBorder="1" applyAlignment="1">
      <alignment horizontal="center" vertical="center"/>
    </xf>
    <xf numFmtId="0" fontId="45" fillId="14" borderId="15" xfId="0" applyFont="1" applyFill="1" applyBorder="1" applyAlignment="1">
      <alignment vertical="center"/>
    </xf>
    <xf numFmtId="0" fontId="44" fillId="27" borderId="15" xfId="0" applyFont="1" applyFill="1" applyBorder="1" applyAlignment="1">
      <alignment horizontal="center" vertical="center" wrapText="1"/>
    </xf>
    <xf numFmtId="0" fontId="2" fillId="15" borderId="15" xfId="0" applyFont="1" applyFill="1" applyBorder="1" applyAlignment="1">
      <alignment vertical="center" wrapText="1"/>
    </xf>
    <xf numFmtId="0" fontId="2" fillId="16" borderId="15"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1" fillId="18" borderId="15" xfId="0" applyFont="1" applyFill="1" applyBorder="1" applyAlignment="1">
      <alignment vertical="center" textRotation="90" wrapText="1"/>
    </xf>
    <xf numFmtId="0" fontId="0" fillId="19" borderId="15" xfId="0" applyFill="1" applyBorder="1" applyAlignment="1">
      <alignment horizontal="center" vertical="center"/>
    </xf>
    <xf numFmtId="0" fontId="0" fillId="8" borderId="15" xfId="0" applyFill="1" applyBorder="1" applyAlignment="1">
      <alignment vertical="center"/>
    </xf>
    <xf numFmtId="0" fontId="47" fillId="13" borderId="15" xfId="0" applyFont="1" applyFill="1" applyBorder="1" applyAlignment="1">
      <alignment horizontal="center" vertical="center" wrapText="1"/>
    </xf>
    <xf numFmtId="0" fontId="40" fillId="21" borderId="15" xfId="0" applyFont="1" applyFill="1" applyBorder="1" applyAlignment="1">
      <alignment horizontal="center" vertical="center" wrapText="1"/>
    </xf>
    <xf numFmtId="0" fontId="40" fillId="22" borderId="15"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1" fillId="24" borderId="15" xfId="0" applyFont="1" applyFill="1" applyBorder="1" applyAlignment="1">
      <alignment horizontal="center" vertical="center"/>
    </xf>
    <xf numFmtId="0" fontId="1" fillId="18" borderId="15" xfId="0" applyFont="1" applyFill="1" applyBorder="1" applyAlignment="1">
      <alignment vertical="center"/>
    </xf>
    <xf numFmtId="0" fontId="0" fillId="8" borderId="15" xfId="0" applyFill="1" applyBorder="1"/>
    <xf numFmtId="0" fontId="1" fillId="26" borderId="15" xfId="0" applyFont="1" applyFill="1" applyBorder="1" applyAlignment="1">
      <alignment vertical="center"/>
    </xf>
    <xf numFmtId="0" fontId="1" fillId="25" borderId="15" xfId="0" applyFont="1" applyFill="1" applyBorder="1" applyAlignment="1">
      <alignment horizontal="center" vertical="center"/>
    </xf>
    <xf numFmtId="0" fontId="0" fillId="29" borderId="15" xfId="0" applyFill="1" applyBorder="1" applyAlignment="1">
      <alignment horizontal="center" vertical="center" textRotation="90"/>
    </xf>
    <xf numFmtId="0" fontId="48" fillId="30" borderId="15" xfId="0" applyFont="1" applyFill="1" applyBorder="1" applyAlignment="1">
      <alignment vertical="center" wrapText="1"/>
    </xf>
    <xf numFmtId="0" fontId="2" fillId="10" borderId="15" xfId="0" applyFont="1" applyFill="1" applyBorder="1" applyAlignment="1">
      <alignment horizontal="center" vertical="center" wrapText="1"/>
    </xf>
    <xf numFmtId="0" fontId="49" fillId="31" borderId="15" xfId="0" applyFont="1" applyFill="1" applyBorder="1" applyAlignment="1">
      <alignment horizontal="center" vertical="center" textRotation="90"/>
    </xf>
    <xf numFmtId="0" fontId="2" fillId="16" borderId="45" xfId="0" applyFont="1" applyFill="1" applyBorder="1" applyAlignment="1">
      <alignment horizontal="center" vertical="center" wrapText="1"/>
    </xf>
    <xf numFmtId="0" fontId="44" fillId="13" borderId="15" xfId="0" applyFont="1" applyFill="1" applyBorder="1" applyAlignment="1">
      <alignment horizontal="center" vertical="center" wrapText="1"/>
    </xf>
    <xf numFmtId="0" fontId="54" fillId="36" borderId="15" xfId="0" applyFont="1" applyFill="1" applyBorder="1" applyAlignment="1">
      <alignment horizontal="center" vertical="center"/>
    </xf>
    <xf numFmtId="0" fontId="54" fillId="37" borderId="15" xfId="0" applyFont="1" applyFill="1" applyBorder="1" applyAlignment="1">
      <alignment horizontal="center" vertical="center"/>
    </xf>
    <xf numFmtId="0" fontId="54" fillId="38" borderId="15" xfId="0" applyFont="1" applyFill="1" applyBorder="1" applyAlignment="1">
      <alignment horizontal="center" vertical="center"/>
    </xf>
    <xf numFmtId="0" fontId="0" fillId="39" borderId="15" xfId="0" applyFill="1" applyBorder="1" applyAlignment="1" applyProtection="1">
      <alignment horizontal="center" vertical="center"/>
      <protection hidden="1"/>
    </xf>
    <xf numFmtId="0" fontId="47" fillId="26" borderId="15" xfId="0" applyFont="1" applyFill="1" applyBorder="1" applyAlignment="1">
      <alignment horizontal="center" vertical="center" wrapText="1"/>
    </xf>
    <xf numFmtId="0" fontId="49" fillId="31" borderId="15" xfId="0" applyFont="1" applyFill="1" applyBorder="1" applyAlignment="1">
      <alignment horizontal="center" vertical="center"/>
    </xf>
    <xf numFmtId="0" fontId="2" fillId="40" borderId="15" xfId="0" applyFont="1" applyFill="1" applyBorder="1" applyAlignment="1">
      <alignment horizontal="center" vertical="center" wrapText="1"/>
    </xf>
    <xf numFmtId="0" fontId="51" fillId="13" borderId="15" xfId="0" applyFont="1" applyFill="1" applyBorder="1" applyAlignment="1">
      <alignment vertical="center" wrapText="1"/>
    </xf>
    <xf numFmtId="0" fontId="2" fillId="33" borderId="15" xfId="0" applyFont="1" applyFill="1" applyBorder="1" applyAlignment="1">
      <alignment vertical="center" wrapText="1"/>
    </xf>
    <xf numFmtId="0" fontId="2" fillId="30" borderId="15" xfId="0" applyFont="1" applyFill="1" applyBorder="1" applyAlignment="1">
      <alignment vertical="center" wrapText="1"/>
    </xf>
    <xf numFmtId="0" fontId="49" fillId="10" borderId="15" xfId="0" applyFont="1" applyFill="1" applyBorder="1" applyAlignment="1">
      <alignment horizontal="center" vertical="center"/>
    </xf>
    <xf numFmtId="0" fontId="49" fillId="34" borderId="15" xfId="0" applyFont="1" applyFill="1" applyBorder="1" applyAlignment="1">
      <alignment horizontal="center" vertical="center"/>
    </xf>
    <xf numFmtId="0" fontId="40" fillId="25" borderId="15" xfId="0" applyFont="1" applyFill="1" applyBorder="1" applyAlignment="1">
      <alignment horizontal="center" vertical="center" wrapText="1"/>
    </xf>
    <xf numFmtId="0" fontId="11" fillId="0" borderId="15" xfId="0" applyFont="1" applyBorder="1" applyAlignment="1">
      <alignment vertical="center" textRotation="90" wrapText="1"/>
    </xf>
    <xf numFmtId="0" fontId="2" fillId="11" borderId="15" xfId="0" applyFont="1" applyFill="1" applyBorder="1" applyAlignment="1">
      <alignment horizontal="center" vertical="center" wrapText="1"/>
    </xf>
    <xf numFmtId="3" fontId="2" fillId="15" borderId="15" xfId="0" applyNumberFormat="1" applyFont="1" applyFill="1" applyBorder="1" applyAlignment="1">
      <alignment horizontal="center" vertical="center" wrapText="1"/>
    </xf>
    <xf numFmtId="0" fontId="2" fillId="41" borderId="0" xfId="0" applyFont="1" applyFill="1" applyAlignment="1">
      <alignment horizontal="center" vertical="center" wrapText="1"/>
    </xf>
    <xf numFmtId="0" fontId="40" fillId="41" borderId="15"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32" borderId="15" xfId="0" applyFont="1" applyFill="1" applyBorder="1" applyAlignment="1">
      <alignment horizontal="center" vertical="center" wrapText="1"/>
    </xf>
    <xf numFmtId="0" fontId="2" fillId="41" borderId="15" xfId="0" applyFont="1" applyFill="1" applyBorder="1" applyAlignment="1">
      <alignment horizontal="center" vertical="center" wrapText="1"/>
    </xf>
    <xf numFmtId="0" fontId="2" fillId="29" borderId="15" xfId="0" applyFont="1" applyFill="1" applyBorder="1" applyAlignment="1">
      <alignment horizontal="center" vertical="center" wrapText="1"/>
    </xf>
    <xf numFmtId="3" fontId="2" fillId="35" borderId="15" xfId="0" applyNumberFormat="1" applyFont="1" applyFill="1" applyBorder="1" applyAlignment="1">
      <alignment horizontal="center" vertical="center" wrapText="1"/>
    </xf>
    <xf numFmtId="0" fontId="2" fillId="25" borderId="15" xfId="0" applyFont="1" applyFill="1" applyBorder="1" applyAlignment="1">
      <alignment horizontal="center" vertical="center" wrapText="1"/>
    </xf>
    <xf numFmtId="0" fontId="0" fillId="0" borderId="0" xfId="0" applyAlignment="1">
      <alignment horizontal="center" vertical="center"/>
    </xf>
    <xf numFmtId="0" fontId="48" fillId="13" borderId="12" xfId="0" applyFont="1" applyFill="1" applyBorder="1" applyAlignment="1">
      <alignment vertical="center" wrapText="1"/>
    </xf>
    <xf numFmtId="0" fontId="47" fillId="28" borderId="14" xfId="0" applyFont="1" applyFill="1" applyBorder="1" applyAlignment="1">
      <alignment horizontal="center" vertical="center" wrapText="1"/>
    </xf>
    <xf numFmtId="0" fontId="47" fillId="0" borderId="0" xfId="0" applyFont="1" applyAlignment="1">
      <alignment horizontal="center" vertical="center" wrapText="1"/>
    </xf>
    <xf numFmtId="0" fontId="2" fillId="40" borderId="0" xfId="0" applyFont="1" applyFill="1" applyAlignment="1">
      <alignment horizontal="center" vertical="center" wrapText="1"/>
    </xf>
    <xf numFmtId="3" fontId="2" fillId="0" borderId="0" xfId="0" applyNumberFormat="1" applyFont="1" applyAlignment="1">
      <alignment horizontal="center" vertical="center" wrapText="1"/>
    </xf>
    <xf numFmtId="0" fontId="51" fillId="0" borderId="0" xfId="0" applyFont="1" applyAlignment="1">
      <alignment horizontal="center" vertical="center" wrapText="1"/>
    </xf>
    <xf numFmtId="0" fontId="47" fillId="26" borderId="12"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0" fillId="0" borderId="0" xfId="0" applyAlignment="1">
      <alignment horizontal="center" vertical="center" wrapText="1"/>
    </xf>
    <xf numFmtId="0" fontId="2" fillId="33" borderId="15" xfId="0" applyFont="1" applyFill="1" applyBorder="1" applyAlignment="1">
      <alignment horizontal="center" vertical="center" wrapText="1"/>
    </xf>
    <xf numFmtId="0" fontId="2" fillId="42" borderId="15" xfId="0" applyFont="1" applyFill="1" applyBorder="1" applyAlignment="1">
      <alignment horizontal="center" vertical="center" wrapText="1"/>
    </xf>
    <xf numFmtId="0" fontId="2" fillId="42" borderId="0" xfId="0" applyFont="1" applyFill="1" applyAlignment="1">
      <alignment horizontal="center" vertical="center" wrapText="1"/>
    </xf>
    <xf numFmtId="0" fontId="1" fillId="42" borderId="15" xfId="0" applyFont="1" applyFill="1" applyBorder="1" applyAlignment="1">
      <alignment horizontal="center" vertical="center"/>
    </xf>
    <xf numFmtId="0" fontId="6" fillId="0" borderId="0" xfId="0" applyFont="1" applyAlignment="1">
      <alignment horizontal="justify" vertical="center" wrapText="1"/>
    </xf>
    <xf numFmtId="0" fontId="3" fillId="0" borderId="0" xfId="0" applyFont="1" applyAlignment="1">
      <alignment horizontal="center" wrapText="1"/>
    </xf>
    <xf numFmtId="0" fontId="4"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0" xfId="3" applyFont="1" applyFill="1" applyAlignment="1">
      <alignment horizontal="justify" vertical="center" wrapText="1"/>
    </xf>
    <xf numFmtId="0" fontId="11" fillId="0" borderId="0" xfId="0" applyFont="1" applyAlignment="1">
      <alignment horizontal="justify" vertical="center" wrapText="1"/>
    </xf>
    <xf numFmtId="0" fontId="7" fillId="0" borderId="0" xfId="3" applyNumberFormat="1" applyFont="1" applyFill="1" applyAlignment="1">
      <alignment horizontal="right" vertical="center"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8" fillId="2" borderId="8" xfId="0" applyFont="1" applyFill="1" applyBorder="1" applyAlignment="1">
      <alignment horizontal="justify" vertical="top" wrapText="1"/>
    </xf>
    <xf numFmtId="0" fontId="8" fillId="2" borderId="8" xfId="0" applyFont="1" applyFill="1" applyBorder="1" applyAlignment="1">
      <alignment horizontal="justify" vertical="center" wrapText="1"/>
    </xf>
    <xf numFmtId="0" fontId="2" fillId="0" borderId="0" xfId="0" applyFont="1" applyAlignment="1">
      <alignment horizontal="justify"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1" fillId="0" borderId="0" xfId="0" applyFont="1" applyAlignment="1" applyProtection="1">
      <alignment horizontal="justify" vertical="center" wrapText="1"/>
      <protection locked="0"/>
    </xf>
    <xf numFmtId="0" fontId="11" fillId="0" borderId="16"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lignment horizontal="center" vertical="center" wrapText="1"/>
    </xf>
    <xf numFmtId="0" fontId="14" fillId="0" borderId="0" xfId="0" applyFont="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15" xfId="0" applyFont="1" applyBorder="1" applyAlignment="1" applyProtection="1">
      <alignment horizontal="center" vertical="center" wrapText="1"/>
      <protection locked="0"/>
    </xf>
    <xf numFmtId="0" fontId="15" fillId="0" borderId="46" xfId="0" applyFont="1" applyBorder="1" applyAlignment="1">
      <alignment horizontal="center" vertical="center" wrapText="1"/>
    </xf>
    <xf numFmtId="0" fontId="11" fillId="0" borderId="27" xfId="0" applyFont="1" applyBorder="1" applyAlignment="1" applyProtection="1">
      <alignment horizontal="justify" vertical="center" wrapText="1"/>
      <protection locked="0"/>
    </xf>
    <xf numFmtId="0" fontId="43" fillId="0" borderId="0" xfId="0" applyFont="1" applyAlignment="1">
      <alignment horizontal="left" vertical="center"/>
    </xf>
    <xf numFmtId="0" fontId="7" fillId="0" borderId="0" xfId="0" applyFont="1" applyAlignment="1">
      <alignment horizontal="right" vertical="center" wrapText="1"/>
    </xf>
    <xf numFmtId="0" fontId="37" fillId="0" borderId="0" xfId="0" applyFont="1" applyAlignment="1">
      <alignment horizontal="right" vertical="center" wrapText="1"/>
    </xf>
    <xf numFmtId="0" fontId="15" fillId="0" borderId="0" xfId="0" applyFont="1" applyAlignment="1">
      <alignment horizontal="justify" vertical="center" wrapText="1"/>
    </xf>
    <xf numFmtId="0" fontId="15" fillId="0" borderId="30" xfId="0" applyFont="1" applyBorder="1" applyAlignment="1">
      <alignment horizontal="justify" vertical="center" wrapText="1"/>
    </xf>
    <xf numFmtId="0" fontId="15" fillId="0" borderId="0" xfId="0" quotePrefix="1" applyFont="1" applyAlignment="1">
      <alignment horizontal="justify" vertical="center" wrapText="1"/>
    </xf>
    <xf numFmtId="0" fontId="15" fillId="0" borderId="30" xfId="0" quotePrefix="1" applyFont="1" applyBorder="1" applyAlignment="1">
      <alignment horizontal="justify" vertical="center" wrapText="1"/>
    </xf>
    <xf numFmtId="0" fontId="15" fillId="0" borderId="16" xfId="0" applyFont="1" applyBorder="1" applyAlignment="1">
      <alignment horizontal="justify" vertical="center" wrapText="1"/>
    </xf>
    <xf numFmtId="0" fontId="15" fillId="0" borderId="32" xfId="0" applyFont="1" applyBorder="1" applyAlignment="1">
      <alignment horizontal="justify" vertical="center" wrapText="1"/>
    </xf>
    <xf numFmtId="0" fontId="10" fillId="3" borderId="49"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9" xfId="0" applyFont="1" applyFill="1" applyBorder="1" applyAlignment="1">
      <alignment horizontal="center" vertical="center" wrapText="1"/>
    </xf>
    <xf numFmtId="0" fontId="18" fillId="0" borderId="0" xfId="0" applyFont="1" applyAlignment="1">
      <alignment horizontal="justify" vertical="center" wrapText="1"/>
    </xf>
    <xf numFmtId="0" fontId="18" fillId="0" borderId="30" xfId="0" applyFont="1" applyBorder="1" applyAlignment="1">
      <alignment horizontal="justify" vertical="center" wrapText="1"/>
    </xf>
    <xf numFmtId="0" fontId="18" fillId="0" borderId="47" xfId="0" applyFont="1" applyBorder="1" applyAlignment="1">
      <alignment vertical="center" wrapText="1"/>
    </xf>
    <xf numFmtId="0" fontId="18" fillId="0" borderId="21" xfId="0" applyFont="1" applyBorder="1" applyAlignment="1">
      <alignment vertical="center" wrapText="1"/>
    </xf>
    <xf numFmtId="0" fontId="18" fillId="0" borderId="48" xfId="0" applyFont="1" applyBorder="1" applyAlignment="1">
      <alignment vertical="center" wrapText="1"/>
    </xf>
    <xf numFmtId="0" fontId="11" fillId="0" borderId="53" xfId="0" applyFont="1" applyBorder="1" applyAlignment="1" applyProtection="1">
      <alignment horizontal="center" vertical="center" wrapText="1"/>
      <protection locked="0"/>
    </xf>
    <xf numFmtId="0" fontId="12" fillId="4" borderId="53" xfId="0" applyFont="1" applyFill="1" applyBorder="1" applyAlignment="1">
      <alignment horizontal="center" vertical="center" wrapText="1"/>
    </xf>
    <xf numFmtId="0" fontId="25" fillId="4" borderId="53" xfId="3" applyNumberFormat="1" applyFill="1" applyBorder="1" applyAlignment="1" applyProtection="1">
      <alignment horizontal="center" vertical="center" wrapText="1"/>
    </xf>
    <xf numFmtId="0" fontId="31" fillId="4" borderId="53" xfId="3" applyNumberFormat="1" applyFont="1" applyFill="1" applyBorder="1" applyAlignment="1" applyProtection="1">
      <alignment horizontal="center" vertical="center" wrapText="1"/>
    </xf>
    <xf numFmtId="0" fontId="11" fillId="4" borderId="53"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60" xfId="0" applyFont="1" applyFill="1" applyBorder="1" applyAlignment="1">
      <alignment horizontal="center" vertical="center" wrapText="1"/>
    </xf>
    <xf numFmtId="0" fontId="2" fillId="4" borderId="61"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11" fillId="0" borderId="64"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11" fillId="0" borderId="65" xfId="0" applyFont="1" applyBorder="1" applyAlignment="1" applyProtection="1">
      <alignment horizontal="center" vertical="center" wrapText="1"/>
      <protection locked="0"/>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6" fillId="0" borderId="0" xfId="0" applyFont="1" applyAlignment="1">
      <alignment horizontal="justify" vertical="center"/>
    </xf>
    <xf numFmtId="0" fontId="46" fillId="0" borderId="0" xfId="0" applyFont="1" applyAlignment="1">
      <alignment horizontal="left" vertical="center"/>
    </xf>
    <xf numFmtId="0" fontId="11" fillId="0" borderId="15"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2" xfId="0" applyFont="1" applyBorder="1" applyAlignment="1">
      <alignment horizontal="center" vertical="center" textRotation="90" wrapText="1"/>
    </xf>
    <xf numFmtId="0" fontId="2" fillId="0" borderId="14" xfId="0" applyFont="1" applyBorder="1" applyAlignment="1">
      <alignment horizontal="center" vertical="center" textRotation="90" wrapText="1"/>
    </xf>
    <xf numFmtId="0" fontId="12" fillId="0" borderId="0" xfId="0" applyFont="1" applyAlignment="1">
      <alignment horizontal="right" vertical="center" wrapText="1"/>
    </xf>
    <xf numFmtId="0" fontId="4" fillId="0" borderId="15" xfId="0" applyFont="1" applyBorder="1" applyAlignment="1">
      <alignment horizontal="center" vertical="center" wrapText="1"/>
    </xf>
    <xf numFmtId="0" fontId="2" fillId="0" borderId="0" xfId="0" applyFont="1" applyAlignment="1">
      <alignment horizontal="center" vertical="center" wrapText="1"/>
    </xf>
    <xf numFmtId="0" fontId="11" fillId="0" borderId="15" xfId="0" applyFont="1" applyBorder="1" applyAlignment="1" applyProtection="1">
      <alignment horizontal="center" vertical="center" wrapText="1"/>
      <protection locked="0"/>
    </xf>
    <xf numFmtId="0" fontId="11" fillId="0" borderId="15" xfId="0" applyFont="1" applyBorder="1" applyAlignment="1">
      <alignment horizontal="justify" vertical="center"/>
    </xf>
    <xf numFmtId="0" fontId="11" fillId="0" borderId="15" xfId="0" applyFont="1" applyBorder="1" applyAlignment="1" applyProtection="1">
      <alignment horizontal="justify" vertical="center" wrapText="1"/>
      <protection locked="0"/>
    </xf>
    <xf numFmtId="0" fontId="16" fillId="0" borderId="0" xfId="0" applyFont="1" applyAlignment="1">
      <alignment horizontal="justify" vertical="center" wrapText="1"/>
    </xf>
    <xf numFmtId="0" fontId="4" fillId="0" borderId="3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textRotation="90" wrapText="1"/>
    </xf>
    <xf numFmtId="0" fontId="4" fillId="0" borderId="34" xfId="0" applyFont="1" applyBorder="1" applyAlignment="1">
      <alignment horizontal="center" vertical="center" textRotation="90" wrapText="1"/>
    </xf>
    <xf numFmtId="0" fontId="4" fillId="0" borderId="31" xfId="0" applyFont="1" applyBorder="1" applyAlignment="1">
      <alignment horizontal="center" vertical="center" textRotation="90" wrapText="1"/>
    </xf>
    <xf numFmtId="0" fontId="4" fillId="0" borderId="32" xfId="0" applyFont="1" applyBorder="1" applyAlignment="1">
      <alignment horizontal="center" vertical="center" textRotation="90" wrapText="1"/>
    </xf>
    <xf numFmtId="0" fontId="34" fillId="0" borderId="0" xfId="3" applyNumberFormat="1" applyFont="1" applyFill="1" applyAlignment="1" applyProtection="1">
      <alignment horizontal="center" vertical="center" wrapText="1"/>
    </xf>
    <xf numFmtId="0" fontId="15" fillId="0" borderId="0" xfId="0" applyFont="1" applyAlignment="1">
      <alignment horizontal="justify" vertical="center"/>
    </xf>
    <xf numFmtId="0" fontId="2" fillId="0" borderId="15" xfId="0" applyFont="1" applyBorder="1" applyAlignment="1">
      <alignment horizontal="justify" vertical="center" wrapText="1"/>
    </xf>
    <xf numFmtId="0" fontId="13" fillId="0" borderId="15" xfId="0" applyFont="1" applyBorder="1" applyAlignment="1">
      <alignment horizontal="center" vertical="center" textRotation="90" wrapText="1"/>
    </xf>
    <xf numFmtId="0" fontId="2" fillId="0" borderId="15" xfId="0" applyFont="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3" fillId="0" borderId="0" xfId="0" applyFont="1" applyAlignment="1">
      <alignment horizontal="justify" vertical="top" wrapText="1"/>
    </xf>
    <xf numFmtId="0" fontId="2" fillId="0" borderId="15" xfId="0" applyFont="1" applyBorder="1" applyAlignment="1" applyProtection="1">
      <alignment horizontal="justify" vertical="center" wrapText="1"/>
      <protection locked="0"/>
    </xf>
    <xf numFmtId="0" fontId="4" fillId="0" borderId="0" xfId="0" applyFont="1" applyAlignment="1">
      <alignment horizontal="justify" vertical="top" wrapText="1"/>
    </xf>
    <xf numFmtId="0" fontId="4" fillId="0" borderId="0" xfId="0" applyFont="1" applyAlignment="1">
      <alignment horizontal="justify" vertical="top"/>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12" fillId="0" borderId="16" xfId="0" applyFont="1" applyBorder="1" applyAlignment="1">
      <alignment horizontal="right" vertical="center" wrapText="1"/>
    </xf>
    <xf numFmtId="0" fontId="2" fillId="0" borderId="15" xfId="0" applyFont="1" applyBorder="1" applyAlignment="1">
      <alignment horizontal="center" vertical="center" textRotation="90" wrapText="1"/>
    </xf>
    <xf numFmtId="0" fontId="11" fillId="0" borderId="12" xfId="0" applyFont="1" applyBorder="1" applyAlignment="1" applyProtection="1">
      <alignment horizontal="justify" vertical="center" wrapText="1"/>
      <protection locked="0"/>
    </xf>
    <xf numFmtId="0" fontId="11" fillId="0" borderId="13" xfId="0" applyFont="1" applyBorder="1" applyAlignment="1" applyProtection="1">
      <alignment horizontal="justify" vertical="center" wrapText="1"/>
      <protection locked="0"/>
    </xf>
    <xf numFmtId="0" fontId="11" fillId="0" borderId="14" xfId="0" applyFont="1" applyBorder="1" applyAlignment="1" applyProtection="1">
      <alignment horizontal="justify" vertical="center" wrapText="1"/>
      <protection locked="0"/>
    </xf>
    <xf numFmtId="3" fontId="11" fillId="0" borderId="12" xfId="0" applyNumberFormat="1" applyFont="1" applyBorder="1" applyAlignment="1" applyProtection="1">
      <alignment horizontal="center" vertical="center" wrapText="1"/>
      <protection locked="0"/>
    </xf>
    <xf numFmtId="3" fontId="11" fillId="0" borderId="13"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2" fillId="0" borderId="15" xfId="0" applyFont="1" applyBorder="1" applyAlignment="1" applyProtection="1">
      <alignment horizontal="justify" vertical="center"/>
      <protection locked="0"/>
    </xf>
    <xf numFmtId="0" fontId="16" fillId="0" borderId="35" xfId="0" applyFont="1" applyBorder="1" applyAlignment="1">
      <alignment horizontal="justify" vertical="center" wrapText="1"/>
    </xf>
    <xf numFmtId="0" fontId="19" fillId="0" borderId="40" xfId="0" applyFont="1" applyBorder="1" applyAlignment="1">
      <alignment vertical="center" wrapText="1"/>
    </xf>
    <xf numFmtId="0" fontId="19" fillId="0" borderId="41" xfId="0" applyFont="1" applyBorder="1" applyAlignment="1">
      <alignment vertical="center" wrapText="1"/>
    </xf>
    <xf numFmtId="0" fontId="19" fillId="0" borderId="42" xfId="0" applyFont="1" applyBorder="1" applyAlignment="1">
      <alignment vertical="center" wrapText="1"/>
    </xf>
    <xf numFmtId="0" fontId="15" fillId="0" borderId="35" xfId="0" applyFont="1" applyBorder="1" applyAlignment="1">
      <alignment horizontal="justify" vertical="center" wrapText="1"/>
    </xf>
    <xf numFmtId="0" fontId="15" fillId="0" borderId="35" xfId="0" applyFont="1" applyBorder="1" applyAlignment="1">
      <alignment horizontal="justify" vertical="center"/>
    </xf>
    <xf numFmtId="9" fontId="15" fillId="0" borderId="0" xfId="4" applyFont="1" applyAlignment="1">
      <alignment horizontal="justify" vertical="center" wrapText="1"/>
    </xf>
    <xf numFmtId="9" fontId="15" fillId="0" borderId="30" xfId="4" applyFont="1" applyBorder="1" applyAlignment="1">
      <alignment horizontal="justify" vertical="center" wrapText="1"/>
    </xf>
    <xf numFmtId="0" fontId="19" fillId="0" borderId="33" xfId="0" applyFont="1" applyBorder="1" applyAlignment="1">
      <alignment vertical="center" wrapText="1"/>
    </xf>
    <xf numFmtId="0" fontId="19" fillId="0" borderId="25" xfId="0" applyFont="1" applyBorder="1" applyAlignment="1">
      <alignment vertical="center" wrapText="1"/>
    </xf>
    <xf numFmtId="0" fontId="19" fillId="0" borderId="34" xfId="0" applyFont="1" applyBorder="1" applyAlignment="1">
      <alignment vertical="center" wrapText="1"/>
    </xf>
    <xf numFmtId="0" fontId="38" fillId="0" borderId="0" xfId="0" applyFont="1" applyAlignment="1">
      <alignment horizontal="justify" vertical="center" wrapText="1"/>
    </xf>
    <xf numFmtId="0" fontId="38" fillId="0" borderId="0" xfId="0" applyFont="1" applyAlignment="1">
      <alignment horizontal="justify" vertical="center"/>
    </xf>
    <xf numFmtId="0" fontId="38" fillId="0" borderId="30" xfId="0" applyFont="1" applyBorder="1" applyAlignment="1">
      <alignment horizontal="justify" vertical="center"/>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15" fillId="0" borderId="70" xfId="0" applyFont="1" applyBorder="1" applyAlignment="1">
      <alignment horizontal="justify" vertical="center" wrapText="1"/>
    </xf>
    <xf numFmtId="0" fontId="46" fillId="0" borderId="0" xfId="0" applyFont="1" applyAlignment="1">
      <alignment horizontal="left" vertical="center" wrapText="1"/>
    </xf>
    <xf numFmtId="0" fontId="43" fillId="0" borderId="0" xfId="0" applyFont="1" applyAlignment="1">
      <alignment horizontal="left" vertical="center" wrapText="1"/>
    </xf>
    <xf numFmtId="0" fontId="46" fillId="0" borderId="0" xfId="0" applyFont="1" applyAlignment="1">
      <alignment horizontal="left"/>
    </xf>
    <xf numFmtId="0" fontId="2" fillId="20" borderId="75"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7" fillId="0" borderId="0" xfId="3" applyFont="1" applyAlignment="1">
      <alignment horizontal="right" vertical="center" wrapText="1"/>
    </xf>
    <xf numFmtId="0" fontId="39" fillId="0" borderId="0" xfId="3" applyNumberFormat="1" applyFont="1" applyFill="1" applyAlignment="1" applyProtection="1">
      <alignment horizontal="right" vertical="center" wrapText="1"/>
      <protection locked="0"/>
    </xf>
    <xf numFmtId="0" fontId="18" fillId="0" borderId="33" xfId="0" applyFont="1" applyBorder="1" applyAlignment="1">
      <alignment vertical="center" wrapText="1"/>
    </xf>
    <xf numFmtId="0" fontId="18" fillId="0" borderId="25" xfId="0" applyFont="1" applyBorder="1" applyAlignment="1">
      <alignment vertical="center" wrapText="1"/>
    </xf>
    <xf numFmtId="0" fontId="18" fillId="0" borderId="34" xfId="0" applyFont="1" applyBorder="1" applyAlignment="1">
      <alignment vertical="center" wrapText="1"/>
    </xf>
    <xf numFmtId="0" fontId="11" fillId="0" borderId="44" xfId="0" applyFont="1" applyBorder="1" applyAlignment="1" applyProtection="1">
      <alignment horizontal="center" vertical="center" wrapText="1"/>
      <protection locked="0"/>
    </xf>
    <xf numFmtId="0" fontId="11" fillId="0" borderId="72" xfId="0" applyFont="1" applyBorder="1" applyAlignment="1" applyProtection="1">
      <alignment horizontal="center" vertical="center" wrapText="1"/>
      <protection locked="0"/>
    </xf>
    <xf numFmtId="0" fontId="11" fillId="0" borderId="73" xfId="0" applyFont="1" applyBorder="1" applyAlignment="1" applyProtection="1">
      <alignment horizontal="center" vertical="center" wrapText="1"/>
      <protection locked="0"/>
    </xf>
    <xf numFmtId="0" fontId="13" fillId="0" borderId="3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0" xfId="0" applyFont="1" applyAlignment="1">
      <alignment horizontal="center" vertical="center" wrapText="1"/>
    </xf>
    <xf numFmtId="0" fontId="13" fillId="0" borderId="30" xfId="0" applyFont="1" applyBorder="1" applyAlignment="1">
      <alignment horizontal="center" vertical="center" wrapText="1"/>
    </xf>
  </cellXfs>
  <cellStyles count="5">
    <cellStyle name="Hipervínculo" xfId="3" builtinId="8"/>
    <cellStyle name="Hipervínculo 2" xfId="2" xr:uid="{21D7B3F2-A4D2-40C3-BC95-EA019429F296}"/>
    <cellStyle name="Normal" xfId="0" builtinId="0"/>
    <cellStyle name="Normal_Hoja1" xfId="1" xr:uid="{EFB01588-B1B3-4D0D-8C3D-466E48FE3360}"/>
    <cellStyle name="Porcentaje" xfId="4" builtinId="5"/>
  </cellStyles>
  <dxfs count="71">
    <dxf>
      <fill>
        <patternFill patternType="mediumGray"/>
      </fill>
    </dxf>
    <dxf>
      <fill>
        <patternFill patternType="mediumGray"/>
      </fill>
    </dxf>
    <dxf>
      <fill>
        <patternFill>
          <bgColor rgb="FFFFFF00"/>
        </patternFill>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bgColor auto="1"/>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patternType="mediumGray"/>
      </fill>
    </dxf>
    <dxf>
      <fill>
        <patternFill>
          <bgColor rgb="FFFF0000"/>
        </patternFill>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FF00"/>
        </patternFill>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mediumGray"/>
      </fill>
    </dxf>
    <dxf>
      <fill>
        <patternFill>
          <bgColor rgb="FFFF0000"/>
        </patternFill>
      </fill>
    </dxf>
    <dxf>
      <fill>
        <patternFill>
          <bgColor rgb="FFFFFF00"/>
        </patternFill>
      </fill>
    </dxf>
  </dxfs>
  <tableStyles count="1" defaultTableStyle="TableStyleMedium2" defaultPivotStyle="PivotStyleLight16">
    <tableStyle name="Invisible" pivot="0" table="0" count="0" xr9:uid="{1D03A609-46E2-44D4-BA62-C2CDDCCA0657}"/>
  </tableStyles>
  <colors>
    <mruColors>
      <color rgb="FF00CC99"/>
      <color rgb="FF66CCFF"/>
      <color rgb="FFCC99FF"/>
      <color rgb="FFA50021"/>
      <color rgb="FFCCFF66"/>
      <color rgb="FFFF99CC"/>
      <color rgb="FFFF9999"/>
      <color rgb="FFFF66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107400</xdr:colOff>
      <xdr:row>0</xdr:row>
      <xdr:rowOff>1011600</xdr:rowOff>
    </xdr:to>
    <xdr:pic>
      <xdr:nvPicPr>
        <xdr:cNvPr id="3" name="Imagen 2">
          <a:extLst>
            <a:ext uri="{FF2B5EF4-FFF2-40B4-BE49-F238E27FC236}">
              <a16:creationId xmlns:a16="http://schemas.microsoft.com/office/drawing/2014/main" id="{657ABEA9-D520-4690-9FBD-1C648AB5E1B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80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5" name="Imagen 4">
          <a:extLst>
            <a:ext uri="{FF2B5EF4-FFF2-40B4-BE49-F238E27FC236}">
              <a16:creationId xmlns:a16="http://schemas.microsoft.com/office/drawing/2014/main" id="{7F7BE2E6-8CA0-4755-8CEE-DF3E52511555}"/>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107400</xdr:colOff>
      <xdr:row>0</xdr:row>
      <xdr:rowOff>1011600</xdr:rowOff>
    </xdr:to>
    <xdr:pic>
      <xdr:nvPicPr>
        <xdr:cNvPr id="2" name="Imagen 1">
          <a:extLst>
            <a:ext uri="{FF2B5EF4-FFF2-40B4-BE49-F238E27FC236}">
              <a16:creationId xmlns:a16="http://schemas.microsoft.com/office/drawing/2014/main" id="{4B54B00B-6E06-418D-A354-C5A0B9592629}"/>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80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A14817C4-BF52-4C5E-9F9E-C5084CF78EFD}"/>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107400</xdr:colOff>
      <xdr:row>0</xdr:row>
      <xdr:rowOff>1011600</xdr:rowOff>
    </xdr:to>
    <xdr:pic>
      <xdr:nvPicPr>
        <xdr:cNvPr id="2" name="Imagen 1">
          <a:extLst>
            <a:ext uri="{FF2B5EF4-FFF2-40B4-BE49-F238E27FC236}">
              <a16:creationId xmlns:a16="http://schemas.microsoft.com/office/drawing/2014/main" id="{E40E0B6F-9C25-483A-B9D0-07C30D76EC22}"/>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80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3" name="Imagen 2">
          <a:extLst>
            <a:ext uri="{FF2B5EF4-FFF2-40B4-BE49-F238E27FC236}">
              <a16:creationId xmlns:a16="http://schemas.microsoft.com/office/drawing/2014/main" id="{400C5B47-3277-4834-9F7E-ECB7697861CC}"/>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1141200</xdr:rowOff>
    </xdr:to>
    <xdr:pic>
      <xdr:nvPicPr>
        <xdr:cNvPr id="5" name="Imagen 4">
          <a:extLst>
            <a:ext uri="{FF2B5EF4-FFF2-40B4-BE49-F238E27FC236}">
              <a16:creationId xmlns:a16="http://schemas.microsoft.com/office/drawing/2014/main" id="{6573B5FF-6DE9-4F0C-90F4-45D937468ACC}"/>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2973050" y="0"/>
          <a:ext cx="2271600" cy="1141200"/>
        </a:xfrm>
        <a:prstGeom prst="rect">
          <a:avLst/>
        </a:prstGeom>
      </xdr:spPr>
    </xdr:pic>
    <xdr:clientData/>
  </xdr:twoCellAnchor>
  <xdr:twoCellAnchor editAs="oneCell">
    <xdr:from>
      <xdr:col>1</xdr:col>
      <xdr:colOff>0</xdr:colOff>
      <xdr:row>0</xdr:row>
      <xdr:rowOff>0</xdr:rowOff>
    </xdr:from>
    <xdr:to>
      <xdr:col>5</xdr:col>
      <xdr:colOff>107400</xdr:colOff>
      <xdr:row>0</xdr:row>
      <xdr:rowOff>1011600</xdr:rowOff>
    </xdr:to>
    <xdr:pic>
      <xdr:nvPicPr>
        <xdr:cNvPr id="2" name="Imagen 1">
          <a:extLst>
            <a:ext uri="{FF2B5EF4-FFF2-40B4-BE49-F238E27FC236}">
              <a16:creationId xmlns:a16="http://schemas.microsoft.com/office/drawing/2014/main" id="{A4A08513-DF39-4A56-BA4E-018DFF8DAA21}"/>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8000" cy="101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107400</xdr:colOff>
      <xdr:row>0</xdr:row>
      <xdr:rowOff>1011600</xdr:rowOff>
    </xdr:to>
    <xdr:pic>
      <xdr:nvPicPr>
        <xdr:cNvPr id="2" name="Imagen 1">
          <a:extLst>
            <a:ext uri="{FF2B5EF4-FFF2-40B4-BE49-F238E27FC236}">
              <a16:creationId xmlns:a16="http://schemas.microsoft.com/office/drawing/2014/main" id="{A2616AD3-2E50-4D50-9315-C1DFD508619F}"/>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80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4" name="Imagen 3">
          <a:extLst>
            <a:ext uri="{FF2B5EF4-FFF2-40B4-BE49-F238E27FC236}">
              <a16:creationId xmlns:a16="http://schemas.microsoft.com/office/drawing/2014/main" id="{74A42BD5-94F5-4A94-A230-09B1FE1DC421}"/>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572</xdr:col>
      <xdr:colOff>204900</xdr:colOff>
      <xdr:row>0</xdr:row>
      <xdr:rowOff>0</xdr:rowOff>
    </xdr:from>
    <xdr:to>
      <xdr:col>582</xdr:col>
      <xdr:colOff>0</xdr:colOff>
      <xdr:row>0</xdr:row>
      <xdr:rowOff>1141200</xdr:rowOff>
    </xdr:to>
    <xdr:pic>
      <xdr:nvPicPr>
        <xdr:cNvPr id="3" name="Imagen 2">
          <a:extLst>
            <a:ext uri="{FF2B5EF4-FFF2-40B4-BE49-F238E27FC236}">
              <a16:creationId xmlns:a16="http://schemas.microsoft.com/office/drawing/2014/main" id="{C4409D00-FE64-467C-A1F2-1D628135E1C7}"/>
            </a:ext>
          </a:extLst>
        </xdr:cNvPr>
        <xdr:cNvPicPr preferRelativeResize="0">
          <a:picLocks/>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41994050" y="0"/>
          <a:ext cx="2271600" cy="1141200"/>
        </a:xfrm>
        <a:prstGeom prst="rect">
          <a:avLst/>
        </a:prstGeom>
      </xdr:spPr>
    </xdr:pic>
    <xdr:clientData/>
  </xdr:twoCellAnchor>
  <xdr:twoCellAnchor editAs="oneCell">
    <xdr:from>
      <xdr:col>1</xdr:col>
      <xdr:colOff>0</xdr:colOff>
      <xdr:row>0</xdr:row>
      <xdr:rowOff>0</xdr:rowOff>
    </xdr:from>
    <xdr:to>
      <xdr:col>5</xdr:col>
      <xdr:colOff>107400</xdr:colOff>
      <xdr:row>0</xdr:row>
      <xdr:rowOff>1011600</xdr:rowOff>
    </xdr:to>
    <xdr:pic>
      <xdr:nvPicPr>
        <xdr:cNvPr id="5" name="Imagen 4">
          <a:extLst>
            <a:ext uri="{FF2B5EF4-FFF2-40B4-BE49-F238E27FC236}">
              <a16:creationId xmlns:a16="http://schemas.microsoft.com/office/drawing/2014/main" id="{214292E3-05E3-45F8-87AF-0B7D10D3258C}"/>
            </a:ext>
          </a:extLst>
        </xdr:cNvPr>
        <xdr:cNvPicPr preferRelativeResize="0">
          <a:picLocks/>
        </xdr:cNvPicPr>
      </xdr:nvPicPr>
      <xdr:blipFill>
        <a:blip xmlns:r="http://schemas.openxmlformats.org/officeDocument/2006/relationships" r:embed="rId2">
          <a:alphaModFix/>
        </a:blip>
        <a:stretch>
          <a:fillRect/>
        </a:stretch>
      </xdr:blipFill>
      <xdr:spPr>
        <a:xfrm>
          <a:off x="381000" y="0"/>
          <a:ext cx="1098000" cy="1011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107400</xdr:colOff>
      <xdr:row>0</xdr:row>
      <xdr:rowOff>1011600</xdr:rowOff>
    </xdr:to>
    <xdr:pic>
      <xdr:nvPicPr>
        <xdr:cNvPr id="2" name="Imagen 1">
          <a:extLst>
            <a:ext uri="{FF2B5EF4-FFF2-40B4-BE49-F238E27FC236}">
              <a16:creationId xmlns:a16="http://schemas.microsoft.com/office/drawing/2014/main" id="{B06D7188-90AF-45A0-BB01-B1F0B7E67EC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8000" cy="1011600"/>
        </a:xfrm>
        <a:prstGeom prst="rect">
          <a:avLst/>
        </a:prstGeom>
      </xdr:spPr>
    </xdr:pic>
    <xdr:clientData/>
  </xdr:twoCellAnchor>
  <xdr:twoCellAnchor editAs="oneCell">
    <xdr:from>
      <xdr:col>20</xdr:col>
      <xdr:colOff>219075</xdr:colOff>
      <xdr:row>0</xdr:row>
      <xdr:rowOff>0</xdr:rowOff>
    </xdr:from>
    <xdr:to>
      <xdr:col>30</xdr:col>
      <xdr:colOff>14175</xdr:colOff>
      <xdr:row>0</xdr:row>
      <xdr:rowOff>1141200</xdr:rowOff>
    </xdr:to>
    <xdr:pic>
      <xdr:nvPicPr>
        <xdr:cNvPr id="4" name="Imagen 3">
          <a:extLst>
            <a:ext uri="{FF2B5EF4-FFF2-40B4-BE49-F238E27FC236}">
              <a16:creationId xmlns:a16="http://schemas.microsoft.com/office/drawing/2014/main" id="{C865386D-4CC7-4BFA-989E-78F993DF03ED}"/>
            </a:ext>
          </a:extLst>
        </xdr:cNvPr>
        <xdr:cNvPicPr preferRelativeResize="0">
          <a:picLocks/>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5305425" y="0"/>
          <a:ext cx="2271600" cy="1141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AA59-3A4B-44E1-ACFD-9AA6772BF03D}">
  <dimension ref="A1:AE27"/>
  <sheetViews>
    <sheetView showGridLines="0" zoomScaleNormal="100" workbookViewId="0"/>
  </sheetViews>
  <sheetFormatPr baseColWidth="10" defaultColWidth="0" defaultRowHeight="15" customHeight="1" zeroHeight="1"/>
  <cols>
    <col min="1" max="1" width="5.7109375" style="6" customWidth="1"/>
    <col min="2" max="30" width="3.7109375" style="6" customWidth="1"/>
    <col min="31" max="31" width="5.7109375" style="6" customWidth="1"/>
    <col min="32" max="16384" width="3.7109375" style="6" hidden="1"/>
  </cols>
  <sheetData>
    <row r="1" spans="2:30" ht="173.25" customHeight="1">
      <c r="B1" s="280" t="s">
        <v>0</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row>
    <row r="2" spans="2:30" ht="15" customHeight="1"/>
    <row r="3" spans="2:30" ht="45" customHeight="1">
      <c r="B3" s="282" t="s">
        <v>1</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2:30" ht="15" customHeight="1"/>
    <row r="5" spans="2:30" ht="45" customHeight="1">
      <c r="B5" s="282" t="s">
        <v>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2:30" ht="15" customHeight="1"/>
    <row r="7" spans="2:30" ht="60" customHeight="1">
      <c r="B7" s="282" t="s">
        <v>2</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row>
    <row r="8" spans="2:30" ht="15" customHeight="1" thickBot="1">
      <c r="B8" s="7" t="s">
        <v>3</v>
      </c>
      <c r="N8" s="7" t="s">
        <v>4</v>
      </c>
    </row>
    <row r="9" spans="2:30" ht="15" customHeight="1" thickBot="1">
      <c r="B9" s="284" t="str">
        <f>IF(Presentación!B10="","",Presentación!B10)</f>
        <v/>
      </c>
      <c r="C9" s="285"/>
      <c r="D9" s="285"/>
      <c r="E9" s="285"/>
      <c r="F9" s="285"/>
      <c r="G9" s="285"/>
      <c r="H9" s="285"/>
      <c r="I9" s="285"/>
      <c r="J9" s="285"/>
      <c r="K9" s="285"/>
      <c r="L9" s="286"/>
      <c r="N9" s="284" t="str">
        <f>IF(Presentación!N10="","",Presentación!N10)</f>
        <v/>
      </c>
      <c r="O9" s="286"/>
    </row>
    <row r="10" spans="2:30" ht="15" customHeight="1"/>
    <row r="11" spans="2:30" ht="15" customHeight="1">
      <c r="B11" s="279" t="s">
        <v>5</v>
      </c>
      <c r="C11" s="279"/>
      <c r="D11" s="279"/>
      <c r="E11" s="279"/>
      <c r="F11" s="279"/>
      <c r="G11" s="279"/>
      <c r="H11" s="279"/>
      <c r="I11" s="279"/>
      <c r="J11" s="279"/>
      <c r="K11" s="279"/>
      <c r="L11" s="279"/>
      <c r="M11" s="279"/>
      <c r="N11" s="279"/>
      <c r="O11" s="279"/>
      <c r="P11" s="279"/>
      <c r="Q11" s="279"/>
      <c r="R11" s="279"/>
      <c r="S11" s="279"/>
      <c r="T11" s="279"/>
      <c r="U11" s="279"/>
    </row>
    <row r="12" spans="2:30" ht="15" customHeight="1"/>
    <row r="13" spans="2:30" ht="15" customHeight="1">
      <c r="B13" s="287" t="s">
        <v>6</v>
      </c>
      <c r="C13" s="287"/>
      <c r="D13" s="287"/>
      <c r="E13" s="287"/>
      <c r="F13" s="287"/>
      <c r="G13" s="287"/>
      <c r="H13" s="287"/>
      <c r="I13" s="287"/>
      <c r="J13" s="287"/>
      <c r="K13" s="287"/>
      <c r="L13" s="287"/>
      <c r="M13" s="287"/>
      <c r="N13" s="287"/>
      <c r="O13" s="287"/>
      <c r="P13" s="287"/>
      <c r="Q13" s="287"/>
      <c r="R13" s="287"/>
      <c r="S13" s="287"/>
      <c r="T13" s="287"/>
      <c r="U13" s="287"/>
    </row>
    <row r="14" spans="2:30" ht="15" customHeight="1"/>
    <row r="15" spans="2:30" ht="15" customHeight="1">
      <c r="B15" s="279" t="s">
        <v>7</v>
      </c>
      <c r="C15" s="279"/>
      <c r="D15" s="279"/>
      <c r="E15" s="279"/>
      <c r="F15" s="279"/>
      <c r="G15" s="279"/>
      <c r="H15" s="279"/>
      <c r="I15" s="279"/>
      <c r="J15" s="279"/>
      <c r="K15" s="279"/>
      <c r="L15" s="279"/>
      <c r="M15" s="279"/>
      <c r="N15" s="279"/>
      <c r="O15" s="279"/>
      <c r="P15" s="279"/>
      <c r="Q15" s="279"/>
      <c r="R15" s="279"/>
      <c r="S15" s="279"/>
      <c r="T15" s="279"/>
      <c r="U15" s="279"/>
    </row>
    <row r="16" spans="2:30" ht="15" customHeight="1"/>
    <row r="17" spans="2:30" ht="15" customHeight="1">
      <c r="B17" s="279" t="s">
        <v>9</v>
      </c>
      <c r="C17" s="279"/>
      <c r="D17" s="279"/>
      <c r="E17" s="279"/>
      <c r="F17" s="279"/>
      <c r="G17" s="279"/>
      <c r="H17" s="279"/>
      <c r="I17" s="279"/>
      <c r="J17" s="279"/>
      <c r="K17" s="279"/>
      <c r="L17" s="279"/>
      <c r="M17" s="279"/>
      <c r="N17" s="279"/>
      <c r="O17" s="279"/>
      <c r="P17" s="279"/>
      <c r="Q17" s="279"/>
      <c r="R17" s="279"/>
      <c r="S17" s="279"/>
      <c r="T17" s="279"/>
      <c r="U17" s="279"/>
      <c r="X17" s="287" t="s">
        <v>384</v>
      </c>
      <c r="Y17" s="287"/>
      <c r="Z17" s="287"/>
      <c r="AA17" s="287"/>
      <c r="AB17" s="287"/>
      <c r="AC17" s="287"/>
      <c r="AD17" s="287"/>
    </row>
    <row r="18" spans="2:30" ht="15" customHeight="1"/>
    <row r="19" spans="2:30" ht="30" customHeight="1">
      <c r="B19" s="287" t="s">
        <v>417</v>
      </c>
      <c r="C19" s="287"/>
      <c r="D19" s="287"/>
      <c r="E19" s="287"/>
      <c r="F19" s="287"/>
      <c r="G19" s="287"/>
      <c r="H19" s="287"/>
      <c r="I19" s="287"/>
      <c r="J19" s="287"/>
      <c r="K19" s="287"/>
      <c r="L19" s="287"/>
      <c r="M19" s="287"/>
      <c r="N19" s="287"/>
      <c r="O19" s="287"/>
      <c r="P19" s="287"/>
      <c r="Q19" s="287"/>
      <c r="R19" s="287"/>
      <c r="S19" s="287"/>
      <c r="T19" s="287"/>
      <c r="U19" s="287"/>
    </row>
    <row r="20" spans="2:30" ht="15" customHeight="1"/>
    <row r="21" spans="2:30" ht="15" customHeight="1">
      <c r="B21" s="279" t="s">
        <v>8</v>
      </c>
      <c r="C21" s="279"/>
      <c r="D21" s="279"/>
      <c r="E21" s="279"/>
      <c r="F21" s="279"/>
      <c r="G21" s="279"/>
      <c r="H21" s="279"/>
      <c r="I21" s="279"/>
      <c r="J21" s="279"/>
      <c r="K21" s="279"/>
      <c r="L21" s="279"/>
      <c r="M21" s="279"/>
      <c r="N21" s="279"/>
      <c r="O21" s="279"/>
      <c r="P21" s="279"/>
      <c r="Q21" s="279"/>
      <c r="R21" s="279"/>
      <c r="S21" s="279"/>
      <c r="T21" s="279"/>
      <c r="U21" s="279"/>
    </row>
    <row r="22" spans="2:30" ht="15" customHeight="1"/>
    <row r="23" spans="2:30" ht="15" customHeight="1"/>
    <row r="24" spans="2:30" ht="15" customHeight="1"/>
    <row r="25" spans="2:30" ht="15" customHeight="1"/>
    <row r="26" spans="2:30" ht="15" customHeight="1"/>
    <row r="27" spans="2:30" ht="15" customHeight="1"/>
  </sheetData>
  <sheetProtection algorithmName="SHA-512" hashValue="Q5Rh79uDcMvIM8FcjQNvolosl56hToVjrgWAXWGFluw3lE0E98/hoD8yAtf7Y04io9udxcyjuzm8oo5/R0mk2g==" saltValue="eoa5fGB+C2EUQ3DvzKfSjA==" spinCount="100000" sheet="1" objects="1" scenarios="1"/>
  <mergeCells count="13">
    <mergeCell ref="B21:U21"/>
    <mergeCell ref="B1:AD1"/>
    <mergeCell ref="B3:AD3"/>
    <mergeCell ref="B5:AD5"/>
    <mergeCell ref="B7:AD7"/>
    <mergeCell ref="B9:L9"/>
    <mergeCell ref="N9:O9"/>
    <mergeCell ref="B11:U11"/>
    <mergeCell ref="B13:U13"/>
    <mergeCell ref="B15:U15"/>
    <mergeCell ref="B17:U17"/>
    <mergeCell ref="X17:AD17"/>
    <mergeCell ref="B19:U19"/>
  </mergeCells>
  <hyperlinks>
    <hyperlink ref="B11:U11" location="Presentación!AA9" display="Presentación" xr:uid="{D0081ECE-68BD-4C87-BED7-455584F6EB4B}"/>
    <hyperlink ref="B13:U13" location="Informantes!AA9" display="Informantes" xr:uid="{DD8E6A7D-5B1D-435C-B5D5-4E35785BCF17}"/>
    <hyperlink ref="B15:U15" location="Participantes!BF9" display="Participantes" xr:uid="{8EFD6027-9E71-432D-92FC-32304E8DB7AE}"/>
    <hyperlink ref="B17:U17" location="CNGE_2024_M1_Secc3!AA7" display="Sección III. Programas sociales" xr:uid="{87B858BC-61D1-4244-9BC8-191FE5585170}"/>
    <hyperlink ref="X17:AD17" location="CNGE_2024_M1_Secc3!AA7" display="Preguntas 3.1 a 3.6" xr:uid="{5CF6B554-EA31-4C24-B683-6214945BB51A}"/>
    <hyperlink ref="B19:U19" location="Complemento!VG9" display="Complemento. Población atendida por los programas o acciones de desarrollo social" xr:uid="{C904A22C-0BC6-4088-BCBB-3BE0CCB73053}"/>
    <hyperlink ref="B21:U21" location="Glosario!AA9" display="Glosario" xr:uid="{864EF848-6C20-4F9C-B3FA-BEA51DAFCAC0}"/>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 xml:space="preserve">&amp;CMódulo 1 Sección III
Índice
</oddHeader>
    <oddFooter>&amp;LCenso Nacional de Gobiernos Estatales 2024&amp;R&amp;P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D73D6-B020-4700-AA19-8CEAA811EAE4}">
  <dimension ref="A1:DE574"/>
  <sheetViews>
    <sheetView showGridLines="0" tabSelected="1" zoomScaleNormal="100" workbookViewId="0">
      <selection activeCell="Y128" sqref="Y128"/>
    </sheetView>
  </sheetViews>
  <sheetFormatPr baseColWidth="10" defaultColWidth="0" defaultRowHeight="15" customHeight="1" zeroHeight="1"/>
  <cols>
    <col min="1" max="1" width="5.7109375" customWidth="1"/>
    <col min="2" max="30" width="3.7109375" customWidth="1"/>
    <col min="31" max="31" width="5.7109375" customWidth="1"/>
    <col min="32" max="32" width="11.42578125" style="133" hidden="1" customWidth="1"/>
    <col min="33" max="33" width="11.42578125" style="4" hidden="1" customWidth="1"/>
    <col min="34" max="16384" width="11.42578125" hidden="1"/>
  </cols>
  <sheetData>
    <row r="1" spans="1:109" ht="173.25" customHeight="1">
      <c r="A1" s="5"/>
      <c r="B1" s="280" t="s">
        <v>0</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5"/>
    </row>
    <row r="2" spans="1:109"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H2" s="134" t="s">
        <v>499</v>
      </c>
      <c r="AI2" s="135" t="s">
        <v>500</v>
      </c>
      <c r="AK2" s="129"/>
      <c r="AL2" s="134" t="s">
        <v>501</v>
      </c>
      <c r="AM2" s="135" t="s">
        <v>502</v>
      </c>
      <c r="AN2" s="135" t="s">
        <v>500</v>
      </c>
      <c r="AO2" s="129"/>
      <c r="AP2" s="129"/>
      <c r="BW2" s="136"/>
      <c r="BX2" s="129"/>
      <c r="BY2" s="129"/>
    </row>
    <row r="3" spans="1:109" ht="45" customHeight="1">
      <c r="A3" s="5"/>
      <c r="B3" s="282" t="s">
        <v>1</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5"/>
      <c r="AH3" s="137"/>
      <c r="AI3" s="137"/>
      <c r="AK3" s="129"/>
      <c r="AL3" s="138"/>
      <c r="AM3" s="138"/>
      <c r="AN3" s="138"/>
      <c r="AO3" s="129"/>
      <c r="AP3" s="129">
        <v>1</v>
      </c>
      <c r="AQ3" s="139" t="s">
        <v>503</v>
      </c>
      <c r="AR3" s="139" t="s">
        <v>504</v>
      </c>
      <c r="AS3" s="139" t="s">
        <v>505</v>
      </c>
      <c r="AT3" s="139" t="s">
        <v>506</v>
      </c>
      <c r="AU3" s="139" t="s">
        <v>507</v>
      </c>
      <c r="AV3" s="139" t="s">
        <v>508</v>
      </c>
      <c r="AW3" s="139" t="s">
        <v>509</v>
      </c>
      <c r="AX3" s="139" t="s">
        <v>510</v>
      </c>
      <c r="AY3" s="139" t="s">
        <v>511</v>
      </c>
      <c r="AZ3" s="139" t="s">
        <v>512</v>
      </c>
      <c r="BA3" s="139" t="s">
        <v>513</v>
      </c>
      <c r="BB3" s="139" t="s">
        <v>514</v>
      </c>
      <c r="BC3" s="139" t="s">
        <v>515</v>
      </c>
      <c r="BD3" s="139" t="s">
        <v>516</v>
      </c>
      <c r="BE3" s="139" t="s">
        <v>517</v>
      </c>
      <c r="BF3" s="139" t="s">
        <v>518</v>
      </c>
      <c r="BG3" s="139" t="s">
        <v>519</v>
      </c>
      <c r="BH3" s="139" t="s">
        <v>520</v>
      </c>
      <c r="BI3" s="139" t="s">
        <v>521</v>
      </c>
      <c r="BJ3" s="139" t="s">
        <v>522</v>
      </c>
      <c r="BK3" s="139" t="s">
        <v>523</v>
      </c>
      <c r="BL3" s="139" t="s">
        <v>524</v>
      </c>
      <c r="BM3" s="139" t="s">
        <v>525</v>
      </c>
      <c r="BN3" s="139" t="s">
        <v>526</v>
      </c>
      <c r="BO3" s="139" t="s">
        <v>527</v>
      </c>
      <c r="BP3" s="139" t="s">
        <v>528</v>
      </c>
      <c r="BQ3" s="139" t="s">
        <v>529</v>
      </c>
      <c r="BR3" s="139" t="s">
        <v>530</v>
      </c>
      <c r="BS3" s="139" t="s">
        <v>531</v>
      </c>
      <c r="BT3" s="139" t="s">
        <v>532</v>
      </c>
      <c r="BU3" s="139" t="s">
        <v>533</v>
      </c>
      <c r="BV3" s="139" t="s">
        <v>534</v>
      </c>
      <c r="BW3" s="136"/>
      <c r="BX3" s="129"/>
      <c r="BY3" s="129"/>
      <c r="BZ3" s="139" t="s">
        <v>503</v>
      </c>
      <c r="CA3" s="139" t="s">
        <v>504</v>
      </c>
      <c r="CB3" s="139" t="s">
        <v>505</v>
      </c>
      <c r="CC3" s="139" t="s">
        <v>506</v>
      </c>
      <c r="CD3" s="139" t="s">
        <v>507</v>
      </c>
      <c r="CE3" s="139" t="s">
        <v>508</v>
      </c>
      <c r="CF3" s="139" t="s">
        <v>509</v>
      </c>
      <c r="CG3" s="139" t="s">
        <v>510</v>
      </c>
      <c r="CH3" s="139" t="s">
        <v>511</v>
      </c>
      <c r="CI3" s="139" t="s">
        <v>512</v>
      </c>
      <c r="CJ3" s="139" t="s">
        <v>513</v>
      </c>
      <c r="CK3" s="139" t="s">
        <v>514</v>
      </c>
      <c r="CL3" s="139" t="s">
        <v>515</v>
      </c>
      <c r="CM3" s="139" t="s">
        <v>516</v>
      </c>
      <c r="CN3" s="139" t="s">
        <v>517</v>
      </c>
      <c r="CO3" s="139" t="s">
        <v>518</v>
      </c>
      <c r="CP3" s="139" t="s">
        <v>519</v>
      </c>
      <c r="CQ3" s="139" t="s">
        <v>520</v>
      </c>
      <c r="CR3" s="139" t="s">
        <v>521</v>
      </c>
      <c r="CS3" s="139" t="s">
        <v>522</v>
      </c>
      <c r="CT3" s="139" t="s">
        <v>523</v>
      </c>
      <c r="CU3" s="139" t="s">
        <v>524</v>
      </c>
      <c r="CV3" s="139" t="s">
        <v>525</v>
      </c>
      <c r="CW3" s="139" t="s">
        <v>526</v>
      </c>
      <c r="CX3" s="139" t="s">
        <v>527</v>
      </c>
      <c r="CY3" s="139" t="s">
        <v>528</v>
      </c>
      <c r="CZ3" s="139" t="s">
        <v>529</v>
      </c>
      <c r="DA3" s="139" t="s">
        <v>530</v>
      </c>
      <c r="DB3" s="139" t="s">
        <v>531</v>
      </c>
      <c r="DC3" s="139" t="s">
        <v>532</v>
      </c>
      <c r="DD3" s="139" t="s">
        <v>533</v>
      </c>
      <c r="DE3" s="139" t="s">
        <v>534</v>
      </c>
    </row>
    <row r="4" spans="1:109"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H4" s="140" t="s">
        <v>535</v>
      </c>
      <c r="AI4" s="138" t="s">
        <v>503</v>
      </c>
      <c r="AJ4" s="129"/>
      <c r="AK4" s="129"/>
      <c r="AL4" s="137" t="str">
        <f>IFERROR(IF(HLOOKUP($N$10, $BZ$3:$DE$574, $AP4, FALSE )="", "", HLOOKUP($N$10, $BZ$3:$DE$574, $AP4, FALSE)), "")</f>
        <v/>
      </c>
      <c r="AM4" s="137" t="str">
        <f>IFERROR(IF(AL4="", "", HLOOKUP($N$10, $AQ$3:$BV$574, AP4, FALSE)), "")</f>
        <v/>
      </c>
      <c r="AN4" s="138" t="str">
        <f>MID(AM4, 3, 3)</f>
        <v/>
      </c>
      <c r="AO4" s="129"/>
      <c r="AP4" s="129">
        <v>2</v>
      </c>
      <c r="AQ4" s="141" t="s">
        <v>536</v>
      </c>
      <c r="AR4" s="141" t="s">
        <v>537</v>
      </c>
      <c r="AS4" s="141" t="s">
        <v>538</v>
      </c>
      <c r="AT4" s="141" t="s">
        <v>539</v>
      </c>
      <c r="AU4" s="141" t="s">
        <v>540</v>
      </c>
      <c r="AV4" s="141" t="s">
        <v>541</v>
      </c>
      <c r="AW4" s="141" t="s">
        <v>542</v>
      </c>
      <c r="AX4" s="141" t="s">
        <v>543</v>
      </c>
      <c r="AY4" s="141" t="s">
        <v>544</v>
      </c>
      <c r="AZ4" s="141" t="s">
        <v>545</v>
      </c>
      <c r="BA4" s="141" t="s">
        <v>546</v>
      </c>
      <c r="BB4" s="141" t="s">
        <v>547</v>
      </c>
      <c r="BC4" s="141" t="s">
        <v>548</v>
      </c>
      <c r="BD4" s="141" t="s">
        <v>549</v>
      </c>
      <c r="BE4" s="142" t="s">
        <v>550</v>
      </c>
      <c r="BF4" s="141" t="s">
        <v>551</v>
      </c>
      <c r="BG4" s="141" t="s">
        <v>552</v>
      </c>
      <c r="BH4" s="141" t="s">
        <v>553</v>
      </c>
      <c r="BI4" s="141" t="s">
        <v>554</v>
      </c>
      <c r="BJ4" s="141" t="s">
        <v>555</v>
      </c>
      <c r="BK4" s="141" t="s">
        <v>556</v>
      </c>
      <c r="BL4" s="141" t="s">
        <v>557</v>
      </c>
      <c r="BM4" s="141" t="s">
        <v>558</v>
      </c>
      <c r="BN4" s="141" t="s">
        <v>559</v>
      </c>
      <c r="BO4" s="141" t="s">
        <v>560</v>
      </c>
      <c r="BP4" s="141" t="s">
        <v>561</v>
      </c>
      <c r="BQ4" s="141" t="s">
        <v>562</v>
      </c>
      <c r="BR4" s="141" t="s">
        <v>563</v>
      </c>
      <c r="BS4" s="141" t="s">
        <v>564</v>
      </c>
      <c r="BT4" s="141" t="s">
        <v>565</v>
      </c>
      <c r="BU4" s="141" t="s">
        <v>566</v>
      </c>
      <c r="BV4" s="141" t="s">
        <v>567</v>
      </c>
      <c r="BW4" s="129"/>
      <c r="BX4" s="129"/>
      <c r="BY4" s="129"/>
      <c r="BZ4" s="143" t="s">
        <v>535</v>
      </c>
      <c r="CA4" s="143" t="s">
        <v>568</v>
      </c>
      <c r="CB4" s="143" t="s">
        <v>569</v>
      </c>
      <c r="CC4" s="143" t="s">
        <v>570</v>
      </c>
      <c r="CD4" s="143" t="s">
        <v>571</v>
      </c>
      <c r="CE4" s="143" t="s">
        <v>572</v>
      </c>
      <c r="CF4" s="143" t="s">
        <v>573</v>
      </c>
      <c r="CG4" s="143" t="s">
        <v>574</v>
      </c>
      <c r="CH4" s="143" t="s">
        <v>575</v>
      </c>
      <c r="CI4" s="143" t="s">
        <v>576</v>
      </c>
      <c r="CJ4" s="143" t="s">
        <v>571</v>
      </c>
      <c r="CK4" s="143" t="s">
        <v>577</v>
      </c>
      <c r="CL4" s="143" t="s">
        <v>578</v>
      </c>
      <c r="CM4" s="143" t="s">
        <v>579</v>
      </c>
      <c r="CN4" s="144" t="s">
        <v>580</v>
      </c>
      <c r="CO4" s="143" t="s">
        <v>581</v>
      </c>
      <c r="CP4" s="143" t="s">
        <v>582</v>
      </c>
      <c r="CQ4" s="143" t="s">
        <v>583</v>
      </c>
      <c r="CR4" s="143" t="s">
        <v>571</v>
      </c>
      <c r="CS4" s="143" t="s">
        <v>584</v>
      </c>
      <c r="CT4" s="143" t="s">
        <v>585</v>
      </c>
      <c r="CU4" s="143" t="s">
        <v>586</v>
      </c>
      <c r="CV4" s="143" t="s">
        <v>587</v>
      </c>
      <c r="CW4" s="145" t="s">
        <v>588</v>
      </c>
      <c r="CX4" s="143" t="s">
        <v>589</v>
      </c>
      <c r="CY4" s="143" t="s">
        <v>590</v>
      </c>
      <c r="CZ4" s="143" t="s">
        <v>591</v>
      </c>
      <c r="DA4" s="143" t="s">
        <v>571</v>
      </c>
      <c r="DB4" s="143" t="s">
        <v>592</v>
      </c>
      <c r="DC4" s="143" t="s">
        <v>585</v>
      </c>
      <c r="DD4" s="143" t="s">
        <v>593</v>
      </c>
      <c r="DE4" s="143" t="s">
        <v>594</v>
      </c>
    </row>
    <row r="5" spans="1:109" ht="45" customHeight="1">
      <c r="A5" s="5"/>
      <c r="B5" s="282" t="s">
        <v>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5"/>
      <c r="AH5" s="140" t="s">
        <v>595</v>
      </c>
      <c r="AI5" s="138" t="s">
        <v>504</v>
      </c>
      <c r="AJ5" s="129"/>
      <c r="AK5" s="129"/>
      <c r="AL5" s="137" t="str">
        <f t="shared" ref="AL5:AL68" si="0">IFERROR(IF(HLOOKUP($N$10, $BZ$3:$DE$574, $AP5, FALSE )="", "", HLOOKUP($N$10, $BZ$3:$DE$574, $AP5, FALSE)), "")</f>
        <v/>
      </c>
      <c r="AM5" s="137" t="str">
        <f t="shared" ref="AM5:AM68" si="1">IFERROR(IF(AL5="", "", HLOOKUP($N$10, $AQ$3:$BV$574, AP5, FALSE)), "")</f>
        <v/>
      </c>
      <c r="AN5" s="138" t="str">
        <f t="shared" ref="AN5:AN68" si="2">MID(AM5, 3, 3)</f>
        <v/>
      </c>
      <c r="AO5" s="129"/>
      <c r="AP5" s="129">
        <v>3</v>
      </c>
      <c r="AQ5" s="141" t="s">
        <v>596</v>
      </c>
      <c r="AR5" s="141" t="s">
        <v>597</v>
      </c>
      <c r="AS5" s="141" t="s">
        <v>598</v>
      </c>
      <c r="AT5" s="141" t="s">
        <v>599</v>
      </c>
      <c r="AU5" s="141" t="s">
        <v>600</v>
      </c>
      <c r="AV5" s="141" t="s">
        <v>601</v>
      </c>
      <c r="AW5" s="141" t="s">
        <v>602</v>
      </c>
      <c r="AX5" s="141" t="s">
        <v>603</v>
      </c>
      <c r="AY5" s="141" t="s">
        <v>604</v>
      </c>
      <c r="AZ5" s="141" t="s">
        <v>605</v>
      </c>
      <c r="BA5" s="141" t="s">
        <v>606</v>
      </c>
      <c r="BB5" s="141" t="s">
        <v>607</v>
      </c>
      <c r="BC5" s="141" t="s">
        <v>608</v>
      </c>
      <c r="BD5" s="141" t="s">
        <v>609</v>
      </c>
      <c r="BE5" s="142" t="s">
        <v>610</v>
      </c>
      <c r="BF5" s="141" t="s">
        <v>611</v>
      </c>
      <c r="BG5" s="141" t="s">
        <v>612</v>
      </c>
      <c r="BH5" s="141" t="s">
        <v>613</v>
      </c>
      <c r="BI5" s="141" t="s">
        <v>614</v>
      </c>
      <c r="BJ5" s="141" t="s">
        <v>615</v>
      </c>
      <c r="BK5" s="141" t="s">
        <v>616</v>
      </c>
      <c r="BL5" s="141" t="s">
        <v>617</v>
      </c>
      <c r="BM5" s="141" t="s">
        <v>618</v>
      </c>
      <c r="BN5" s="141" t="s">
        <v>619</v>
      </c>
      <c r="BO5" s="141" t="s">
        <v>620</v>
      </c>
      <c r="BP5" s="141" t="s">
        <v>621</v>
      </c>
      <c r="BQ5" s="141" t="s">
        <v>622</v>
      </c>
      <c r="BR5" s="141" t="s">
        <v>623</v>
      </c>
      <c r="BS5" s="141" t="s">
        <v>624</v>
      </c>
      <c r="BT5" s="141" t="s">
        <v>625</v>
      </c>
      <c r="BU5" s="141" t="s">
        <v>626</v>
      </c>
      <c r="BV5" s="141" t="s">
        <v>627</v>
      </c>
      <c r="BW5" s="129"/>
      <c r="BX5" s="129"/>
      <c r="BY5" s="129"/>
      <c r="BZ5" s="143" t="s">
        <v>628</v>
      </c>
      <c r="CA5" s="143" t="s">
        <v>629</v>
      </c>
      <c r="CB5" s="143" t="s">
        <v>630</v>
      </c>
      <c r="CC5" s="143" t="s">
        <v>631</v>
      </c>
      <c r="CD5" s="143" t="s">
        <v>632</v>
      </c>
      <c r="CE5" s="143" t="s">
        <v>633</v>
      </c>
      <c r="CF5" s="143" t="s">
        <v>634</v>
      </c>
      <c r="CG5" s="143" t="s">
        <v>635</v>
      </c>
      <c r="CH5" s="143" t="s">
        <v>636</v>
      </c>
      <c r="CI5" s="143" t="s">
        <v>637</v>
      </c>
      <c r="CJ5" s="143" t="s">
        <v>638</v>
      </c>
      <c r="CK5" s="143" t="s">
        <v>639</v>
      </c>
      <c r="CL5" s="143" t="s">
        <v>640</v>
      </c>
      <c r="CM5" s="143" t="s">
        <v>641</v>
      </c>
      <c r="CN5" s="144" t="s">
        <v>642</v>
      </c>
      <c r="CO5" s="143" t="s">
        <v>643</v>
      </c>
      <c r="CP5" s="143" t="s">
        <v>644</v>
      </c>
      <c r="CQ5" s="143" t="s">
        <v>645</v>
      </c>
      <c r="CR5" s="143" t="s">
        <v>646</v>
      </c>
      <c r="CS5" s="143" t="s">
        <v>647</v>
      </c>
      <c r="CT5" s="143" t="s">
        <v>648</v>
      </c>
      <c r="CU5" s="143" t="s">
        <v>649</v>
      </c>
      <c r="CV5" s="143" t="s">
        <v>650</v>
      </c>
      <c r="CW5" s="143" t="s">
        <v>651</v>
      </c>
      <c r="CX5" s="143" t="s">
        <v>652</v>
      </c>
      <c r="CY5" s="143" t="s">
        <v>653</v>
      </c>
      <c r="CZ5" s="143" t="s">
        <v>654</v>
      </c>
      <c r="DA5" s="143" t="s">
        <v>635</v>
      </c>
      <c r="DB5" s="143" t="s">
        <v>655</v>
      </c>
      <c r="DC5" s="143" t="s">
        <v>578</v>
      </c>
      <c r="DD5" s="143" t="s">
        <v>656</v>
      </c>
      <c r="DE5" s="143" t="s">
        <v>657</v>
      </c>
    </row>
    <row r="6" spans="1:109"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H6" s="140" t="s">
        <v>658</v>
      </c>
      <c r="AI6" s="138" t="s">
        <v>505</v>
      </c>
      <c r="AJ6" s="129"/>
      <c r="AK6" s="129"/>
      <c r="AL6" s="137" t="str">
        <f t="shared" si="0"/>
        <v/>
      </c>
      <c r="AM6" s="137" t="str">
        <f t="shared" si="1"/>
        <v/>
      </c>
      <c r="AN6" s="138" t="str">
        <f t="shared" si="2"/>
        <v/>
      </c>
      <c r="AO6" s="129"/>
      <c r="AP6" s="129">
        <v>4</v>
      </c>
      <c r="AQ6" s="141" t="s">
        <v>659</v>
      </c>
      <c r="AR6" s="141" t="s">
        <v>660</v>
      </c>
      <c r="AS6" s="141" t="s">
        <v>661</v>
      </c>
      <c r="AT6" s="141" t="s">
        <v>662</v>
      </c>
      <c r="AU6" s="141" t="s">
        <v>663</v>
      </c>
      <c r="AV6" s="141" t="s">
        <v>664</v>
      </c>
      <c r="AW6" s="141" t="s">
        <v>665</v>
      </c>
      <c r="AX6" s="141" t="s">
        <v>666</v>
      </c>
      <c r="AY6" s="141" t="s">
        <v>667</v>
      </c>
      <c r="AZ6" s="141" t="s">
        <v>668</v>
      </c>
      <c r="BA6" s="141" t="s">
        <v>669</v>
      </c>
      <c r="BB6" s="141" t="s">
        <v>670</v>
      </c>
      <c r="BC6" s="141" t="s">
        <v>671</v>
      </c>
      <c r="BD6" s="141" t="s">
        <v>672</v>
      </c>
      <c r="BE6" s="142" t="s">
        <v>673</v>
      </c>
      <c r="BF6" s="141" t="s">
        <v>674</v>
      </c>
      <c r="BG6" s="141" t="s">
        <v>675</v>
      </c>
      <c r="BH6" s="141" t="s">
        <v>676</v>
      </c>
      <c r="BI6" s="141" t="s">
        <v>677</v>
      </c>
      <c r="BJ6" s="141" t="s">
        <v>678</v>
      </c>
      <c r="BK6" s="141" t="s">
        <v>679</v>
      </c>
      <c r="BL6" s="141" t="s">
        <v>680</v>
      </c>
      <c r="BM6" s="141" t="s">
        <v>681</v>
      </c>
      <c r="BN6" s="141" t="s">
        <v>682</v>
      </c>
      <c r="BO6" s="141" t="s">
        <v>683</v>
      </c>
      <c r="BP6" s="141" t="s">
        <v>684</v>
      </c>
      <c r="BQ6" s="141" t="s">
        <v>685</v>
      </c>
      <c r="BR6" s="141" t="s">
        <v>686</v>
      </c>
      <c r="BS6" s="141" t="s">
        <v>687</v>
      </c>
      <c r="BT6" s="141" t="s">
        <v>688</v>
      </c>
      <c r="BU6" s="141" t="s">
        <v>689</v>
      </c>
      <c r="BV6" s="141" t="s">
        <v>690</v>
      </c>
      <c r="BW6" s="129"/>
      <c r="BX6" s="129"/>
      <c r="BY6" s="129"/>
      <c r="BZ6" s="143" t="s">
        <v>691</v>
      </c>
      <c r="CA6" s="143" t="s">
        <v>692</v>
      </c>
      <c r="CB6" s="143" t="s">
        <v>693</v>
      </c>
      <c r="CC6" s="143" t="s">
        <v>694</v>
      </c>
      <c r="CD6" s="143" t="s">
        <v>695</v>
      </c>
      <c r="CE6" s="143" t="s">
        <v>696</v>
      </c>
      <c r="CF6" s="143" t="s">
        <v>697</v>
      </c>
      <c r="CG6" s="143" t="s">
        <v>695</v>
      </c>
      <c r="CH6" s="143" t="s">
        <v>698</v>
      </c>
      <c r="CI6" s="143" t="s">
        <v>699</v>
      </c>
      <c r="CJ6" s="143" t="s">
        <v>700</v>
      </c>
      <c r="CK6" s="143" t="s">
        <v>701</v>
      </c>
      <c r="CL6" s="143" t="s">
        <v>702</v>
      </c>
      <c r="CM6" s="143" t="s">
        <v>703</v>
      </c>
      <c r="CN6" s="144" t="s">
        <v>704</v>
      </c>
      <c r="CO6" s="143" t="s">
        <v>705</v>
      </c>
      <c r="CP6" s="143" t="s">
        <v>706</v>
      </c>
      <c r="CQ6" s="143" t="s">
        <v>707</v>
      </c>
      <c r="CR6" s="143" t="s">
        <v>708</v>
      </c>
      <c r="CS6" s="143" t="s">
        <v>709</v>
      </c>
      <c r="CT6" s="143" t="s">
        <v>578</v>
      </c>
      <c r="CU6" s="143" t="s">
        <v>710</v>
      </c>
      <c r="CV6" s="143" t="s">
        <v>711</v>
      </c>
      <c r="CW6" s="143" t="s">
        <v>712</v>
      </c>
      <c r="CX6" s="143" t="s">
        <v>713</v>
      </c>
      <c r="CY6" s="145" t="s">
        <v>714</v>
      </c>
      <c r="CZ6" s="143" t="s">
        <v>715</v>
      </c>
      <c r="DA6" s="143" t="s">
        <v>716</v>
      </c>
      <c r="DB6" s="143" t="s">
        <v>717</v>
      </c>
      <c r="DC6" s="143" t="s">
        <v>718</v>
      </c>
      <c r="DD6" s="143" t="s">
        <v>719</v>
      </c>
      <c r="DE6" s="143" t="s">
        <v>720</v>
      </c>
    </row>
    <row r="7" spans="1:109" ht="60" customHeight="1">
      <c r="A7" s="5"/>
      <c r="B7" s="282" t="s">
        <v>5</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5"/>
      <c r="AH7" s="140" t="s">
        <v>631</v>
      </c>
      <c r="AI7" s="138" t="s">
        <v>506</v>
      </c>
      <c r="AJ7" s="129"/>
      <c r="AK7" s="129"/>
      <c r="AL7" s="137" t="str">
        <f t="shared" si="0"/>
        <v/>
      </c>
      <c r="AM7" s="137" t="str">
        <f t="shared" si="1"/>
        <v/>
      </c>
      <c r="AN7" s="138" t="str">
        <f t="shared" si="2"/>
        <v/>
      </c>
      <c r="AO7" s="129"/>
      <c r="AP7" s="129">
        <v>5</v>
      </c>
      <c r="AQ7" s="141" t="s">
        <v>721</v>
      </c>
      <c r="AR7" s="141" t="s">
        <v>722</v>
      </c>
      <c r="AS7" s="141" t="s">
        <v>723</v>
      </c>
      <c r="AT7" s="141" t="s">
        <v>724</v>
      </c>
      <c r="AU7" s="141" t="s">
        <v>725</v>
      </c>
      <c r="AV7" s="141" t="s">
        <v>726</v>
      </c>
      <c r="AW7" s="141" t="s">
        <v>727</v>
      </c>
      <c r="AX7" s="141" t="s">
        <v>728</v>
      </c>
      <c r="AY7" s="141" t="s">
        <v>729</v>
      </c>
      <c r="AZ7" s="141" t="s">
        <v>730</v>
      </c>
      <c r="BA7" s="141" t="s">
        <v>731</v>
      </c>
      <c r="BB7" s="141" t="s">
        <v>732</v>
      </c>
      <c r="BC7" s="141" t="s">
        <v>733</v>
      </c>
      <c r="BD7" s="141" t="s">
        <v>734</v>
      </c>
      <c r="BE7" s="142" t="s">
        <v>735</v>
      </c>
      <c r="BF7" s="141" t="s">
        <v>736</v>
      </c>
      <c r="BG7" s="141" t="s">
        <v>737</v>
      </c>
      <c r="BH7" s="141" t="s">
        <v>738</v>
      </c>
      <c r="BI7" s="141" t="s">
        <v>739</v>
      </c>
      <c r="BJ7" s="141" t="s">
        <v>740</v>
      </c>
      <c r="BK7" s="141" t="s">
        <v>741</v>
      </c>
      <c r="BL7" s="141" t="s">
        <v>742</v>
      </c>
      <c r="BM7" s="141" t="s">
        <v>743</v>
      </c>
      <c r="BN7" s="141" t="s">
        <v>744</v>
      </c>
      <c r="BO7" s="141" t="s">
        <v>745</v>
      </c>
      <c r="BP7" s="141" t="s">
        <v>746</v>
      </c>
      <c r="BQ7" s="141" t="s">
        <v>747</v>
      </c>
      <c r="BR7" s="141" t="s">
        <v>748</v>
      </c>
      <c r="BS7" s="141" t="s">
        <v>749</v>
      </c>
      <c r="BT7" s="141" t="s">
        <v>750</v>
      </c>
      <c r="BU7" s="141" t="s">
        <v>751</v>
      </c>
      <c r="BV7" s="141" t="s">
        <v>752</v>
      </c>
      <c r="BW7" s="129"/>
      <c r="BX7" s="129"/>
      <c r="BY7" s="129"/>
      <c r="BZ7" s="143" t="s">
        <v>753</v>
      </c>
      <c r="CA7" s="143" t="s">
        <v>754</v>
      </c>
      <c r="CB7" s="143" t="s">
        <v>755</v>
      </c>
      <c r="CC7" s="143" t="s">
        <v>756</v>
      </c>
      <c r="CD7" s="143" t="s">
        <v>757</v>
      </c>
      <c r="CE7" s="143" t="s">
        <v>758</v>
      </c>
      <c r="CF7" s="143" t="s">
        <v>759</v>
      </c>
      <c r="CG7" s="143" t="s">
        <v>760</v>
      </c>
      <c r="CH7" s="143" t="s">
        <v>761</v>
      </c>
      <c r="CI7" s="143" t="s">
        <v>762</v>
      </c>
      <c r="CJ7" s="143" t="s">
        <v>763</v>
      </c>
      <c r="CK7" s="143" t="s">
        <v>764</v>
      </c>
      <c r="CL7" s="143" t="s">
        <v>765</v>
      </c>
      <c r="CM7" s="143" t="s">
        <v>766</v>
      </c>
      <c r="CN7" s="144" t="s">
        <v>767</v>
      </c>
      <c r="CO7" s="143" t="s">
        <v>768</v>
      </c>
      <c r="CP7" s="143" t="s">
        <v>769</v>
      </c>
      <c r="CQ7" s="143" t="s">
        <v>770</v>
      </c>
      <c r="CR7" s="143" t="s">
        <v>695</v>
      </c>
      <c r="CS7" s="143" t="s">
        <v>771</v>
      </c>
      <c r="CT7" s="143" t="s">
        <v>772</v>
      </c>
      <c r="CU7" s="143" t="s">
        <v>773</v>
      </c>
      <c r="CV7" s="143" t="s">
        <v>774</v>
      </c>
      <c r="CW7" s="143" t="s">
        <v>775</v>
      </c>
      <c r="CX7" s="143" t="s">
        <v>776</v>
      </c>
      <c r="CY7" s="143" t="s">
        <v>777</v>
      </c>
      <c r="CZ7" s="143" t="s">
        <v>778</v>
      </c>
      <c r="DA7" s="143" t="s">
        <v>779</v>
      </c>
      <c r="DB7" s="143" t="s">
        <v>780</v>
      </c>
      <c r="DC7" s="143" t="s">
        <v>702</v>
      </c>
      <c r="DD7" s="143" t="s">
        <v>781</v>
      </c>
      <c r="DE7" s="143" t="s">
        <v>782</v>
      </c>
    </row>
    <row r="8" spans="1:109" ht="1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H8" s="140" t="s">
        <v>783</v>
      </c>
      <c r="AI8" s="138" t="s">
        <v>507</v>
      </c>
      <c r="AJ8" s="129"/>
      <c r="AK8" s="129"/>
      <c r="AL8" s="137" t="str">
        <f t="shared" si="0"/>
        <v/>
      </c>
      <c r="AM8" s="137" t="str">
        <f t="shared" si="1"/>
        <v/>
      </c>
      <c r="AN8" s="138" t="str">
        <f t="shared" si="2"/>
        <v/>
      </c>
      <c r="AO8" s="129"/>
      <c r="AP8" s="129">
        <v>6</v>
      </c>
      <c r="AQ8" s="141" t="s">
        <v>784</v>
      </c>
      <c r="AR8" s="141" t="s">
        <v>785</v>
      </c>
      <c r="AS8" s="141" t="s">
        <v>786</v>
      </c>
      <c r="AT8" s="141" t="s">
        <v>787</v>
      </c>
      <c r="AU8" s="141" t="s">
        <v>788</v>
      </c>
      <c r="AV8" s="141" t="s">
        <v>789</v>
      </c>
      <c r="AW8" s="141" t="s">
        <v>790</v>
      </c>
      <c r="AX8" s="141" t="s">
        <v>791</v>
      </c>
      <c r="AY8" s="141" t="s">
        <v>792</v>
      </c>
      <c r="AZ8" s="141" t="s">
        <v>793</v>
      </c>
      <c r="BA8" s="141" t="s">
        <v>794</v>
      </c>
      <c r="BB8" s="141" t="s">
        <v>795</v>
      </c>
      <c r="BC8" s="141" t="s">
        <v>796</v>
      </c>
      <c r="BD8" s="141" t="s">
        <v>797</v>
      </c>
      <c r="BE8" s="142" t="s">
        <v>798</v>
      </c>
      <c r="BF8" s="141" t="s">
        <v>799</v>
      </c>
      <c r="BG8" s="141" t="s">
        <v>800</v>
      </c>
      <c r="BH8" s="141" t="s">
        <v>801</v>
      </c>
      <c r="BI8" s="141" t="s">
        <v>802</v>
      </c>
      <c r="BJ8" s="141" t="s">
        <v>803</v>
      </c>
      <c r="BK8" s="141" t="s">
        <v>804</v>
      </c>
      <c r="BL8" s="141" t="s">
        <v>805</v>
      </c>
      <c r="BM8" s="141" t="s">
        <v>806</v>
      </c>
      <c r="BN8" s="141" t="s">
        <v>807</v>
      </c>
      <c r="BO8" s="141" t="s">
        <v>808</v>
      </c>
      <c r="BP8" s="141" t="s">
        <v>809</v>
      </c>
      <c r="BQ8" s="141" t="s">
        <v>810</v>
      </c>
      <c r="BR8" s="141" t="s">
        <v>811</v>
      </c>
      <c r="BS8" s="141" t="s">
        <v>812</v>
      </c>
      <c r="BT8" s="141" t="s">
        <v>813</v>
      </c>
      <c r="BU8" s="141" t="s">
        <v>814</v>
      </c>
      <c r="BV8" s="141" t="s">
        <v>815</v>
      </c>
      <c r="BW8" s="129"/>
      <c r="BX8" s="129"/>
      <c r="BY8" s="129"/>
      <c r="BZ8" s="143" t="s">
        <v>816</v>
      </c>
      <c r="CA8" s="143" t="s">
        <v>817</v>
      </c>
      <c r="CB8" s="143" t="s">
        <v>818</v>
      </c>
      <c r="CC8" s="143" t="s">
        <v>819</v>
      </c>
      <c r="CD8" s="143" t="s">
        <v>820</v>
      </c>
      <c r="CE8" s="143" t="s">
        <v>821</v>
      </c>
      <c r="CF8" s="143" t="s">
        <v>822</v>
      </c>
      <c r="CG8" s="143" t="s">
        <v>823</v>
      </c>
      <c r="CH8" s="143" t="s">
        <v>824</v>
      </c>
      <c r="CI8" s="143" t="s">
        <v>825</v>
      </c>
      <c r="CJ8" s="143" t="s">
        <v>826</v>
      </c>
      <c r="CK8" s="143" t="s">
        <v>827</v>
      </c>
      <c r="CL8" s="143" t="s">
        <v>828</v>
      </c>
      <c r="CM8" s="143" t="s">
        <v>829</v>
      </c>
      <c r="CN8" s="144" t="s">
        <v>830</v>
      </c>
      <c r="CO8" s="143" t="s">
        <v>831</v>
      </c>
      <c r="CP8" s="143" t="s">
        <v>832</v>
      </c>
      <c r="CQ8" s="143" t="s">
        <v>833</v>
      </c>
      <c r="CR8" s="143" t="s">
        <v>834</v>
      </c>
      <c r="CS8" s="143" t="s">
        <v>835</v>
      </c>
      <c r="CT8" s="143" t="s">
        <v>836</v>
      </c>
      <c r="CU8" s="143" t="s">
        <v>837</v>
      </c>
      <c r="CV8" s="143" t="s">
        <v>782</v>
      </c>
      <c r="CW8" s="143" t="s">
        <v>654</v>
      </c>
      <c r="CX8" s="143" t="s">
        <v>838</v>
      </c>
      <c r="CY8" s="143" t="s">
        <v>839</v>
      </c>
      <c r="CZ8" s="143" t="s">
        <v>840</v>
      </c>
      <c r="DA8" s="143" t="s">
        <v>841</v>
      </c>
      <c r="DB8" s="143" t="s">
        <v>842</v>
      </c>
      <c r="DC8" s="143" t="s">
        <v>843</v>
      </c>
      <c r="DD8" s="143" t="s">
        <v>844</v>
      </c>
      <c r="DE8" s="143" t="s">
        <v>845</v>
      </c>
    </row>
    <row r="9" spans="1:109" ht="15" customHeight="1" thickBot="1">
      <c r="A9" s="5"/>
      <c r="B9" s="7" t="s">
        <v>3</v>
      </c>
      <c r="C9" s="6"/>
      <c r="D9" s="6"/>
      <c r="E9" s="6"/>
      <c r="F9" s="6"/>
      <c r="G9" s="6"/>
      <c r="H9" s="6"/>
      <c r="I9" s="6"/>
      <c r="J9" s="6"/>
      <c r="K9" s="6"/>
      <c r="L9" s="6"/>
      <c r="M9" s="6"/>
      <c r="N9" s="7" t="s">
        <v>4</v>
      </c>
      <c r="O9" s="6"/>
      <c r="P9" s="5"/>
      <c r="Q9" s="5"/>
      <c r="R9" s="5"/>
      <c r="S9" s="5"/>
      <c r="T9" s="5"/>
      <c r="U9" s="5"/>
      <c r="V9" s="5"/>
      <c r="W9" s="5"/>
      <c r="X9" s="5"/>
      <c r="Y9" s="5"/>
      <c r="Z9" s="5"/>
      <c r="AA9" s="289" t="s">
        <v>2</v>
      </c>
      <c r="AB9" s="289"/>
      <c r="AC9" s="289"/>
      <c r="AD9" s="289"/>
      <c r="AE9" s="5"/>
      <c r="AH9" s="140" t="s">
        <v>633</v>
      </c>
      <c r="AI9" s="138" t="s">
        <v>508</v>
      </c>
      <c r="AJ9" s="129"/>
      <c r="AK9" s="129"/>
      <c r="AL9" s="137" t="str">
        <f t="shared" si="0"/>
        <v/>
      </c>
      <c r="AM9" s="137" t="str">
        <f t="shared" si="1"/>
        <v/>
      </c>
      <c r="AN9" s="138" t="str">
        <f t="shared" si="2"/>
        <v/>
      </c>
      <c r="AO9" s="129"/>
      <c r="AP9" s="129">
        <v>7</v>
      </c>
      <c r="AQ9" s="141" t="s">
        <v>846</v>
      </c>
      <c r="AR9" s="141" t="s">
        <v>847</v>
      </c>
      <c r="AS9" s="146" t="s">
        <v>848</v>
      </c>
      <c r="AT9" s="141" t="s">
        <v>849</v>
      </c>
      <c r="AU9" s="141" t="s">
        <v>850</v>
      </c>
      <c r="AV9" s="141" t="s">
        <v>851</v>
      </c>
      <c r="AW9" s="141" t="s">
        <v>852</v>
      </c>
      <c r="AX9" s="141" t="s">
        <v>853</v>
      </c>
      <c r="AY9" s="141" t="s">
        <v>854</v>
      </c>
      <c r="AZ9" s="141" t="s">
        <v>855</v>
      </c>
      <c r="BA9" s="141" t="s">
        <v>856</v>
      </c>
      <c r="BB9" s="141" t="s">
        <v>857</v>
      </c>
      <c r="BC9" s="141" t="s">
        <v>858</v>
      </c>
      <c r="BD9" s="141" t="s">
        <v>859</v>
      </c>
      <c r="BE9" s="142" t="s">
        <v>860</v>
      </c>
      <c r="BF9" s="141" t="s">
        <v>861</v>
      </c>
      <c r="BG9" s="141" t="s">
        <v>862</v>
      </c>
      <c r="BH9" s="141" t="s">
        <v>863</v>
      </c>
      <c r="BI9" s="141" t="s">
        <v>864</v>
      </c>
      <c r="BJ9" s="141" t="s">
        <v>865</v>
      </c>
      <c r="BK9" s="141" t="s">
        <v>866</v>
      </c>
      <c r="BL9" s="141" t="s">
        <v>867</v>
      </c>
      <c r="BM9" s="141" t="s">
        <v>868</v>
      </c>
      <c r="BN9" s="141" t="s">
        <v>869</v>
      </c>
      <c r="BO9" s="141" t="s">
        <v>870</v>
      </c>
      <c r="BP9" s="141" t="s">
        <v>871</v>
      </c>
      <c r="BQ9" s="141" t="s">
        <v>872</v>
      </c>
      <c r="BR9" s="141" t="s">
        <v>873</v>
      </c>
      <c r="BS9" s="141" t="s">
        <v>874</v>
      </c>
      <c r="BT9" s="141" t="s">
        <v>875</v>
      </c>
      <c r="BU9" s="141" t="s">
        <v>876</v>
      </c>
      <c r="BV9" s="141" t="s">
        <v>877</v>
      </c>
      <c r="BW9" s="129"/>
      <c r="BX9" s="129"/>
      <c r="BY9" s="129"/>
      <c r="BZ9" s="143" t="s">
        <v>878</v>
      </c>
      <c r="CA9" s="143" t="s">
        <v>879</v>
      </c>
      <c r="CB9" s="143" t="s">
        <v>224</v>
      </c>
      <c r="CC9" s="143" t="s">
        <v>880</v>
      </c>
      <c r="CD9" s="143" t="s">
        <v>881</v>
      </c>
      <c r="CE9" s="143" t="s">
        <v>882</v>
      </c>
      <c r="CF9" s="143" t="s">
        <v>883</v>
      </c>
      <c r="CG9" s="143" t="s">
        <v>884</v>
      </c>
      <c r="CH9" s="143" t="s">
        <v>885</v>
      </c>
      <c r="CI9" s="143" t="s">
        <v>886</v>
      </c>
      <c r="CJ9" s="143" t="s">
        <v>887</v>
      </c>
      <c r="CK9" s="143" t="s">
        <v>888</v>
      </c>
      <c r="CL9" s="143" t="s">
        <v>889</v>
      </c>
      <c r="CM9" s="143" t="s">
        <v>890</v>
      </c>
      <c r="CN9" s="144" t="s">
        <v>891</v>
      </c>
      <c r="CO9" s="143" t="s">
        <v>892</v>
      </c>
      <c r="CP9" s="143" t="s">
        <v>893</v>
      </c>
      <c r="CQ9" s="143" t="s">
        <v>894</v>
      </c>
      <c r="CR9" s="143" t="s">
        <v>895</v>
      </c>
      <c r="CS9" s="143" t="s">
        <v>896</v>
      </c>
      <c r="CT9" s="143" t="s">
        <v>645</v>
      </c>
      <c r="CU9" s="143" t="s">
        <v>897</v>
      </c>
      <c r="CV9" s="143" t="s">
        <v>898</v>
      </c>
      <c r="CW9" s="143" t="s">
        <v>899</v>
      </c>
      <c r="CX9" s="143" t="s">
        <v>900</v>
      </c>
      <c r="CY9" s="143" t="s">
        <v>901</v>
      </c>
      <c r="CZ9" s="143" t="s">
        <v>902</v>
      </c>
      <c r="DA9" s="143" t="s">
        <v>903</v>
      </c>
      <c r="DB9" s="143" t="s">
        <v>904</v>
      </c>
      <c r="DC9" s="143" t="s">
        <v>905</v>
      </c>
      <c r="DD9" s="143" t="s">
        <v>906</v>
      </c>
      <c r="DE9" s="143" t="s">
        <v>907</v>
      </c>
    </row>
    <row r="10" spans="1:109" ht="15" customHeight="1" thickBot="1">
      <c r="A10" s="5"/>
      <c r="B10" s="290"/>
      <c r="C10" s="291"/>
      <c r="D10" s="291"/>
      <c r="E10" s="291"/>
      <c r="F10" s="291"/>
      <c r="G10" s="291"/>
      <c r="H10" s="291"/>
      <c r="I10" s="291"/>
      <c r="J10" s="291"/>
      <c r="K10" s="291"/>
      <c r="L10" s="292"/>
      <c r="M10" s="6"/>
      <c r="N10" s="284" t="str">
        <f>IFERROR(VLOOKUP(B10, AH4:AI35, 2, FALSE), "")</f>
        <v/>
      </c>
      <c r="O10" s="286"/>
      <c r="P10" s="5"/>
      <c r="Q10" s="5"/>
      <c r="R10" s="5"/>
      <c r="S10" s="5"/>
      <c r="T10" s="5"/>
      <c r="U10" s="5"/>
      <c r="V10" s="5"/>
      <c r="W10" s="5"/>
      <c r="X10" s="5"/>
      <c r="Y10" s="5"/>
      <c r="Z10" s="5"/>
      <c r="AA10" s="5"/>
      <c r="AB10" s="5"/>
      <c r="AC10" s="5"/>
      <c r="AD10" s="5"/>
      <c r="AE10" s="5"/>
      <c r="AH10" s="140" t="s">
        <v>908</v>
      </c>
      <c r="AI10" s="138" t="s">
        <v>509</v>
      </c>
      <c r="AJ10" s="129"/>
      <c r="AK10" s="129"/>
      <c r="AL10" s="137" t="str">
        <f t="shared" si="0"/>
        <v/>
      </c>
      <c r="AM10" s="137" t="str">
        <f t="shared" si="1"/>
        <v/>
      </c>
      <c r="AN10" s="138" t="str">
        <f t="shared" si="2"/>
        <v/>
      </c>
      <c r="AO10" s="129"/>
      <c r="AP10" s="129">
        <v>8</v>
      </c>
      <c r="AQ10" s="141" t="s">
        <v>909</v>
      </c>
      <c r="AR10" s="141" t="s">
        <v>910</v>
      </c>
      <c r="AS10" s="141"/>
      <c r="AT10" s="141" t="s">
        <v>911</v>
      </c>
      <c r="AU10" s="141" t="s">
        <v>912</v>
      </c>
      <c r="AV10" s="141" t="s">
        <v>913</v>
      </c>
      <c r="AW10" s="141" t="s">
        <v>914</v>
      </c>
      <c r="AX10" s="141" t="s">
        <v>915</v>
      </c>
      <c r="AY10" s="141" t="s">
        <v>916</v>
      </c>
      <c r="AZ10" s="141" t="s">
        <v>917</v>
      </c>
      <c r="BA10" s="141" t="s">
        <v>918</v>
      </c>
      <c r="BB10" s="141" t="s">
        <v>919</v>
      </c>
      <c r="BC10" s="141" t="s">
        <v>920</v>
      </c>
      <c r="BD10" s="141" t="s">
        <v>921</v>
      </c>
      <c r="BE10" s="142" t="s">
        <v>922</v>
      </c>
      <c r="BF10" s="141" t="s">
        <v>923</v>
      </c>
      <c r="BG10" s="141" t="s">
        <v>924</v>
      </c>
      <c r="BH10" s="141" t="s">
        <v>925</v>
      </c>
      <c r="BI10" s="141" t="s">
        <v>926</v>
      </c>
      <c r="BJ10" s="141" t="s">
        <v>927</v>
      </c>
      <c r="BK10" s="141" t="s">
        <v>928</v>
      </c>
      <c r="BL10" s="141" t="s">
        <v>929</v>
      </c>
      <c r="BM10" s="141" t="s">
        <v>930</v>
      </c>
      <c r="BN10" s="141" t="s">
        <v>931</v>
      </c>
      <c r="BO10" s="141" t="s">
        <v>932</v>
      </c>
      <c r="BP10" s="141" t="s">
        <v>933</v>
      </c>
      <c r="BQ10" s="141" t="s">
        <v>934</v>
      </c>
      <c r="BR10" s="141" t="s">
        <v>935</v>
      </c>
      <c r="BS10" s="141" t="s">
        <v>936</v>
      </c>
      <c r="BT10" s="141" t="s">
        <v>937</v>
      </c>
      <c r="BU10" s="141" t="s">
        <v>938</v>
      </c>
      <c r="BV10" s="141" t="s">
        <v>939</v>
      </c>
      <c r="BW10" s="129"/>
      <c r="BX10" s="129"/>
      <c r="BY10" s="129"/>
      <c r="BZ10" s="143" t="s">
        <v>940</v>
      </c>
      <c r="CA10" s="143" t="s">
        <v>941</v>
      </c>
      <c r="CB10" s="143"/>
      <c r="CC10" s="143" t="s">
        <v>942</v>
      </c>
      <c r="CD10" s="143" t="s">
        <v>943</v>
      </c>
      <c r="CE10" s="143" t="s">
        <v>944</v>
      </c>
      <c r="CF10" s="143" t="s">
        <v>945</v>
      </c>
      <c r="CG10" s="143" t="s">
        <v>946</v>
      </c>
      <c r="CH10" s="143" t="s">
        <v>947</v>
      </c>
      <c r="CI10" s="143" t="s">
        <v>948</v>
      </c>
      <c r="CJ10" s="143" t="s">
        <v>949</v>
      </c>
      <c r="CK10" s="143" t="s">
        <v>950</v>
      </c>
      <c r="CL10" s="143" t="s">
        <v>951</v>
      </c>
      <c r="CM10" s="143" t="s">
        <v>952</v>
      </c>
      <c r="CN10" s="144" t="s">
        <v>953</v>
      </c>
      <c r="CO10" s="143" t="s">
        <v>954</v>
      </c>
      <c r="CP10" s="143" t="s">
        <v>955</v>
      </c>
      <c r="CQ10" s="143" t="s">
        <v>956</v>
      </c>
      <c r="CR10" s="143" t="s">
        <v>957</v>
      </c>
      <c r="CS10" s="143" t="s">
        <v>958</v>
      </c>
      <c r="CT10" s="143" t="s">
        <v>959</v>
      </c>
      <c r="CU10" s="143" t="s">
        <v>960</v>
      </c>
      <c r="CV10" s="143" t="s">
        <v>961</v>
      </c>
      <c r="CW10" s="143" t="s">
        <v>962</v>
      </c>
      <c r="CX10" s="143" t="s">
        <v>963</v>
      </c>
      <c r="CY10" s="143" t="s">
        <v>964</v>
      </c>
      <c r="CZ10" s="143" t="s">
        <v>965</v>
      </c>
      <c r="DA10" s="143" t="s">
        <v>966</v>
      </c>
      <c r="DB10" s="143" t="s">
        <v>967</v>
      </c>
      <c r="DC10" s="143" t="s">
        <v>968</v>
      </c>
      <c r="DD10" s="143" t="s">
        <v>969</v>
      </c>
      <c r="DE10" s="143" t="s">
        <v>970</v>
      </c>
    </row>
    <row r="11" spans="1:109" ht="15" customHeight="1" thickBo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H11" s="140" t="s">
        <v>971</v>
      </c>
      <c r="AI11" s="138" t="s">
        <v>510</v>
      </c>
      <c r="AJ11" s="129"/>
      <c r="AK11" s="129"/>
      <c r="AL11" s="137" t="str">
        <f t="shared" si="0"/>
        <v/>
      </c>
      <c r="AM11" s="137" t="str">
        <f t="shared" si="1"/>
        <v/>
      </c>
      <c r="AN11" s="138" t="str">
        <f t="shared" si="2"/>
        <v/>
      </c>
      <c r="AO11" s="129"/>
      <c r="AP11" s="129">
        <v>9</v>
      </c>
      <c r="AQ11" s="141" t="s">
        <v>972</v>
      </c>
      <c r="AR11" s="146" t="s">
        <v>973</v>
      </c>
      <c r="AS11" s="141"/>
      <c r="AT11" s="141" t="s">
        <v>974</v>
      </c>
      <c r="AU11" s="141" t="s">
        <v>975</v>
      </c>
      <c r="AV11" s="141" t="s">
        <v>976</v>
      </c>
      <c r="AW11" s="141" t="s">
        <v>977</v>
      </c>
      <c r="AX11" s="141" t="s">
        <v>978</v>
      </c>
      <c r="AY11" s="141" t="s">
        <v>979</v>
      </c>
      <c r="AZ11" s="141" t="s">
        <v>980</v>
      </c>
      <c r="BA11" s="141" t="s">
        <v>981</v>
      </c>
      <c r="BB11" s="141" t="s">
        <v>982</v>
      </c>
      <c r="BC11" s="141" t="s">
        <v>983</v>
      </c>
      <c r="BD11" s="141" t="s">
        <v>984</v>
      </c>
      <c r="BE11" s="142" t="s">
        <v>985</v>
      </c>
      <c r="BF11" s="141" t="s">
        <v>986</v>
      </c>
      <c r="BG11" s="141" t="s">
        <v>987</v>
      </c>
      <c r="BH11" s="141" t="s">
        <v>988</v>
      </c>
      <c r="BI11" s="141" t="s">
        <v>989</v>
      </c>
      <c r="BJ11" s="141" t="s">
        <v>990</v>
      </c>
      <c r="BK11" s="141" t="s">
        <v>991</v>
      </c>
      <c r="BL11" s="141" t="s">
        <v>992</v>
      </c>
      <c r="BM11" s="141" t="s">
        <v>993</v>
      </c>
      <c r="BN11" s="141" t="s">
        <v>994</v>
      </c>
      <c r="BO11" s="141" t="s">
        <v>995</v>
      </c>
      <c r="BP11" s="141" t="s">
        <v>996</v>
      </c>
      <c r="BQ11" s="141" t="s">
        <v>997</v>
      </c>
      <c r="BR11" s="141" t="s">
        <v>998</v>
      </c>
      <c r="BS11" s="141" t="s">
        <v>999</v>
      </c>
      <c r="BT11" s="141" t="s">
        <v>1000</v>
      </c>
      <c r="BU11" s="141" t="s">
        <v>1001</v>
      </c>
      <c r="BV11" s="141" t="s">
        <v>1002</v>
      </c>
      <c r="BW11" s="129"/>
      <c r="BX11" s="129"/>
      <c r="BY11" s="129"/>
      <c r="BZ11" s="143" t="s">
        <v>1003</v>
      </c>
      <c r="CA11" s="143" t="s">
        <v>224</v>
      </c>
      <c r="CB11" s="143"/>
      <c r="CC11" s="143" t="s">
        <v>1004</v>
      </c>
      <c r="CD11" s="143" t="s">
        <v>1005</v>
      </c>
      <c r="CE11" s="143" t="s">
        <v>1006</v>
      </c>
      <c r="CF11" s="132" t="s">
        <v>1007</v>
      </c>
      <c r="CG11" s="145" t="s">
        <v>1008</v>
      </c>
      <c r="CH11" s="143" t="s">
        <v>1009</v>
      </c>
      <c r="CI11" s="143" t="s">
        <v>1010</v>
      </c>
      <c r="CJ11" s="143" t="s">
        <v>1011</v>
      </c>
      <c r="CK11" s="143" t="s">
        <v>1012</v>
      </c>
      <c r="CL11" s="143" t="s">
        <v>1013</v>
      </c>
      <c r="CM11" s="143" t="s">
        <v>1014</v>
      </c>
      <c r="CN11" s="144" t="s">
        <v>1015</v>
      </c>
      <c r="CO11" s="143" t="s">
        <v>1016</v>
      </c>
      <c r="CP11" s="143" t="s">
        <v>965</v>
      </c>
      <c r="CQ11" s="143" t="s">
        <v>1017</v>
      </c>
      <c r="CR11" s="143" t="s">
        <v>903</v>
      </c>
      <c r="CS11" s="143" t="s">
        <v>1018</v>
      </c>
      <c r="CT11" s="143" t="s">
        <v>1019</v>
      </c>
      <c r="CU11" s="143" t="s">
        <v>1020</v>
      </c>
      <c r="CV11" s="143" t="s">
        <v>1021</v>
      </c>
      <c r="CW11" s="143" t="s">
        <v>1022</v>
      </c>
      <c r="CX11" s="143" t="s">
        <v>1023</v>
      </c>
      <c r="CY11" s="143" t="s">
        <v>1024</v>
      </c>
      <c r="CZ11" s="143" t="s">
        <v>1025</v>
      </c>
      <c r="DA11" s="143" t="s">
        <v>1026</v>
      </c>
      <c r="DB11" s="143" t="s">
        <v>1027</v>
      </c>
      <c r="DC11" s="143" t="s">
        <v>1028</v>
      </c>
      <c r="DD11" s="143" t="s">
        <v>1029</v>
      </c>
      <c r="DE11" s="143" t="s">
        <v>821</v>
      </c>
    </row>
    <row r="12" spans="1:109" ht="15" customHeight="1">
      <c r="A12" s="5"/>
      <c r="B12" s="8"/>
      <c r="C12" s="9" t="s">
        <v>10</v>
      </c>
      <c r="D12" s="10"/>
      <c r="E12" s="10"/>
      <c r="F12" s="10"/>
      <c r="G12" s="10"/>
      <c r="H12" s="10"/>
      <c r="I12" s="10"/>
      <c r="J12" s="10"/>
      <c r="K12" s="10"/>
      <c r="L12" s="11"/>
      <c r="M12" s="5"/>
      <c r="N12" s="12"/>
      <c r="O12" s="13" t="s">
        <v>11</v>
      </c>
      <c r="P12" s="14"/>
      <c r="Q12" s="14"/>
      <c r="R12" s="14"/>
      <c r="S12" s="14"/>
      <c r="T12" s="14"/>
      <c r="U12" s="14"/>
      <c r="V12" s="14"/>
      <c r="W12" s="14"/>
      <c r="X12" s="14"/>
      <c r="Y12" s="14"/>
      <c r="Z12" s="14"/>
      <c r="AA12" s="14"/>
      <c r="AB12" s="14"/>
      <c r="AC12" s="14"/>
      <c r="AD12" s="15"/>
      <c r="AE12" s="5"/>
      <c r="AH12" s="140" t="s">
        <v>1030</v>
      </c>
      <c r="AI12" s="138" t="s">
        <v>511</v>
      </c>
      <c r="AJ12" s="129"/>
      <c r="AK12" s="129"/>
      <c r="AL12" s="137" t="str">
        <f t="shared" si="0"/>
        <v/>
      </c>
      <c r="AM12" s="137" t="str">
        <f t="shared" si="1"/>
        <v/>
      </c>
      <c r="AN12" s="138" t="str">
        <f t="shared" si="2"/>
        <v/>
      </c>
      <c r="AO12" s="129"/>
      <c r="AP12" s="129">
        <v>10</v>
      </c>
      <c r="AQ12" s="141" t="s">
        <v>1031</v>
      </c>
      <c r="AR12" s="141"/>
      <c r="AS12" s="141"/>
      <c r="AT12" s="141" t="s">
        <v>1032</v>
      </c>
      <c r="AU12" s="141" t="s">
        <v>1033</v>
      </c>
      <c r="AV12" s="141" t="s">
        <v>1034</v>
      </c>
      <c r="AW12" s="141" t="s">
        <v>1035</v>
      </c>
      <c r="AX12" s="141" t="s">
        <v>1036</v>
      </c>
      <c r="AY12" s="141" t="s">
        <v>1037</v>
      </c>
      <c r="AZ12" s="141" t="s">
        <v>1038</v>
      </c>
      <c r="BA12" s="141" t="s">
        <v>1039</v>
      </c>
      <c r="BB12" s="141" t="s">
        <v>1040</v>
      </c>
      <c r="BC12" s="141" t="s">
        <v>1041</v>
      </c>
      <c r="BD12" s="141" t="s">
        <v>1042</v>
      </c>
      <c r="BE12" s="142" t="s">
        <v>1043</v>
      </c>
      <c r="BF12" s="141" t="s">
        <v>1044</v>
      </c>
      <c r="BG12" s="141" t="s">
        <v>1045</v>
      </c>
      <c r="BH12" s="141" t="s">
        <v>1046</v>
      </c>
      <c r="BI12" s="141" t="s">
        <v>1047</v>
      </c>
      <c r="BJ12" s="141" t="s">
        <v>1048</v>
      </c>
      <c r="BK12" s="141" t="s">
        <v>1049</v>
      </c>
      <c r="BL12" s="141" t="s">
        <v>1050</v>
      </c>
      <c r="BM12" s="141" t="s">
        <v>1051</v>
      </c>
      <c r="BN12" s="141" t="s">
        <v>1052</v>
      </c>
      <c r="BO12" s="141" t="s">
        <v>1053</v>
      </c>
      <c r="BP12" s="141" t="s">
        <v>1054</v>
      </c>
      <c r="BQ12" s="141" t="s">
        <v>1055</v>
      </c>
      <c r="BR12" s="141" t="s">
        <v>1056</v>
      </c>
      <c r="BS12" s="141" t="s">
        <v>1057</v>
      </c>
      <c r="BT12" s="141" t="s">
        <v>1058</v>
      </c>
      <c r="BU12" s="141" t="s">
        <v>1059</v>
      </c>
      <c r="BV12" s="141" t="s">
        <v>1060</v>
      </c>
      <c r="BW12" s="129"/>
      <c r="BX12" s="129"/>
      <c r="BY12" s="129"/>
      <c r="BZ12" s="143" t="s">
        <v>1061</v>
      </c>
      <c r="CA12" s="143"/>
      <c r="CB12" s="143"/>
      <c r="CC12" s="143" t="s">
        <v>1062</v>
      </c>
      <c r="CD12" s="143" t="s">
        <v>1063</v>
      </c>
      <c r="CE12" s="143" t="s">
        <v>1064</v>
      </c>
      <c r="CF12" s="143" t="s">
        <v>1065</v>
      </c>
      <c r="CG12" s="143" t="s">
        <v>1066</v>
      </c>
      <c r="CH12" s="143" t="s">
        <v>705</v>
      </c>
      <c r="CI12" s="143" t="s">
        <v>1067</v>
      </c>
      <c r="CJ12" s="143" t="s">
        <v>1068</v>
      </c>
      <c r="CK12" s="143" t="s">
        <v>1069</v>
      </c>
      <c r="CL12" s="143" t="s">
        <v>1070</v>
      </c>
      <c r="CM12" s="143" t="s">
        <v>1070</v>
      </c>
      <c r="CN12" s="144" t="s">
        <v>1071</v>
      </c>
      <c r="CO12" s="143" t="s">
        <v>1072</v>
      </c>
      <c r="CP12" s="143" t="s">
        <v>1073</v>
      </c>
      <c r="CQ12" s="143" t="s">
        <v>1074</v>
      </c>
      <c r="CR12" s="143" t="s">
        <v>1075</v>
      </c>
      <c r="CS12" s="143" t="s">
        <v>1076</v>
      </c>
      <c r="CT12" s="143" t="s">
        <v>1077</v>
      </c>
      <c r="CU12" s="143" t="s">
        <v>1078</v>
      </c>
      <c r="CV12" s="143" t="s">
        <v>1079</v>
      </c>
      <c r="CW12" s="143" t="s">
        <v>1080</v>
      </c>
      <c r="CX12" s="143" t="s">
        <v>1081</v>
      </c>
      <c r="CY12" s="143" t="s">
        <v>1082</v>
      </c>
      <c r="CZ12" s="143" t="s">
        <v>1083</v>
      </c>
      <c r="DA12" s="143" t="s">
        <v>1084</v>
      </c>
      <c r="DB12" s="143" t="s">
        <v>1085</v>
      </c>
      <c r="DC12" s="143" t="s">
        <v>1086</v>
      </c>
      <c r="DD12" s="143" t="s">
        <v>1087</v>
      </c>
      <c r="DE12" s="143" t="s">
        <v>1088</v>
      </c>
    </row>
    <row r="13" spans="1:109" ht="144" customHeight="1" thickBot="1">
      <c r="A13" s="5"/>
      <c r="B13" s="16"/>
      <c r="C13" s="293" t="s">
        <v>385</v>
      </c>
      <c r="D13" s="293"/>
      <c r="E13" s="293"/>
      <c r="F13" s="293"/>
      <c r="G13" s="293"/>
      <c r="H13" s="293"/>
      <c r="I13" s="293"/>
      <c r="J13" s="293"/>
      <c r="K13" s="293"/>
      <c r="L13" s="17"/>
      <c r="M13" s="5"/>
      <c r="N13" s="18"/>
      <c r="O13" s="293" t="s">
        <v>386</v>
      </c>
      <c r="P13" s="293"/>
      <c r="Q13" s="293"/>
      <c r="R13" s="293"/>
      <c r="S13" s="293"/>
      <c r="T13" s="293"/>
      <c r="U13" s="293"/>
      <c r="V13" s="293"/>
      <c r="W13" s="293"/>
      <c r="X13" s="293"/>
      <c r="Y13" s="293"/>
      <c r="Z13" s="293"/>
      <c r="AA13" s="293"/>
      <c r="AB13" s="293"/>
      <c r="AC13" s="293"/>
      <c r="AD13" s="19"/>
      <c r="AE13" s="5"/>
      <c r="AH13" s="140" t="s">
        <v>825</v>
      </c>
      <c r="AI13" s="138" t="s">
        <v>512</v>
      </c>
      <c r="AJ13" s="129"/>
      <c r="AK13" s="129"/>
      <c r="AL13" s="137" t="str">
        <f t="shared" si="0"/>
        <v/>
      </c>
      <c r="AM13" s="137" t="str">
        <f t="shared" si="1"/>
        <v/>
      </c>
      <c r="AN13" s="138" t="str">
        <f t="shared" si="2"/>
        <v/>
      </c>
      <c r="AO13" s="129"/>
      <c r="AP13" s="129">
        <v>11</v>
      </c>
      <c r="AQ13" s="141" t="s">
        <v>1089</v>
      </c>
      <c r="AR13" s="141"/>
      <c r="AS13" s="141"/>
      <c r="AT13" s="141" t="s">
        <v>1090</v>
      </c>
      <c r="AU13" s="141" t="s">
        <v>1091</v>
      </c>
      <c r="AV13" s="141" t="s">
        <v>1092</v>
      </c>
      <c r="AW13" s="141" t="s">
        <v>1093</v>
      </c>
      <c r="AX13" s="141" t="s">
        <v>1094</v>
      </c>
      <c r="AY13" s="141" t="s">
        <v>1095</v>
      </c>
      <c r="AZ13" s="141" t="s">
        <v>1096</v>
      </c>
      <c r="BA13" s="141" t="s">
        <v>1097</v>
      </c>
      <c r="BB13" s="141" t="s">
        <v>1098</v>
      </c>
      <c r="BC13" s="141" t="s">
        <v>1099</v>
      </c>
      <c r="BD13" s="141" t="s">
        <v>1100</v>
      </c>
      <c r="BE13" s="142" t="s">
        <v>1101</v>
      </c>
      <c r="BF13" s="141" t="s">
        <v>1102</v>
      </c>
      <c r="BG13" s="141" t="s">
        <v>1103</v>
      </c>
      <c r="BH13" s="141" t="s">
        <v>1104</v>
      </c>
      <c r="BI13" s="141" t="s">
        <v>1105</v>
      </c>
      <c r="BJ13" s="141" t="s">
        <v>1106</v>
      </c>
      <c r="BK13" s="141" t="s">
        <v>1107</v>
      </c>
      <c r="BL13" s="141" t="s">
        <v>1108</v>
      </c>
      <c r="BM13" s="141" t="s">
        <v>1109</v>
      </c>
      <c r="BN13" s="141" t="s">
        <v>1110</v>
      </c>
      <c r="BO13" s="141" t="s">
        <v>1111</v>
      </c>
      <c r="BP13" s="141" t="s">
        <v>1112</v>
      </c>
      <c r="BQ13" s="141" t="s">
        <v>1113</v>
      </c>
      <c r="BR13" s="141" t="s">
        <v>1114</v>
      </c>
      <c r="BS13" s="141" t="s">
        <v>1115</v>
      </c>
      <c r="BT13" s="141" t="s">
        <v>1116</v>
      </c>
      <c r="BU13" s="141" t="s">
        <v>1117</v>
      </c>
      <c r="BV13" s="141" t="s">
        <v>1118</v>
      </c>
      <c r="BW13" s="129"/>
      <c r="BX13" s="129"/>
      <c r="BY13" s="129"/>
      <c r="BZ13" s="143" t="s">
        <v>1119</v>
      </c>
      <c r="CA13" s="143"/>
      <c r="CB13" s="143"/>
      <c r="CC13" s="143" t="s">
        <v>1120</v>
      </c>
      <c r="CD13" s="143" t="s">
        <v>1121</v>
      </c>
      <c r="CE13" s="143" t="s">
        <v>1122</v>
      </c>
      <c r="CF13" s="143" t="s">
        <v>1123</v>
      </c>
      <c r="CG13" s="143" t="s">
        <v>1124</v>
      </c>
      <c r="CH13" s="143" t="s">
        <v>1125</v>
      </c>
      <c r="CI13" s="143" t="s">
        <v>1126</v>
      </c>
      <c r="CJ13" s="143" t="s">
        <v>1127</v>
      </c>
      <c r="CK13" s="143" t="s">
        <v>1128</v>
      </c>
      <c r="CL13" s="143" t="s">
        <v>1129</v>
      </c>
      <c r="CM13" s="143" t="s">
        <v>1130</v>
      </c>
      <c r="CN13" s="144" t="s">
        <v>1131</v>
      </c>
      <c r="CO13" s="143" t="s">
        <v>757</v>
      </c>
      <c r="CP13" s="143" t="s">
        <v>1132</v>
      </c>
      <c r="CQ13" s="143" t="s">
        <v>1133</v>
      </c>
      <c r="CR13" s="143" t="s">
        <v>1134</v>
      </c>
      <c r="CS13" s="143" t="s">
        <v>1135</v>
      </c>
      <c r="CT13" s="143" t="s">
        <v>1136</v>
      </c>
      <c r="CU13" s="143" t="s">
        <v>1137</v>
      </c>
      <c r="CV13" s="143" t="s">
        <v>1138</v>
      </c>
      <c r="CW13" s="143" t="s">
        <v>1139</v>
      </c>
      <c r="CX13" s="143" t="s">
        <v>1140</v>
      </c>
      <c r="CY13" s="143" t="s">
        <v>1141</v>
      </c>
      <c r="CZ13" s="143" t="s">
        <v>1142</v>
      </c>
      <c r="DA13" s="143" t="s">
        <v>1143</v>
      </c>
      <c r="DB13" s="143" t="s">
        <v>1144</v>
      </c>
      <c r="DC13" s="143" t="s">
        <v>1145</v>
      </c>
      <c r="DD13" s="143" t="s">
        <v>1146</v>
      </c>
      <c r="DE13" s="143" t="s">
        <v>1147</v>
      </c>
    </row>
    <row r="14" spans="1:109" ht="15" customHeight="1" thickBo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H14" s="140" t="s">
        <v>1148</v>
      </c>
      <c r="AI14" s="138" t="s">
        <v>513</v>
      </c>
      <c r="AJ14" s="129"/>
      <c r="AK14" s="129"/>
      <c r="AL14" s="137" t="str">
        <f t="shared" si="0"/>
        <v/>
      </c>
      <c r="AM14" s="137" t="str">
        <f t="shared" si="1"/>
        <v/>
      </c>
      <c r="AN14" s="138" t="str">
        <f t="shared" si="2"/>
        <v/>
      </c>
      <c r="AO14" s="129"/>
      <c r="AP14" s="129">
        <v>12</v>
      </c>
      <c r="AQ14" s="141" t="s">
        <v>1149</v>
      </c>
      <c r="AR14" s="141"/>
      <c r="AS14" s="141"/>
      <c r="AT14" s="141" t="s">
        <v>1150</v>
      </c>
      <c r="AU14" s="141" t="s">
        <v>1151</v>
      </c>
      <c r="AV14" s="146" t="s">
        <v>1152</v>
      </c>
      <c r="AW14" s="141" t="s">
        <v>1153</v>
      </c>
      <c r="AX14" s="141" t="s">
        <v>1154</v>
      </c>
      <c r="AY14" s="141" t="s">
        <v>1155</v>
      </c>
      <c r="AZ14" s="141" t="s">
        <v>1156</v>
      </c>
      <c r="BA14" s="141" t="s">
        <v>1157</v>
      </c>
      <c r="BB14" s="141" t="s">
        <v>1158</v>
      </c>
      <c r="BC14" s="141" t="s">
        <v>1159</v>
      </c>
      <c r="BD14" s="141" t="s">
        <v>1160</v>
      </c>
      <c r="BE14" s="142" t="s">
        <v>1161</v>
      </c>
      <c r="BF14" s="141" t="s">
        <v>1162</v>
      </c>
      <c r="BG14" s="141" t="s">
        <v>1163</v>
      </c>
      <c r="BH14" s="141" t="s">
        <v>1164</v>
      </c>
      <c r="BI14" s="141" t="s">
        <v>1165</v>
      </c>
      <c r="BJ14" s="141" t="s">
        <v>1166</v>
      </c>
      <c r="BK14" s="141" t="s">
        <v>1167</v>
      </c>
      <c r="BL14" s="141" t="s">
        <v>1168</v>
      </c>
      <c r="BM14" s="147" t="s">
        <v>1169</v>
      </c>
      <c r="BN14" s="141" t="s">
        <v>1170</v>
      </c>
      <c r="BO14" s="141" t="s">
        <v>1171</v>
      </c>
      <c r="BP14" s="141" t="s">
        <v>1172</v>
      </c>
      <c r="BQ14" s="141" t="s">
        <v>1173</v>
      </c>
      <c r="BR14" s="141" t="s">
        <v>1174</v>
      </c>
      <c r="BS14" s="141" t="s">
        <v>1175</v>
      </c>
      <c r="BT14" s="141" t="s">
        <v>1176</v>
      </c>
      <c r="BU14" s="141" t="s">
        <v>1177</v>
      </c>
      <c r="BV14" s="141" t="s">
        <v>1178</v>
      </c>
      <c r="BW14" s="129"/>
      <c r="BX14" s="129"/>
      <c r="BY14" s="129"/>
      <c r="BZ14" s="143" t="s">
        <v>1179</v>
      </c>
      <c r="CA14" s="143"/>
      <c r="CB14" s="143"/>
      <c r="CC14" s="143" t="s">
        <v>1180</v>
      </c>
      <c r="CD14" s="143" t="s">
        <v>1181</v>
      </c>
      <c r="CE14" s="143" t="s">
        <v>224</v>
      </c>
      <c r="CF14" s="143" t="s">
        <v>1182</v>
      </c>
      <c r="CG14" s="143" t="s">
        <v>966</v>
      </c>
      <c r="CH14" s="143" t="s">
        <v>1183</v>
      </c>
      <c r="CI14" s="143" t="s">
        <v>1184</v>
      </c>
      <c r="CJ14" s="143" t="s">
        <v>1185</v>
      </c>
      <c r="CK14" s="143" t="s">
        <v>1186</v>
      </c>
      <c r="CL14" s="143" t="s">
        <v>1187</v>
      </c>
      <c r="CM14" s="143" t="s">
        <v>1188</v>
      </c>
      <c r="CN14" s="144" t="s">
        <v>1189</v>
      </c>
      <c r="CO14" s="143" t="s">
        <v>1190</v>
      </c>
      <c r="CP14" s="143" t="s">
        <v>1191</v>
      </c>
      <c r="CQ14" s="143" t="s">
        <v>1192</v>
      </c>
      <c r="CR14" s="143" t="s">
        <v>1193</v>
      </c>
      <c r="CS14" s="143" t="s">
        <v>1194</v>
      </c>
      <c r="CT14" s="143" t="s">
        <v>1195</v>
      </c>
      <c r="CU14" s="143" t="s">
        <v>1196</v>
      </c>
      <c r="CV14" s="143" t="s">
        <v>1197</v>
      </c>
      <c r="CW14" s="143" t="s">
        <v>1198</v>
      </c>
      <c r="CX14" s="143" t="s">
        <v>1199</v>
      </c>
      <c r="CY14" s="143" t="s">
        <v>1200</v>
      </c>
      <c r="CZ14" s="143" t="s">
        <v>1201</v>
      </c>
      <c r="DA14" s="143" t="s">
        <v>1202</v>
      </c>
      <c r="DB14" s="143" t="s">
        <v>1203</v>
      </c>
      <c r="DC14" s="143" t="s">
        <v>1204</v>
      </c>
      <c r="DD14" s="143" t="s">
        <v>1205</v>
      </c>
      <c r="DE14" s="143" t="s">
        <v>1206</v>
      </c>
    </row>
    <row r="15" spans="1:109" ht="15" customHeight="1">
      <c r="A15" s="5"/>
      <c r="B15" s="8"/>
      <c r="C15" s="9" t="s">
        <v>12</v>
      </c>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5"/>
      <c r="AE15" s="5"/>
      <c r="AH15" s="140" t="s">
        <v>1207</v>
      </c>
      <c r="AI15" s="138" t="s">
        <v>514</v>
      </c>
      <c r="AJ15" s="129"/>
      <c r="AK15" s="129"/>
      <c r="AL15" s="137" t="str">
        <f t="shared" si="0"/>
        <v/>
      </c>
      <c r="AM15" s="137" t="str">
        <f t="shared" si="1"/>
        <v/>
      </c>
      <c r="AN15" s="138" t="str">
        <f t="shared" si="2"/>
        <v/>
      </c>
      <c r="AO15" s="129"/>
      <c r="AP15" s="129">
        <v>13</v>
      </c>
      <c r="AQ15" s="146" t="s">
        <v>1208</v>
      </c>
      <c r="AR15" s="141"/>
      <c r="AS15" s="141"/>
      <c r="AT15" s="141" t="s">
        <v>1209</v>
      </c>
      <c r="AU15" s="141" t="s">
        <v>1210</v>
      </c>
      <c r="AV15" s="141"/>
      <c r="AW15" s="141" t="s">
        <v>1211</v>
      </c>
      <c r="AX15" s="141" t="s">
        <v>1212</v>
      </c>
      <c r="AY15" s="141" t="s">
        <v>1213</v>
      </c>
      <c r="AZ15" s="141" t="s">
        <v>1214</v>
      </c>
      <c r="BA15" s="141" t="s">
        <v>1215</v>
      </c>
      <c r="BB15" s="141" t="s">
        <v>1216</v>
      </c>
      <c r="BC15" s="141" t="s">
        <v>1217</v>
      </c>
      <c r="BD15" s="141" t="s">
        <v>1218</v>
      </c>
      <c r="BE15" s="142" t="s">
        <v>1219</v>
      </c>
      <c r="BF15" s="141" t="s">
        <v>1220</v>
      </c>
      <c r="BG15" s="141" t="s">
        <v>1221</v>
      </c>
      <c r="BH15" s="141" t="s">
        <v>1222</v>
      </c>
      <c r="BI15" s="141" t="s">
        <v>1223</v>
      </c>
      <c r="BJ15" s="141" t="s">
        <v>1224</v>
      </c>
      <c r="BK15" s="141" t="s">
        <v>1225</v>
      </c>
      <c r="BL15" s="141" t="s">
        <v>1226</v>
      </c>
      <c r="BM15" s="141">
        <v>23099</v>
      </c>
      <c r="BN15" s="141" t="s">
        <v>1227</v>
      </c>
      <c r="BO15" s="141" t="s">
        <v>1228</v>
      </c>
      <c r="BP15" s="141" t="s">
        <v>1229</v>
      </c>
      <c r="BQ15" s="141" t="s">
        <v>1230</v>
      </c>
      <c r="BR15" s="141" t="s">
        <v>1231</v>
      </c>
      <c r="BS15" s="141" t="s">
        <v>1232</v>
      </c>
      <c r="BT15" s="141" t="s">
        <v>1233</v>
      </c>
      <c r="BU15" s="141" t="s">
        <v>1234</v>
      </c>
      <c r="BV15" s="141" t="s">
        <v>1235</v>
      </c>
      <c r="BW15" s="129"/>
      <c r="BY15" s="129"/>
      <c r="BZ15" s="143" t="s">
        <v>224</v>
      </c>
      <c r="CA15" s="143"/>
      <c r="CB15" s="143"/>
      <c r="CC15" s="143" t="s">
        <v>1236</v>
      </c>
      <c r="CD15" s="143" t="s">
        <v>1207</v>
      </c>
      <c r="CE15" s="143"/>
      <c r="CF15" s="143" t="s">
        <v>1237</v>
      </c>
      <c r="CG15" s="143" t="s">
        <v>1238</v>
      </c>
      <c r="CH15" s="143" t="s">
        <v>1239</v>
      </c>
      <c r="CI15" s="143" t="s">
        <v>1240</v>
      </c>
      <c r="CJ15" s="143" t="s">
        <v>1241</v>
      </c>
      <c r="CK15" s="143" t="s">
        <v>1242</v>
      </c>
      <c r="CL15" s="143" t="s">
        <v>1243</v>
      </c>
      <c r="CM15" s="143" t="s">
        <v>1244</v>
      </c>
      <c r="CN15" s="144" t="s">
        <v>1245</v>
      </c>
      <c r="CO15" s="143" t="s">
        <v>1246</v>
      </c>
      <c r="CP15" s="143" t="s">
        <v>1247</v>
      </c>
      <c r="CQ15" s="143" t="s">
        <v>1248</v>
      </c>
      <c r="CR15" s="143" t="s">
        <v>1249</v>
      </c>
      <c r="CS15" s="143" t="s">
        <v>1250</v>
      </c>
      <c r="CT15" s="143" t="s">
        <v>1251</v>
      </c>
      <c r="CU15" s="143" t="s">
        <v>1252</v>
      </c>
      <c r="CV15" s="143" t="s">
        <v>224</v>
      </c>
      <c r="CW15" s="143" t="s">
        <v>1253</v>
      </c>
      <c r="CX15" s="143" t="s">
        <v>1254</v>
      </c>
      <c r="CY15" s="143" t="s">
        <v>1255</v>
      </c>
      <c r="CZ15" s="143" t="s">
        <v>1256</v>
      </c>
      <c r="DA15" s="143" t="s">
        <v>1257</v>
      </c>
      <c r="DB15" s="143" t="s">
        <v>1258</v>
      </c>
      <c r="DC15" s="143" t="s">
        <v>1259</v>
      </c>
      <c r="DD15" s="143" t="s">
        <v>1260</v>
      </c>
      <c r="DE15" s="143" t="s">
        <v>1261</v>
      </c>
    </row>
    <row r="16" spans="1:109" ht="36" customHeight="1" thickBot="1">
      <c r="A16" s="5"/>
      <c r="B16" s="16"/>
      <c r="C16" s="294" t="s">
        <v>387</v>
      </c>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19"/>
      <c r="AE16" s="5"/>
      <c r="AH16" s="140" t="s">
        <v>1126</v>
      </c>
      <c r="AI16" s="138" t="s">
        <v>515</v>
      </c>
      <c r="AJ16" s="129"/>
      <c r="AK16" s="129"/>
      <c r="AL16" s="137" t="str">
        <f t="shared" si="0"/>
        <v/>
      </c>
      <c r="AM16" s="137" t="str">
        <f t="shared" si="1"/>
        <v/>
      </c>
      <c r="AN16" s="138" t="str">
        <f t="shared" si="2"/>
        <v/>
      </c>
      <c r="AO16" s="129"/>
      <c r="AP16" s="129">
        <v>14</v>
      </c>
      <c r="AQ16" s="141"/>
      <c r="AR16" s="141"/>
      <c r="AS16" s="141"/>
      <c r="AT16" s="141" t="s">
        <v>1262</v>
      </c>
      <c r="AU16" s="141" t="s">
        <v>1263</v>
      </c>
      <c r="AV16" s="141"/>
      <c r="AW16" s="141" t="s">
        <v>1264</v>
      </c>
      <c r="AX16" s="141" t="s">
        <v>1265</v>
      </c>
      <c r="AY16" s="141" t="s">
        <v>1266</v>
      </c>
      <c r="AZ16" s="141" t="s">
        <v>1267</v>
      </c>
      <c r="BA16" s="141" t="s">
        <v>1268</v>
      </c>
      <c r="BB16" s="141" t="s">
        <v>1269</v>
      </c>
      <c r="BC16" s="141" t="s">
        <v>1270</v>
      </c>
      <c r="BD16" s="141" t="s">
        <v>1271</v>
      </c>
      <c r="BE16" s="142" t="s">
        <v>1272</v>
      </c>
      <c r="BF16" s="141" t="s">
        <v>1273</v>
      </c>
      <c r="BG16" s="141" t="s">
        <v>1274</v>
      </c>
      <c r="BH16" s="141" t="s">
        <v>1275</v>
      </c>
      <c r="BI16" s="141" t="s">
        <v>1276</v>
      </c>
      <c r="BJ16" s="141" t="s">
        <v>1277</v>
      </c>
      <c r="BK16" s="141" t="s">
        <v>1278</v>
      </c>
      <c r="BL16" s="141" t="s">
        <v>1279</v>
      </c>
      <c r="BM16" s="141"/>
      <c r="BN16" s="141" t="s">
        <v>1280</v>
      </c>
      <c r="BO16" s="141" t="s">
        <v>1281</v>
      </c>
      <c r="BP16" s="141" t="s">
        <v>1282</v>
      </c>
      <c r="BQ16" s="141" t="s">
        <v>1283</v>
      </c>
      <c r="BR16" s="141" t="s">
        <v>1284</v>
      </c>
      <c r="BS16" s="141" t="s">
        <v>1285</v>
      </c>
      <c r="BT16" s="141" t="s">
        <v>1286</v>
      </c>
      <c r="BU16" s="141" t="s">
        <v>1287</v>
      </c>
      <c r="BV16" s="141" t="s">
        <v>1288</v>
      </c>
      <c r="BW16" s="129"/>
      <c r="BX16" s="129"/>
      <c r="BY16" s="129"/>
      <c r="BZ16" s="143"/>
      <c r="CA16" s="143"/>
      <c r="CB16" s="143"/>
      <c r="CC16" s="143" t="s">
        <v>1289</v>
      </c>
      <c r="CD16" s="143" t="s">
        <v>1126</v>
      </c>
      <c r="CE16" s="143"/>
      <c r="CF16" s="143" t="s">
        <v>1290</v>
      </c>
      <c r="CG16" s="143" t="s">
        <v>1291</v>
      </c>
      <c r="CH16" s="143" t="s">
        <v>782</v>
      </c>
      <c r="CI16" s="143" t="s">
        <v>1292</v>
      </c>
      <c r="CJ16" s="143" t="s">
        <v>1293</v>
      </c>
      <c r="CK16" s="143" t="s">
        <v>1294</v>
      </c>
      <c r="CL16" s="143" t="s">
        <v>1295</v>
      </c>
      <c r="CM16" s="143" t="s">
        <v>1296</v>
      </c>
      <c r="CN16" s="144" t="s">
        <v>1297</v>
      </c>
      <c r="CO16" s="143" t="s">
        <v>1298</v>
      </c>
      <c r="CP16" s="145" t="s">
        <v>1299</v>
      </c>
      <c r="CQ16" s="143" t="s">
        <v>1300</v>
      </c>
      <c r="CR16" s="143" t="s">
        <v>1301</v>
      </c>
      <c r="CS16" s="143" t="s">
        <v>1302</v>
      </c>
      <c r="CT16" s="143" t="s">
        <v>1303</v>
      </c>
      <c r="CU16" s="143" t="s">
        <v>1304</v>
      </c>
      <c r="CV16" s="143"/>
      <c r="CW16" s="143" t="s">
        <v>1305</v>
      </c>
      <c r="CX16" s="143" t="s">
        <v>1306</v>
      </c>
      <c r="CY16" s="143" t="s">
        <v>1307</v>
      </c>
      <c r="CZ16" s="143" t="s">
        <v>1308</v>
      </c>
      <c r="DA16" s="143" t="s">
        <v>1309</v>
      </c>
      <c r="DB16" s="143" t="s">
        <v>1310</v>
      </c>
      <c r="DC16" s="143" t="s">
        <v>1311</v>
      </c>
      <c r="DD16" s="143" t="s">
        <v>1312</v>
      </c>
      <c r="DE16" s="143" t="s">
        <v>1313</v>
      </c>
    </row>
    <row r="17" spans="1:109" ht="15" customHeight="1" thickBot="1">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H17" s="140" t="s">
        <v>1314</v>
      </c>
      <c r="AI17" s="138" t="s">
        <v>516</v>
      </c>
      <c r="AJ17" s="129"/>
      <c r="AK17" s="129"/>
      <c r="AL17" s="137" t="str">
        <f t="shared" si="0"/>
        <v/>
      </c>
      <c r="AM17" s="137" t="str">
        <f t="shared" si="1"/>
        <v/>
      </c>
      <c r="AN17" s="138" t="str">
        <f t="shared" si="2"/>
        <v/>
      </c>
      <c r="AO17" s="129"/>
      <c r="AP17" s="129">
        <v>15</v>
      </c>
      <c r="AQ17" s="141"/>
      <c r="AR17" s="141"/>
      <c r="AS17" s="141"/>
      <c r="AT17" s="146" t="s">
        <v>1315</v>
      </c>
      <c r="AU17" s="141" t="s">
        <v>1316</v>
      </c>
      <c r="AV17" s="141"/>
      <c r="AW17" s="141" t="s">
        <v>1317</v>
      </c>
      <c r="AX17" s="141" t="s">
        <v>1318</v>
      </c>
      <c r="AY17" s="141" t="s">
        <v>1319</v>
      </c>
      <c r="AZ17" s="141" t="s">
        <v>1320</v>
      </c>
      <c r="BA17" s="141" t="s">
        <v>1321</v>
      </c>
      <c r="BB17" s="141" t="s">
        <v>1322</v>
      </c>
      <c r="BC17" s="141" t="s">
        <v>1323</v>
      </c>
      <c r="BD17" s="141" t="s">
        <v>1324</v>
      </c>
      <c r="BE17" s="142" t="s">
        <v>1325</v>
      </c>
      <c r="BF17" s="141" t="s">
        <v>1326</v>
      </c>
      <c r="BG17" s="141" t="s">
        <v>1327</v>
      </c>
      <c r="BH17" s="141" t="s">
        <v>1328</v>
      </c>
      <c r="BI17" s="141" t="s">
        <v>1329</v>
      </c>
      <c r="BJ17" s="141" t="s">
        <v>1330</v>
      </c>
      <c r="BK17" s="141" t="s">
        <v>1331</v>
      </c>
      <c r="BL17" s="141" t="s">
        <v>1332</v>
      </c>
      <c r="BM17" s="141"/>
      <c r="BN17" s="141" t="s">
        <v>1333</v>
      </c>
      <c r="BO17" s="141" t="s">
        <v>1334</v>
      </c>
      <c r="BP17" s="141" t="s">
        <v>1335</v>
      </c>
      <c r="BQ17" s="141" t="s">
        <v>1336</v>
      </c>
      <c r="BR17" s="141" t="s">
        <v>1337</v>
      </c>
      <c r="BS17" s="141" t="s">
        <v>1338</v>
      </c>
      <c r="BT17" s="141" t="s">
        <v>1339</v>
      </c>
      <c r="BU17" s="141" t="s">
        <v>1340</v>
      </c>
      <c r="BV17" s="141" t="s">
        <v>1341</v>
      </c>
      <c r="BW17" s="129"/>
      <c r="BX17" s="129"/>
      <c r="BY17" s="129"/>
      <c r="BZ17" s="143"/>
      <c r="CA17" s="143"/>
      <c r="CB17" s="143"/>
      <c r="CC17" s="143" t="s">
        <v>224</v>
      </c>
      <c r="CD17" s="143" t="s">
        <v>1342</v>
      </c>
      <c r="CE17" s="143"/>
      <c r="CF17" s="143" t="s">
        <v>1343</v>
      </c>
      <c r="CG17" s="143" t="s">
        <v>1344</v>
      </c>
      <c r="CH17" s="143" t="s">
        <v>821</v>
      </c>
      <c r="CI17" s="143" t="s">
        <v>1345</v>
      </c>
      <c r="CJ17" s="143" t="s">
        <v>1346</v>
      </c>
      <c r="CK17" s="143" t="s">
        <v>782</v>
      </c>
      <c r="CL17" s="143" t="s">
        <v>1347</v>
      </c>
      <c r="CM17" s="143" t="s">
        <v>1348</v>
      </c>
      <c r="CN17" s="144" t="s">
        <v>1349</v>
      </c>
      <c r="CO17" s="143" t="s">
        <v>1350</v>
      </c>
      <c r="CP17" s="143" t="s">
        <v>1351</v>
      </c>
      <c r="CQ17" s="143" t="s">
        <v>1352</v>
      </c>
      <c r="CR17" s="143" t="s">
        <v>1353</v>
      </c>
      <c r="CS17" s="143" t="s">
        <v>1354</v>
      </c>
      <c r="CT17" s="143" t="s">
        <v>1355</v>
      </c>
      <c r="CU17" s="143" t="s">
        <v>1356</v>
      </c>
      <c r="CV17" s="143"/>
      <c r="CW17" s="143" t="s">
        <v>1357</v>
      </c>
      <c r="CX17" s="143" t="s">
        <v>1358</v>
      </c>
      <c r="CY17" s="143" t="s">
        <v>1359</v>
      </c>
      <c r="CZ17" s="143" t="s">
        <v>1360</v>
      </c>
      <c r="DA17" s="143" t="s">
        <v>1207</v>
      </c>
      <c r="DB17" s="143" t="s">
        <v>1361</v>
      </c>
      <c r="DC17" s="143" t="s">
        <v>1362</v>
      </c>
      <c r="DD17" s="143" t="s">
        <v>1363</v>
      </c>
      <c r="DE17" s="143" t="s">
        <v>1364</v>
      </c>
    </row>
    <row r="18" spans="1:109" ht="15" customHeight="1">
      <c r="A18" s="5"/>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2"/>
      <c r="AE18" s="5"/>
      <c r="AH18" s="140" t="s">
        <v>1365</v>
      </c>
      <c r="AI18" s="138" t="s">
        <v>517</v>
      </c>
      <c r="AJ18" s="129"/>
      <c r="AK18" s="129"/>
      <c r="AL18" s="137" t="str">
        <f t="shared" si="0"/>
        <v/>
      </c>
      <c r="AM18" s="137" t="str">
        <f t="shared" si="1"/>
        <v/>
      </c>
      <c r="AN18" s="138" t="str">
        <f t="shared" si="2"/>
        <v/>
      </c>
      <c r="AO18" s="129"/>
      <c r="AP18" s="129">
        <v>16</v>
      </c>
      <c r="AQ18" s="141"/>
      <c r="AR18" s="141"/>
      <c r="AS18" s="141"/>
      <c r="AT18" s="141"/>
      <c r="AU18" s="141" t="s">
        <v>1366</v>
      </c>
      <c r="AV18" s="141"/>
      <c r="AW18" s="141" t="s">
        <v>1367</v>
      </c>
      <c r="AX18" s="141" t="s">
        <v>1368</v>
      </c>
      <c r="AY18" s="141" t="s">
        <v>1369</v>
      </c>
      <c r="AZ18" s="141" t="s">
        <v>1370</v>
      </c>
      <c r="BA18" s="141" t="s">
        <v>1371</v>
      </c>
      <c r="BB18" s="141" t="s">
        <v>1372</v>
      </c>
      <c r="BC18" s="141" t="s">
        <v>1373</v>
      </c>
      <c r="BD18" s="141" t="s">
        <v>1374</v>
      </c>
      <c r="BE18" s="142" t="s">
        <v>1375</v>
      </c>
      <c r="BF18" s="141" t="s">
        <v>1376</v>
      </c>
      <c r="BG18" s="141" t="s">
        <v>1377</v>
      </c>
      <c r="BH18" s="141" t="s">
        <v>1378</v>
      </c>
      <c r="BI18" s="141" t="s">
        <v>1379</v>
      </c>
      <c r="BJ18" s="141" t="s">
        <v>1380</v>
      </c>
      <c r="BK18" s="141" t="s">
        <v>1381</v>
      </c>
      <c r="BL18" s="141" t="s">
        <v>1382</v>
      </c>
      <c r="BM18" s="141"/>
      <c r="BN18" s="141" t="s">
        <v>1383</v>
      </c>
      <c r="BO18" s="141" t="s">
        <v>1384</v>
      </c>
      <c r="BP18" s="141" t="s">
        <v>1385</v>
      </c>
      <c r="BQ18" s="141" t="s">
        <v>1386</v>
      </c>
      <c r="BR18" s="141" t="s">
        <v>1387</v>
      </c>
      <c r="BS18" s="141" t="s">
        <v>1388</v>
      </c>
      <c r="BT18" s="141" t="s">
        <v>1389</v>
      </c>
      <c r="BU18" s="141" t="s">
        <v>1390</v>
      </c>
      <c r="BV18" s="141" t="s">
        <v>1391</v>
      </c>
      <c r="BW18" s="129"/>
      <c r="BX18" s="129"/>
      <c r="BY18" s="129"/>
      <c r="BZ18" s="143"/>
      <c r="CA18" s="143"/>
      <c r="CB18" s="143"/>
      <c r="CC18" s="143"/>
      <c r="CD18" s="143" t="s">
        <v>1392</v>
      </c>
      <c r="CE18" s="143"/>
      <c r="CF18" s="143" t="s">
        <v>1393</v>
      </c>
      <c r="CG18" s="143" t="s">
        <v>1394</v>
      </c>
      <c r="CH18" s="143" t="s">
        <v>1395</v>
      </c>
      <c r="CI18" s="143" t="s">
        <v>1396</v>
      </c>
      <c r="CJ18" s="143" t="s">
        <v>1148</v>
      </c>
      <c r="CK18" s="143" t="s">
        <v>1397</v>
      </c>
      <c r="CL18" s="143" t="s">
        <v>1398</v>
      </c>
      <c r="CM18" s="143" t="s">
        <v>1399</v>
      </c>
      <c r="CN18" s="144" t="s">
        <v>1400</v>
      </c>
      <c r="CO18" s="143" t="s">
        <v>1401</v>
      </c>
      <c r="CP18" s="143" t="s">
        <v>1402</v>
      </c>
      <c r="CQ18" s="143" t="s">
        <v>1403</v>
      </c>
      <c r="CR18" s="143" t="s">
        <v>1404</v>
      </c>
      <c r="CS18" s="143" t="s">
        <v>1405</v>
      </c>
      <c r="CT18" s="143" t="s">
        <v>1406</v>
      </c>
      <c r="CU18" s="143" t="s">
        <v>1407</v>
      </c>
      <c r="CV18" s="143"/>
      <c r="CW18" s="143" t="s">
        <v>1408</v>
      </c>
      <c r="CX18" s="143" t="s">
        <v>1409</v>
      </c>
      <c r="CY18" s="143" t="s">
        <v>1410</v>
      </c>
      <c r="CZ18" s="143" t="s">
        <v>1411</v>
      </c>
      <c r="DA18" s="143" t="s">
        <v>1412</v>
      </c>
      <c r="DB18" s="143" t="s">
        <v>1413</v>
      </c>
      <c r="DC18" s="143" t="s">
        <v>1414</v>
      </c>
      <c r="DD18" s="143" t="s">
        <v>1415</v>
      </c>
      <c r="DE18" s="143" t="s">
        <v>1416</v>
      </c>
    </row>
    <row r="19" spans="1:109" ht="48" customHeight="1">
      <c r="A19" s="5"/>
      <c r="B19" s="23"/>
      <c r="C19" s="295" t="s">
        <v>13</v>
      </c>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4"/>
      <c r="AE19" s="5"/>
      <c r="AH19" s="140" t="s">
        <v>1417</v>
      </c>
      <c r="AI19" s="138" t="s">
        <v>518</v>
      </c>
      <c r="AJ19" s="129"/>
      <c r="AK19" s="129"/>
      <c r="AL19" s="137" t="str">
        <f t="shared" si="0"/>
        <v/>
      </c>
      <c r="AM19" s="137" t="str">
        <f t="shared" si="1"/>
        <v/>
      </c>
      <c r="AN19" s="138" t="str">
        <f t="shared" si="2"/>
        <v/>
      </c>
      <c r="AO19" s="129"/>
      <c r="AP19" s="129">
        <v>17</v>
      </c>
      <c r="AQ19" s="141"/>
      <c r="AR19" s="141"/>
      <c r="AS19" s="141"/>
      <c r="AT19" s="141"/>
      <c r="AU19" s="141" t="s">
        <v>1418</v>
      </c>
      <c r="AV19" s="141"/>
      <c r="AW19" s="141" t="s">
        <v>1419</v>
      </c>
      <c r="AX19" s="141" t="s">
        <v>1420</v>
      </c>
      <c r="AY19" s="141" t="s">
        <v>1421</v>
      </c>
      <c r="AZ19" s="141" t="s">
        <v>1422</v>
      </c>
      <c r="BA19" s="141" t="s">
        <v>1423</v>
      </c>
      <c r="BB19" s="141" t="s">
        <v>1424</v>
      </c>
      <c r="BC19" s="141" t="s">
        <v>1425</v>
      </c>
      <c r="BD19" s="141" t="s">
        <v>1426</v>
      </c>
      <c r="BE19" s="142" t="s">
        <v>1427</v>
      </c>
      <c r="BF19" s="141" t="s">
        <v>1428</v>
      </c>
      <c r="BG19" s="141" t="s">
        <v>1429</v>
      </c>
      <c r="BH19" s="141" t="s">
        <v>1430</v>
      </c>
      <c r="BI19" s="141" t="s">
        <v>1431</v>
      </c>
      <c r="BJ19" s="141" t="s">
        <v>1432</v>
      </c>
      <c r="BK19" s="141" t="s">
        <v>1433</v>
      </c>
      <c r="BL19" s="141" t="s">
        <v>1434</v>
      </c>
      <c r="BM19" s="141"/>
      <c r="BN19" s="141" t="s">
        <v>1435</v>
      </c>
      <c r="BO19" s="141" t="s">
        <v>1436</v>
      </c>
      <c r="BP19" s="141" t="s">
        <v>1437</v>
      </c>
      <c r="BQ19" s="141" t="s">
        <v>1438</v>
      </c>
      <c r="BR19" s="141" t="s">
        <v>1439</v>
      </c>
      <c r="BS19" s="141" t="s">
        <v>1440</v>
      </c>
      <c r="BT19" s="141" t="s">
        <v>1441</v>
      </c>
      <c r="BU19" s="141" t="s">
        <v>1442</v>
      </c>
      <c r="BV19" s="141" t="s">
        <v>1443</v>
      </c>
      <c r="BW19" s="129"/>
      <c r="BX19" s="129"/>
      <c r="BY19" s="129"/>
      <c r="BZ19" s="143"/>
      <c r="CA19" s="143"/>
      <c r="CB19" s="143"/>
      <c r="CC19" s="143"/>
      <c r="CD19" s="143" t="s">
        <v>1444</v>
      </c>
      <c r="CE19" s="143"/>
      <c r="CF19" s="143" t="s">
        <v>1445</v>
      </c>
      <c r="CG19" s="143" t="s">
        <v>1446</v>
      </c>
      <c r="CH19" s="143" t="s">
        <v>1447</v>
      </c>
      <c r="CI19" s="143" t="s">
        <v>1448</v>
      </c>
      <c r="CJ19" s="143" t="s">
        <v>1449</v>
      </c>
      <c r="CK19" s="143" t="s">
        <v>1450</v>
      </c>
      <c r="CL19" s="143" t="s">
        <v>1451</v>
      </c>
      <c r="CM19" s="143" t="s">
        <v>1452</v>
      </c>
      <c r="CN19" s="144" t="s">
        <v>1453</v>
      </c>
      <c r="CO19" s="143" t="s">
        <v>1454</v>
      </c>
      <c r="CP19" s="143" t="s">
        <v>1455</v>
      </c>
      <c r="CQ19" s="143" t="s">
        <v>1456</v>
      </c>
      <c r="CR19" s="143" t="s">
        <v>1457</v>
      </c>
      <c r="CS19" s="143" t="s">
        <v>1458</v>
      </c>
      <c r="CT19" s="143" t="s">
        <v>1459</v>
      </c>
      <c r="CU19" s="143" t="s">
        <v>1460</v>
      </c>
      <c r="CV19" s="143"/>
      <c r="CW19" s="143" t="s">
        <v>1461</v>
      </c>
      <c r="CX19" s="143" t="s">
        <v>1462</v>
      </c>
      <c r="CY19" s="143" t="s">
        <v>1463</v>
      </c>
      <c r="CZ19" s="143" t="s">
        <v>1464</v>
      </c>
      <c r="DA19" s="143" t="s">
        <v>1126</v>
      </c>
      <c r="DB19" s="143" t="s">
        <v>1465</v>
      </c>
      <c r="DC19" s="143" t="s">
        <v>1466</v>
      </c>
      <c r="DD19" s="143" t="s">
        <v>1467</v>
      </c>
      <c r="DE19" s="143" t="s">
        <v>1468</v>
      </c>
    </row>
    <row r="20" spans="1:109" ht="6.75" customHeight="1">
      <c r="A20" s="5"/>
      <c r="B20" s="23"/>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4"/>
      <c r="AE20" s="5"/>
      <c r="AH20" s="140" t="s">
        <v>1469</v>
      </c>
      <c r="AI20" s="138" t="s">
        <v>519</v>
      </c>
      <c r="AJ20" s="129"/>
      <c r="AK20" s="129"/>
      <c r="AL20" s="137" t="str">
        <f t="shared" si="0"/>
        <v/>
      </c>
      <c r="AM20" s="137" t="str">
        <f t="shared" si="1"/>
        <v/>
      </c>
      <c r="AN20" s="138" t="str">
        <f t="shared" si="2"/>
        <v/>
      </c>
      <c r="AO20" s="129"/>
      <c r="AP20" s="129">
        <v>18</v>
      </c>
      <c r="AQ20" s="141"/>
      <c r="AR20" s="141"/>
      <c r="AS20" s="141"/>
      <c r="AT20" s="141"/>
      <c r="AU20" s="141" t="s">
        <v>1470</v>
      </c>
      <c r="AV20" s="141"/>
      <c r="AW20" s="141" t="s">
        <v>1471</v>
      </c>
      <c r="AX20" s="141" t="s">
        <v>1472</v>
      </c>
      <c r="AY20" s="146" t="s">
        <v>1473</v>
      </c>
      <c r="AZ20" s="141" t="s">
        <v>1474</v>
      </c>
      <c r="BA20" s="141" t="s">
        <v>1475</v>
      </c>
      <c r="BB20" s="141" t="s">
        <v>1476</v>
      </c>
      <c r="BC20" s="141" t="s">
        <v>1477</v>
      </c>
      <c r="BD20" s="141" t="s">
        <v>1478</v>
      </c>
      <c r="BE20" s="142" t="s">
        <v>1479</v>
      </c>
      <c r="BF20" s="141" t="s">
        <v>1480</v>
      </c>
      <c r="BG20" s="141" t="s">
        <v>1481</v>
      </c>
      <c r="BH20" s="141" t="s">
        <v>1482</v>
      </c>
      <c r="BI20" s="141" t="s">
        <v>1483</v>
      </c>
      <c r="BJ20" s="141" t="s">
        <v>1484</v>
      </c>
      <c r="BK20" s="141" t="s">
        <v>1485</v>
      </c>
      <c r="BL20" s="141" t="s">
        <v>1486</v>
      </c>
      <c r="BM20" s="141"/>
      <c r="BN20" s="141" t="s">
        <v>1487</v>
      </c>
      <c r="BO20" s="141" t="s">
        <v>1488</v>
      </c>
      <c r="BP20" s="141" t="s">
        <v>1489</v>
      </c>
      <c r="BQ20" s="141" t="s">
        <v>1490</v>
      </c>
      <c r="BR20" s="141" t="s">
        <v>1491</v>
      </c>
      <c r="BS20" s="141" t="s">
        <v>1492</v>
      </c>
      <c r="BT20" s="141" t="s">
        <v>1493</v>
      </c>
      <c r="BU20" s="141" t="s">
        <v>1494</v>
      </c>
      <c r="BV20" s="141" t="s">
        <v>1495</v>
      </c>
      <c r="BW20" s="129"/>
      <c r="BX20" s="129"/>
      <c r="BY20" s="129"/>
      <c r="BZ20" s="143"/>
      <c r="CA20" s="143"/>
      <c r="CB20" s="143"/>
      <c r="CC20" s="143"/>
      <c r="CD20" s="143" t="s">
        <v>1496</v>
      </c>
      <c r="CE20" s="143"/>
      <c r="CF20" s="143" t="s">
        <v>1497</v>
      </c>
      <c r="CG20" s="143" t="s">
        <v>821</v>
      </c>
      <c r="CH20" s="143" t="s">
        <v>224</v>
      </c>
      <c r="CI20" s="143" t="s">
        <v>1498</v>
      </c>
      <c r="CJ20" s="143" t="s">
        <v>1499</v>
      </c>
      <c r="CK20" s="143" t="s">
        <v>1500</v>
      </c>
      <c r="CL20" s="143" t="s">
        <v>1501</v>
      </c>
      <c r="CM20" s="143" t="s">
        <v>1502</v>
      </c>
      <c r="CN20" s="144" t="s">
        <v>1503</v>
      </c>
      <c r="CO20" s="143" t="s">
        <v>1504</v>
      </c>
      <c r="CP20" s="143" t="s">
        <v>1505</v>
      </c>
      <c r="CQ20" s="143" t="s">
        <v>1506</v>
      </c>
      <c r="CR20" s="143" t="s">
        <v>1507</v>
      </c>
      <c r="CS20" s="143" t="s">
        <v>1508</v>
      </c>
      <c r="CT20" s="143" t="s">
        <v>1509</v>
      </c>
      <c r="CU20" s="143" t="s">
        <v>1510</v>
      </c>
      <c r="CV20" s="143"/>
      <c r="CW20" s="143" t="s">
        <v>1511</v>
      </c>
      <c r="CX20" s="143" t="s">
        <v>1512</v>
      </c>
      <c r="CY20" s="143" t="s">
        <v>1513</v>
      </c>
      <c r="CZ20" s="143" t="s">
        <v>1514</v>
      </c>
      <c r="DA20" s="143" t="s">
        <v>1515</v>
      </c>
      <c r="DB20" s="143" t="s">
        <v>1516</v>
      </c>
      <c r="DC20" s="143" t="s">
        <v>1517</v>
      </c>
      <c r="DD20" s="143" t="s">
        <v>1518</v>
      </c>
      <c r="DE20" s="143" t="s">
        <v>350</v>
      </c>
    </row>
    <row r="21" spans="1:109" ht="36" customHeight="1">
      <c r="A21" s="5"/>
      <c r="B21" s="23"/>
      <c r="C21" s="288" t="s">
        <v>14</v>
      </c>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4"/>
      <c r="AE21" s="5"/>
      <c r="AH21" s="140" t="s">
        <v>1519</v>
      </c>
      <c r="AI21" s="138" t="s">
        <v>520</v>
      </c>
      <c r="AJ21" s="129"/>
      <c r="AK21" s="129"/>
      <c r="AL21" s="137" t="str">
        <f t="shared" si="0"/>
        <v/>
      </c>
      <c r="AM21" s="137" t="str">
        <f t="shared" si="1"/>
        <v/>
      </c>
      <c r="AN21" s="138" t="str">
        <f t="shared" si="2"/>
        <v/>
      </c>
      <c r="AO21" s="129"/>
      <c r="AP21" s="129">
        <v>19</v>
      </c>
      <c r="AQ21" s="141"/>
      <c r="AR21" s="141"/>
      <c r="AS21" s="141"/>
      <c r="AT21" s="141"/>
      <c r="AU21" s="141" t="s">
        <v>1520</v>
      </c>
      <c r="AV21" s="141"/>
      <c r="AW21" s="141" t="s">
        <v>1521</v>
      </c>
      <c r="AX21" s="141" t="s">
        <v>1522</v>
      </c>
      <c r="AY21" s="141"/>
      <c r="AZ21" s="141" t="s">
        <v>1523</v>
      </c>
      <c r="BA21" s="141" t="s">
        <v>1524</v>
      </c>
      <c r="BB21" s="141" t="s">
        <v>1525</v>
      </c>
      <c r="BC21" s="141" t="s">
        <v>1526</v>
      </c>
      <c r="BD21" s="141" t="s">
        <v>1527</v>
      </c>
      <c r="BE21" s="142" t="s">
        <v>1528</v>
      </c>
      <c r="BF21" s="141" t="s">
        <v>1529</v>
      </c>
      <c r="BG21" s="141" t="s">
        <v>1530</v>
      </c>
      <c r="BH21" s="141" t="s">
        <v>1531</v>
      </c>
      <c r="BI21" s="141" t="s">
        <v>1532</v>
      </c>
      <c r="BJ21" s="141" t="s">
        <v>1533</v>
      </c>
      <c r="BK21" s="141" t="s">
        <v>1534</v>
      </c>
      <c r="BL21" s="141" t="s">
        <v>1535</v>
      </c>
      <c r="BM21" s="141"/>
      <c r="BN21" s="141" t="s">
        <v>1536</v>
      </c>
      <c r="BO21" s="141" t="s">
        <v>1537</v>
      </c>
      <c r="BP21" s="141" t="s">
        <v>1538</v>
      </c>
      <c r="BQ21" s="141">
        <v>27099</v>
      </c>
      <c r="BR21" s="141" t="s">
        <v>1539</v>
      </c>
      <c r="BS21" s="141" t="s">
        <v>1540</v>
      </c>
      <c r="BT21" s="141" t="s">
        <v>1541</v>
      </c>
      <c r="BU21" s="141" t="s">
        <v>1542</v>
      </c>
      <c r="BV21" s="141" t="s">
        <v>1543</v>
      </c>
      <c r="BW21" s="129"/>
      <c r="BX21" s="129"/>
      <c r="BY21" s="129"/>
      <c r="BZ21" s="143"/>
      <c r="CA21" s="143"/>
      <c r="CB21" s="143"/>
      <c r="CC21" s="143"/>
      <c r="CD21" s="143" t="s">
        <v>1544</v>
      </c>
      <c r="CE21" s="143"/>
      <c r="CF21" s="143" t="s">
        <v>1545</v>
      </c>
      <c r="CG21" s="143" t="s">
        <v>1546</v>
      </c>
      <c r="CH21" s="143"/>
      <c r="CI21" s="143" t="s">
        <v>1547</v>
      </c>
      <c r="CJ21" s="143" t="s">
        <v>1548</v>
      </c>
      <c r="CK21" s="143" t="s">
        <v>1549</v>
      </c>
      <c r="CL21" s="143" t="s">
        <v>1550</v>
      </c>
      <c r="CM21" s="143" t="s">
        <v>1551</v>
      </c>
      <c r="CN21" s="144" t="s">
        <v>1552</v>
      </c>
      <c r="CO21" s="143" t="s">
        <v>1553</v>
      </c>
      <c r="CP21" s="143" t="s">
        <v>1554</v>
      </c>
      <c r="CQ21" s="143" t="s">
        <v>1555</v>
      </c>
      <c r="CR21" s="143" t="s">
        <v>352</v>
      </c>
      <c r="CS21" s="143" t="s">
        <v>1556</v>
      </c>
      <c r="CT21" s="143" t="s">
        <v>1557</v>
      </c>
      <c r="CU21" s="143" t="s">
        <v>1558</v>
      </c>
      <c r="CV21" s="143"/>
      <c r="CW21" s="143" t="s">
        <v>1559</v>
      </c>
      <c r="CX21" s="143" t="s">
        <v>1560</v>
      </c>
      <c r="CY21" s="143" t="s">
        <v>1561</v>
      </c>
      <c r="CZ21" s="143" t="s">
        <v>224</v>
      </c>
      <c r="DA21" s="143" t="s">
        <v>1342</v>
      </c>
      <c r="DB21" s="143" t="s">
        <v>1562</v>
      </c>
      <c r="DC21" s="143" t="s">
        <v>1016</v>
      </c>
      <c r="DD21" s="143" t="s">
        <v>1563</v>
      </c>
      <c r="DE21" s="143" t="s">
        <v>1564</v>
      </c>
    </row>
    <row r="22" spans="1:109" ht="6.75" customHeight="1">
      <c r="A22" s="5"/>
      <c r="B22" s="23"/>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4"/>
      <c r="AE22" s="5"/>
      <c r="AH22" s="140" t="s">
        <v>1565</v>
      </c>
      <c r="AI22" s="138" t="s">
        <v>521</v>
      </c>
      <c r="AJ22" s="129"/>
      <c r="AK22" s="129"/>
      <c r="AL22" s="137" t="str">
        <f t="shared" si="0"/>
        <v/>
      </c>
      <c r="AM22" s="137" t="str">
        <f t="shared" si="1"/>
        <v/>
      </c>
      <c r="AN22" s="138" t="str">
        <f t="shared" si="2"/>
        <v/>
      </c>
      <c r="AO22" s="129"/>
      <c r="AP22" s="129">
        <v>20</v>
      </c>
      <c r="AQ22" s="141"/>
      <c r="AR22" s="141"/>
      <c r="AS22" s="141"/>
      <c r="AT22" s="141"/>
      <c r="AU22" s="141" t="s">
        <v>1566</v>
      </c>
      <c r="AV22" s="141"/>
      <c r="AW22" s="141" t="s">
        <v>1567</v>
      </c>
      <c r="AX22" s="141" t="s">
        <v>1568</v>
      </c>
      <c r="AY22" s="141"/>
      <c r="AZ22" s="141" t="s">
        <v>1569</v>
      </c>
      <c r="BA22" s="141" t="s">
        <v>1570</v>
      </c>
      <c r="BB22" s="141" t="s">
        <v>1571</v>
      </c>
      <c r="BC22" s="141" t="s">
        <v>1572</v>
      </c>
      <c r="BD22" s="141" t="s">
        <v>1573</v>
      </c>
      <c r="BE22" s="142" t="s">
        <v>1574</v>
      </c>
      <c r="BF22" s="141" t="s">
        <v>1575</v>
      </c>
      <c r="BG22" s="141" t="s">
        <v>1576</v>
      </c>
      <c r="BH22" s="141" t="s">
        <v>1577</v>
      </c>
      <c r="BI22" s="141" t="s">
        <v>1578</v>
      </c>
      <c r="BJ22" s="141" t="s">
        <v>1579</v>
      </c>
      <c r="BK22" s="141" t="s">
        <v>1580</v>
      </c>
      <c r="BL22" s="141">
        <v>22099</v>
      </c>
      <c r="BM22" s="141"/>
      <c r="BN22" s="141" t="s">
        <v>1581</v>
      </c>
      <c r="BO22" s="141">
        <v>25099</v>
      </c>
      <c r="BP22" s="141" t="s">
        <v>1582</v>
      </c>
      <c r="BQ22" s="141"/>
      <c r="BR22" s="141" t="s">
        <v>1583</v>
      </c>
      <c r="BS22" s="141" t="s">
        <v>1584</v>
      </c>
      <c r="BT22" s="141" t="s">
        <v>1585</v>
      </c>
      <c r="BU22" s="141" t="s">
        <v>1586</v>
      </c>
      <c r="BV22" s="141" t="s">
        <v>1587</v>
      </c>
      <c r="BW22" s="129"/>
      <c r="BX22" s="129"/>
      <c r="BY22" s="129"/>
      <c r="BZ22" s="143"/>
      <c r="CA22" s="143"/>
      <c r="CB22" s="143"/>
      <c r="CC22" s="143"/>
      <c r="CD22" s="143" t="s">
        <v>1469</v>
      </c>
      <c r="CE22" s="143"/>
      <c r="CF22" s="143" t="s">
        <v>1588</v>
      </c>
      <c r="CG22" s="143" t="s">
        <v>971</v>
      </c>
      <c r="CH22" s="143"/>
      <c r="CI22" s="143" t="s">
        <v>1589</v>
      </c>
      <c r="CJ22" s="143" t="s">
        <v>1590</v>
      </c>
      <c r="CK22" s="143" t="s">
        <v>1591</v>
      </c>
      <c r="CL22" s="143" t="s">
        <v>1592</v>
      </c>
      <c r="CM22" s="143" t="s">
        <v>1593</v>
      </c>
      <c r="CN22" s="144" t="s">
        <v>1594</v>
      </c>
      <c r="CO22" s="143" t="s">
        <v>1595</v>
      </c>
      <c r="CP22" s="143" t="s">
        <v>1596</v>
      </c>
      <c r="CQ22" s="143" t="s">
        <v>1597</v>
      </c>
      <c r="CR22" s="143" t="s">
        <v>1598</v>
      </c>
      <c r="CS22" s="143" t="s">
        <v>1599</v>
      </c>
      <c r="CT22" s="143" t="s">
        <v>1600</v>
      </c>
      <c r="CU22" s="143" t="s">
        <v>224</v>
      </c>
      <c r="CV22" s="143"/>
      <c r="CW22" s="143" t="s">
        <v>1601</v>
      </c>
      <c r="CX22" s="143" t="s">
        <v>224</v>
      </c>
      <c r="CY22" s="143" t="s">
        <v>1602</v>
      </c>
      <c r="CZ22" s="143"/>
      <c r="DA22" s="143" t="s">
        <v>1603</v>
      </c>
      <c r="DB22" s="143" t="s">
        <v>1604</v>
      </c>
      <c r="DC22" s="143" t="s">
        <v>1605</v>
      </c>
      <c r="DD22" s="143" t="s">
        <v>1606</v>
      </c>
      <c r="DE22" s="143" t="s">
        <v>1607</v>
      </c>
    </row>
    <row r="23" spans="1:109" ht="15" customHeight="1">
      <c r="A23" s="5"/>
      <c r="B23" s="23"/>
      <c r="C23" s="288" t="s">
        <v>15</v>
      </c>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4"/>
      <c r="AE23" s="5"/>
      <c r="AH23" s="140" t="s">
        <v>1608</v>
      </c>
      <c r="AI23" s="138" t="s">
        <v>522</v>
      </c>
      <c r="AJ23" s="129"/>
      <c r="AK23" s="129"/>
      <c r="AL23" s="137" t="str">
        <f t="shared" si="0"/>
        <v/>
      </c>
      <c r="AM23" s="137" t="str">
        <f t="shared" si="1"/>
        <v/>
      </c>
      <c r="AN23" s="138" t="str">
        <f t="shared" si="2"/>
        <v/>
      </c>
      <c r="AO23" s="129"/>
      <c r="AP23" s="129">
        <v>21</v>
      </c>
      <c r="AQ23" s="141"/>
      <c r="AR23" s="141"/>
      <c r="AS23" s="141"/>
      <c r="AT23" s="141"/>
      <c r="AU23" s="141" t="s">
        <v>1609</v>
      </c>
      <c r="AV23" s="141"/>
      <c r="AW23" s="141" t="s">
        <v>1610</v>
      </c>
      <c r="AX23" s="141" t="s">
        <v>1611</v>
      </c>
      <c r="AY23" s="141"/>
      <c r="AZ23" s="141" t="s">
        <v>1612</v>
      </c>
      <c r="BA23" s="141" t="s">
        <v>1613</v>
      </c>
      <c r="BB23" s="141" t="s">
        <v>1614</v>
      </c>
      <c r="BC23" s="141" t="s">
        <v>1615</v>
      </c>
      <c r="BD23" s="141" t="s">
        <v>1616</v>
      </c>
      <c r="BE23" s="142" t="s">
        <v>1617</v>
      </c>
      <c r="BF23" s="141" t="s">
        <v>1618</v>
      </c>
      <c r="BG23" s="141" t="s">
        <v>1619</v>
      </c>
      <c r="BH23" s="141" t="s">
        <v>1620</v>
      </c>
      <c r="BI23" s="141" t="s">
        <v>1621</v>
      </c>
      <c r="BJ23" s="141" t="s">
        <v>1622</v>
      </c>
      <c r="BK23" s="141" t="s">
        <v>1623</v>
      </c>
      <c r="BL23" s="141"/>
      <c r="BM23" s="141"/>
      <c r="BN23" s="141" t="s">
        <v>1624</v>
      </c>
      <c r="BO23" s="141"/>
      <c r="BP23" s="141" t="s">
        <v>1625</v>
      </c>
      <c r="BQ23" s="141"/>
      <c r="BR23" s="141" t="s">
        <v>1626</v>
      </c>
      <c r="BS23" s="141" t="s">
        <v>1627</v>
      </c>
      <c r="BT23" s="141" t="s">
        <v>1628</v>
      </c>
      <c r="BU23" s="141" t="s">
        <v>1629</v>
      </c>
      <c r="BV23" s="141" t="s">
        <v>1630</v>
      </c>
      <c r="BW23" s="129"/>
      <c r="BX23" s="129"/>
      <c r="BY23" s="129"/>
      <c r="BZ23" s="143"/>
      <c r="CA23" s="143"/>
      <c r="CB23" s="143"/>
      <c r="CC23" s="143"/>
      <c r="CD23" s="143" t="s">
        <v>1631</v>
      </c>
      <c r="CE23" s="143"/>
      <c r="CF23" s="143" t="s">
        <v>1632</v>
      </c>
      <c r="CG23" s="143" t="s">
        <v>1633</v>
      </c>
      <c r="CH23" s="143"/>
      <c r="CI23" s="143" t="s">
        <v>1634</v>
      </c>
      <c r="CJ23" s="143" t="s">
        <v>1635</v>
      </c>
      <c r="CK23" s="143" t="s">
        <v>1636</v>
      </c>
      <c r="CL23" s="143" t="s">
        <v>1637</v>
      </c>
      <c r="CM23" s="143" t="s">
        <v>1638</v>
      </c>
      <c r="CN23" s="144" t="s">
        <v>1639</v>
      </c>
      <c r="CO23" s="143" t="s">
        <v>1640</v>
      </c>
      <c r="CP23" s="143" t="s">
        <v>1641</v>
      </c>
      <c r="CQ23" s="143" t="s">
        <v>1642</v>
      </c>
      <c r="CR23" s="143" t="s">
        <v>1643</v>
      </c>
      <c r="CS23" s="143" t="s">
        <v>1644</v>
      </c>
      <c r="CT23" s="143" t="s">
        <v>1645</v>
      </c>
      <c r="CU23" s="143"/>
      <c r="CV23" s="143"/>
      <c r="CW23" s="143" t="s">
        <v>1646</v>
      </c>
      <c r="CX23" s="143"/>
      <c r="CY23" s="143" t="s">
        <v>1647</v>
      </c>
      <c r="CZ23" s="143"/>
      <c r="DA23" s="143" t="s">
        <v>1648</v>
      </c>
      <c r="DB23" s="143" t="s">
        <v>1649</v>
      </c>
      <c r="DC23" s="143" t="s">
        <v>1650</v>
      </c>
      <c r="DD23" s="143" t="s">
        <v>1651</v>
      </c>
      <c r="DE23" s="143" t="s">
        <v>1652</v>
      </c>
    </row>
    <row r="24" spans="1:109" ht="6.75" customHeight="1">
      <c r="A24" s="5"/>
      <c r="B24" s="23"/>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4"/>
      <c r="AE24" s="5"/>
      <c r="AH24" s="140" t="s">
        <v>1653</v>
      </c>
      <c r="AI24" s="138" t="s">
        <v>523</v>
      </c>
      <c r="AJ24" s="129"/>
      <c r="AK24" s="129"/>
      <c r="AL24" s="137" t="str">
        <f t="shared" si="0"/>
        <v/>
      </c>
      <c r="AM24" s="137" t="str">
        <f t="shared" si="1"/>
        <v/>
      </c>
      <c r="AN24" s="138" t="str">
        <f t="shared" si="2"/>
        <v/>
      </c>
      <c r="AO24" s="129"/>
      <c r="AP24" s="129">
        <v>22</v>
      </c>
      <c r="AQ24" s="141"/>
      <c r="AR24" s="141"/>
      <c r="AS24" s="141"/>
      <c r="AT24" s="141"/>
      <c r="AU24" s="141" t="s">
        <v>1654</v>
      </c>
      <c r="AV24" s="141"/>
      <c r="AW24" s="141" t="s">
        <v>1655</v>
      </c>
      <c r="AX24" s="141" t="s">
        <v>1656</v>
      </c>
      <c r="AY24" s="141"/>
      <c r="AZ24" s="141" t="s">
        <v>1657</v>
      </c>
      <c r="BA24" s="141" t="s">
        <v>1658</v>
      </c>
      <c r="BB24" s="141" t="s">
        <v>1659</v>
      </c>
      <c r="BC24" s="141" t="s">
        <v>1660</v>
      </c>
      <c r="BD24" s="141" t="s">
        <v>1661</v>
      </c>
      <c r="BE24" s="142" t="s">
        <v>1662</v>
      </c>
      <c r="BF24" s="141" t="s">
        <v>1663</v>
      </c>
      <c r="BG24" s="141" t="s">
        <v>1664</v>
      </c>
      <c r="BH24" s="141">
        <v>18099</v>
      </c>
      <c r="BI24" s="141" t="s">
        <v>1665</v>
      </c>
      <c r="BJ24" s="141" t="s">
        <v>1666</v>
      </c>
      <c r="BK24" s="141" t="s">
        <v>1667</v>
      </c>
      <c r="BL24" s="141"/>
      <c r="BM24" s="141"/>
      <c r="BN24" s="141" t="s">
        <v>1668</v>
      </c>
      <c r="BO24" s="141"/>
      <c r="BP24" s="141" t="s">
        <v>1669</v>
      </c>
      <c r="BQ24" s="141"/>
      <c r="BR24" s="141" t="s">
        <v>1670</v>
      </c>
      <c r="BS24" s="141" t="s">
        <v>1671</v>
      </c>
      <c r="BT24" s="141" t="s">
        <v>1672</v>
      </c>
      <c r="BU24" s="141" t="s">
        <v>1673</v>
      </c>
      <c r="BV24" s="141" t="s">
        <v>1674</v>
      </c>
      <c r="BW24" s="129"/>
      <c r="BX24" s="129"/>
      <c r="BY24" s="129"/>
      <c r="BZ24" s="143"/>
      <c r="CA24" s="143"/>
      <c r="CB24" s="143"/>
      <c r="CC24" s="143"/>
      <c r="CD24" s="143" t="s">
        <v>1675</v>
      </c>
      <c r="CE24" s="143"/>
      <c r="CF24" s="143" t="s">
        <v>1676</v>
      </c>
      <c r="CG24" s="143" t="s">
        <v>1677</v>
      </c>
      <c r="CH24" s="143"/>
      <c r="CI24" s="143" t="s">
        <v>1678</v>
      </c>
      <c r="CJ24" s="143" t="s">
        <v>1679</v>
      </c>
      <c r="CK24" s="143" t="s">
        <v>1680</v>
      </c>
      <c r="CL24" s="143" t="s">
        <v>965</v>
      </c>
      <c r="CM24" s="143" t="s">
        <v>1681</v>
      </c>
      <c r="CN24" s="144" t="s">
        <v>1682</v>
      </c>
      <c r="CO24" s="143" t="s">
        <v>1683</v>
      </c>
      <c r="CP24" s="143" t="s">
        <v>1684</v>
      </c>
      <c r="CQ24" s="143" t="s">
        <v>224</v>
      </c>
      <c r="CR24" s="143" t="s">
        <v>1685</v>
      </c>
      <c r="CS24" s="143" t="s">
        <v>1686</v>
      </c>
      <c r="CT24" s="143" t="s">
        <v>1687</v>
      </c>
      <c r="CU24" s="143"/>
      <c r="CV24" s="143"/>
      <c r="CW24" s="143" t="s">
        <v>1688</v>
      </c>
      <c r="CX24" s="143"/>
      <c r="CY24" s="143" t="s">
        <v>1689</v>
      </c>
      <c r="CZ24" s="143"/>
      <c r="DA24" s="143" t="s">
        <v>1690</v>
      </c>
      <c r="DB24" s="143" t="s">
        <v>1691</v>
      </c>
      <c r="DC24" s="143" t="s">
        <v>1348</v>
      </c>
      <c r="DD24" s="143" t="s">
        <v>1692</v>
      </c>
      <c r="DE24" s="143" t="s">
        <v>1693</v>
      </c>
    </row>
    <row r="25" spans="1:109" ht="48" customHeight="1">
      <c r="A25" s="5"/>
      <c r="B25" s="23"/>
      <c r="C25" s="26"/>
      <c r="D25" s="295" t="s">
        <v>16</v>
      </c>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4"/>
      <c r="AE25" s="5"/>
      <c r="AH25" s="140" t="s">
        <v>1356</v>
      </c>
      <c r="AI25" s="138" t="s">
        <v>524</v>
      </c>
      <c r="AJ25" s="129"/>
      <c r="AK25" s="129"/>
      <c r="AL25" s="137" t="str">
        <f t="shared" si="0"/>
        <v/>
      </c>
      <c r="AM25" s="137" t="str">
        <f t="shared" si="1"/>
        <v/>
      </c>
      <c r="AN25" s="138" t="str">
        <f t="shared" si="2"/>
        <v/>
      </c>
      <c r="AO25" s="129"/>
      <c r="AP25" s="129">
        <v>23</v>
      </c>
      <c r="AQ25" s="141"/>
      <c r="AR25" s="141"/>
      <c r="AS25" s="141"/>
      <c r="AT25" s="141"/>
      <c r="AU25" s="141" t="s">
        <v>1694</v>
      </c>
      <c r="AV25" s="141"/>
      <c r="AW25" s="141" t="s">
        <v>1695</v>
      </c>
      <c r="AX25" s="141" t="s">
        <v>1696</v>
      </c>
      <c r="AY25" s="141"/>
      <c r="AZ25" s="141" t="s">
        <v>1697</v>
      </c>
      <c r="BA25" s="141" t="s">
        <v>1698</v>
      </c>
      <c r="BB25" s="141" t="s">
        <v>1699</v>
      </c>
      <c r="BC25" s="141" t="s">
        <v>1700</v>
      </c>
      <c r="BD25" s="141" t="s">
        <v>1701</v>
      </c>
      <c r="BE25" s="142" t="s">
        <v>1702</v>
      </c>
      <c r="BF25" s="141" t="s">
        <v>1703</v>
      </c>
      <c r="BG25" s="141" t="s">
        <v>1704</v>
      </c>
      <c r="BH25" s="141"/>
      <c r="BI25" s="141" t="s">
        <v>1705</v>
      </c>
      <c r="BJ25" s="141" t="s">
        <v>1706</v>
      </c>
      <c r="BK25" s="141" t="s">
        <v>1707</v>
      </c>
      <c r="BL25" s="141"/>
      <c r="BM25" s="141"/>
      <c r="BN25" s="141" t="s">
        <v>1708</v>
      </c>
      <c r="BO25" s="141"/>
      <c r="BP25" s="141" t="s">
        <v>1709</v>
      </c>
      <c r="BQ25" s="141"/>
      <c r="BR25" s="141" t="s">
        <v>1710</v>
      </c>
      <c r="BS25" s="141" t="s">
        <v>1711</v>
      </c>
      <c r="BT25" s="141" t="s">
        <v>1712</v>
      </c>
      <c r="BU25" s="141" t="s">
        <v>1713</v>
      </c>
      <c r="BV25" s="141" t="s">
        <v>1714</v>
      </c>
      <c r="BW25" s="129"/>
      <c r="BX25" s="129"/>
      <c r="BY25" s="129"/>
      <c r="BZ25" s="143"/>
      <c r="CA25" s="143"/>
      <c r="CB25" s="143"/>
      <c r="CC25" s="143"/>
      <c r="CD25" s="143" t="s">
        <v>1715</v>
      </c>
      <c r="CE25" s="143"/>
      <c r="CF25" s="143" t="s">
        <v>1716</v>
      </c>
      <c r="CG25" s="143" t="s">
        <v>1717</v>
      </c>
      <c r="CH25" s="143"/>
      <c r="CI25" s="143" t="s">
        <v>1718</v>
      </c>
      <c r="CJ25" s="143" t="s">
        <v>1498</v>
      </c>
      <c r="CK25" s="143" t="s">
        <v>1719</v>
      </c>
      <c r="CL25" s="143" t="s">
        <v>1720</v>
      </c>
      <c r="CM25" s="143" t="s">
        <v>1721</v>
      </c>
      <c r="CN25" s="144" t="s">
        <v>1722</v>
      </c>
      <c r="CO25" s="143" t="s">
        <v>1723</v>
      </c>
      <c r="CP25" s="143" t="s">
        <v>1724</v>
      </c>
      <c r="CQ25" s="143"/>
      <c r="CR25" s="143" t="s">
        <v>1725</v>
      </c>
      <c r="CS25" s="143" t="s">
        <v>1726</v>
      </c>
      <c r="CT25" s="143" t="s">
        <v>1727</v>
      </c>
      <c r="CU25" s="143"/>
      <c r="CV25" s="143"/>
      <c r="CW25" s="143" t="s">
        <v>1728</v>
      </c>
      <c r="CX25" s="143"/>
      <c r="CY25" s="143" t="s">
        <v>1729</v>
      </c>
      <c r="CZ25" s="143"/>
      <c r="DA25" s="143" t="s">
        <v>1496</v>
      </c>
      <c r="DB25" s="143" t="s">
        <v>1730</v>
      </c>
      <c r="DC25" s="143" t="s">
        <v>1731</v>
      </c>
      <c r="DD25" s="143" t="s">
        <v>1732</v>
      </c>
      <c r="DE25" s="143" t="s">
        <v>1733</v>
      </c>
    </row>
    <row r="26" spans="1:109" ht="6.75" customHeight="1">
      <c r="A26" s="5"/>
      <c r="B26" s="23"/>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4"/>
      <c r="AE26" s="5"/>
      <c r="AH26" s="140" t="s">
        <v>1734</v>
      </c>
      <c r="AI26" s="138" t="s">
        <v>525</v>
      </c>
      <c r="AJ26" s="129"/>
      <c r="AK26" s="129"/>
      <c r="AL26" s="137" t="str">
        <f t="shared" si="0"/>
        <v/>
      </c>
      <c r="AM26" s="137" t="str">
        <f t="shared" si="1"/>
        <v/>
      </c>
      <c r="AN26" s="138" t="str">
        <f t="shared" si="2"/>
        <v/>
      </c>
      <c r="AO26" s="129"/>
      <c r="AP26" s="129">
        <v>24</v>
      </c>
      <c r="AQ26" s="141"/>
      <c r="AR26" s="141"/>
      <c r="AS26" s="141"/>
      <c r="AT26" s="141"/>
      <c r="AU26" s="141" t="s">
        <v>1735</v>
      </c>
      <c r="AV26" s="141"/>
      <c r="AW26" s="141" t="s">
        <v>1736</v>
      </c>
      <c r="AX26" s="141" t="s">
        <v>1737</v>
      </c>
      <c r="AY26" s="141"/>
      <c r="AZ26" s="141" t="s">
        <v>1738</v>
      </c>
      <c r="BA26" s="141" t="s">
        <v>1739</v>
      </c>
      <c r="BB26" s="141" t="s">
        <v>1740</v>
      </c>
      <c r="BC26" s="141" t="s">
        <v>1741</v>
      </c>
      <c r="BD26" s="141" t="s">
        <v>1742</v>
      </c>
      <c r="BE26" s="142" t="s">
        <v>1743</v>
      </c>
      <c r="BF26" s="141" t="s">
        <v>1744</v>
      </c>
      <c r="BG26" s="141" t="s">
        <v>1745</v>
      </c>
      <c r="BH26" s="141"/>
      <c r="BI26" s="141" t="s">
        <v>1746</v>
      </c>
      <c r="BJ26" s="141" t="s">
        <v>1747</v>
      </c>
      <c r="BK26" s="141" t="s">
        <v>1748</v>
      </c>
      <c r="BL26" s="141"/>
      <c r="BM26" s="141"/>
      <c r="BN26" s="141" t="s">
        <v>1749</v>
      </c>
      <c r="BO26" s="141"/>
      <c r="BP26" s="141" t="s">
        <v>1750</v>
      </c>
      <c r="BQ26" s="141"/>
      <c r="BR26" s="141" t="s">
        <v>1751</v>
      </c>
      <c r="BS26" s="141" t="s">
        <v>1752</v>
      </c>
      <c r="BT26" s="141" t="s">
        <v>1753</v>
      </c>
      <c r="BU26" s="141" t="s">
        <v>1754</v>
      </c>
      <c r="BV26" s="141" t="s">
        <v>1755</v>
      </c>
      <c r="BW26" s="129"/>
      <c r="BX26" s="129"/>
      <c r="BY26" s="129"/>
      <c r="BZ26" s="143"/>
      <c r="CA26" s="143"/>
      <c r="CB26" s="143"/>
      <c r="CC26" s="143"/>
      <c r="CD26" s="143" t="s">
        <v>1498</v>
      </c>
      <c r="CE26" s="143"/>
      <c r="CF26" s="143" t="s">
        <v>1756</v>
      </c>
      <c r="CG26" s="143" t="s">
        <v>1507</v>
      </c>
      <c r="CH26" s="143"/>
      <c r="CI26" s="143" t="s">
        <v>1757</v>
      </c>
      <c r="CJ26" s="143" t="s">
        <v>1758</v>
      </c>
      <c r="CK26" s="143" t="s">
        <v>1759</v>
      </c>
      <c r="CL26" s="143" t="s">
        <v>1063</v>
      </c>
      <c r="CM26" s="143" t="s">
        <v>1760</v>
      </c>
      <c r="CN26" s="144" t="s">
        <v>1761</v>
      </c>
      <c r="CO26" s="143" t="s">
        <v>1762</v>
      </c>
      <c r="CP26" s="143" t="s">
        <v>1763</v>
      </c>
      <c r="CQ26" s="143"/>
      <c r="CR26" s="143" t="s">
        <v>1764</v>
      </c>
      <c r="CS26" s="143" t="s">
        <v>1765</v>
      </c>
      <c r="CT26" s="143" t="s">
        <v>1766</v>
      </c>
      <c r="CU26" s="143"/>
      <c r="CV26" s="143"/>
      <c r="CW26" s="143" t="s">
        <v>1767</v>
      </c>
      <c r="CX26" s="143"/>
      <c r="CY26" s="143" t="s">
        <v>1768</v>
      </c>
      <c r="CZ26" s="143"/>
      <c r="DA26" s="143" t="s">
        <v>1769</v>
      </c>
      <c r="DB26" s="143" t="s">
        <v>1770</v>
      </c>
      <c r="DC26" s="143" t="s">
        <v>1771</v>
      </c>
      <c r="DD26" s="143" t="s">
        <v>1772</v>
      </c>
      <c r="DE26" s="143" t="s">
        <v>1773</v>
      </c>
    </row>
    <row r="27" spans="1:109" ht="36" customHeight="1">
      <c r="A27" s="5"/>
      <c r="B27" s="23"/>
      <c r="C27" s="288" t="s">
        <v>388</v>
      </c>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4"/>
      <c r="AE27" s="5"/>
      <c r="AH27" s="140" t="s">
        <v>1774</v>
      </c>
      <c r="AI27" s="138" t="s">
        <v>526</v>
      </c>
      <c r="AJ27" s="129"/>
      <c r="AK27" s="148"/>
      <c r="AL27" s="137" t="str">
        <f t="shared" si="0"/>
        <v/>
      </c>
      <c r="AM27" s="137" t="str">
        <f t="shared" si="1"/>
        <v/>
      </c>
      <c r="AN27" s="138" t="str">
        <f t="shared" si="2"/>
        <v/>
      </c>
      <c r="AO27" s="148"/>
      <c r="AP27" s="129">
        <v>25</v>
      </c>
      <c r="AQ27" s="149"/>
      <c r="AR27" s="149"/>
      <c r="AS27" s="149"/>
      <c r="AT27" s="149"/>
      <c r="AU27" s="141" t="s">
        <v>1775</v>
      </c>
      <c r="AV27" s="149"/>
      <c r="AW27" s="141" t="s">
        <v>1776</v>
      </c>
      <c r="AX27" s="141" t="s">
        <v>1777</v>
      </c>
      <c r="AY27" s="149"/>
      <c r="AZ27" s="141" t="s">
        <v>1778</v>
      </c>
      <c r="BA27" s="141" t="s">
        <v>1779</v>
      </c>
      <c r="BB27" s="141" t="s">
        <v>1780</v>
      </c>
      <c r="BC27" s="141" t="s">
        <v>1781</v>
      </c>
      <c r="BD27" s="141" t="s">
        <v>1782</v>
      </c>
      <c r="BE27" s="142" t="s">
        <v>1783</v>
      </c>
      <c r="BF27" s="141" t="s">
        <v>1784</v>
      </c>
      <c r="BG27" s="141" t="s">
        <v>1785</v>
      </c>
      <c r="BH27" s="149"/>
      <c r="BI27" s="141" t="s">
        <v>1786</v>
      </c>
      <c r="BJ27" s="141" t="s">
        <v>1787</v>
      </c>
      <c r="BK27" s="141" t="s">
        <v>1788</v>
      </c>
      <c r="BL27" s="149"/>
      <c r="BM27" s="149"/>
      <c r="BN27" s="141" t="s">
        <v>1789</v>
      </c>
      <c r="BO27" s="149"/>
      <c r="BP27" s="141" t="s">
        <v>1790</v>
      </c>
      <c r="BQ27" s="149"/>
      <c r="BR27" s="141" t="s">
        <v>1791</v>
      </c>
      <c r="BS27" s="141" t="s">
        <v>1792</v>
      </c>
      <c r="BT27" s="141" t="s">
        <v>1793</v>
      </c>
      <c r="BU27" s="141" t="s">
        <v>1794</v>
      </c>
      <c r="BV27" s="141" t="s">
        <v>1795</v>
      </c>
      <c r="BW27" s="148"/>
      <c r="BX27" s="148"/>
      <c r="BY27" s="148"/>
      <c r="BZ27" s="150"/>
      <c r="CA27" s="150"/>
      <c r="CB27" s="150"/>
      <c r="CC27" s="150"/>
      <c r="CD27" s="143" t="s">
        <v>1796</v>
      </c>
      <c r="CE27" s="150"/>
      <c r="CF27" s="143" t="s">
        <v>1797</v>
      </c>
      <c r="CG27" s="143" t="s">
        <v>1798</v>
      </c>
      <c r="CH27" s="150"/>
      <c r="CI27" s="143" t="s">
        <v>1799</v>
      </c>
      <c r="CJ27" s="143" t="s">
        <v>1757</v>
      </c>
      <c r="CK27" s="143" t="s">
        <v>1800</v>
      </c>
      <c r="CL27" s="143" t="s">
        <v>1801</v>
      </c>
      <c r="CM27" s="143" t="s">
        <v>1500</v>
      </c>
      <c r="CN27" s="144" t="s">
        <v>1802</v>
      </c>
      <c r="CO27" s="143" t="s">
        <v>1803</v>
      </c>
      <c r="CP27" s="143" t="s">
        <v>1804</v>
      </c>
      <c r="CQ27" s="150"/>
      <c r="CR27" s="143" t="s">
        <v>1805</v>
      </c>
      <c r="CS27" s="143" t="s">
        <v>1806</v>
      </c>
      <c r="CT27" s="143" t="s">
        <v>1807</v>
      </c>
      <c r="CU27" s="150"/>
      <c r="CV27" s="150"/>
      <c r="CW27" s="143" t="s">
        <v>1808</v>
      </c>
      <c r="CX27" s="150"/>
      <c r="CY27" s="143" t="s">
        <v>1809</v>
      </c>
      <c r="CZ27" s="150"/>
      <c r="DA27" s="143" t="s">
        <v>1810</v>
      </c>
      <c r="DB27" s="143" t="s">
        <v>1811</v>
      </c>
      <c r="DC27" s="143" t="s">
        <v>1812</v>
      </c>
      <c r="DD27" s="143" t="s">
        <v>1813</v>
      </c>
      <c r="DE27" s="143" t="s">
        <v>818</v>
      </c>
    </row>
    <row r="28" spans="1:109" ht="6.75" customHeight="1">
      <c r="A28" s="5"/>
      <c r="B28" s="23"/>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4"/>
      <c r="AE28" s="5"/>
      <c r="AH28" s="140" t="s">
        <v>1512</v>
      </c>
      <c r="AI28" s="138" t="s">
        <v>527</v>
      </c>
      <c r="AJ28" s="129"/>
      <c r="AK28" s="148"/>
      <c r="AL28" s="137" t="str">
        <f t="shared" si="0"/>
        <v/>
      </c>
      <c r="AM28" s="137" t="str">
        <f t="shared" si="1"/>
        <v/>
      </c>
      <c r="AN28" s="138" t="str">
        <f t="shared" si="2"/>
        <v/>
      </c>
      <c r="AO28" s="148"/>
      <c r="AP28" s="129">
        <v>26</v>
      </c>
      <c r="AQ28" s="149"/>
      <c r="AR28" s="149"/>
      <c r="AS28" s="149"/>
      <c r="AT28" s="149"/>
      <c r="AU28" s="141" t="s">
        <v>1814</v>
      </c>
      <c r="AV28" s="149"/>
      <c r="AW28" s="141" t="s">
        <v>1815</v>
      </c>
      <c r="AX28" s="141" t="s">
        <v>1816</v>
      </c>
      <c r="AY28" s="149"/>
      <c r="AZ28" s="141" t="s">
        <v>1817</v>
      </c>
      <c r="BA28" s="141" t="s">
        <v>1818</v>
      </c>
      <c r="BB28" s="141" t="s">
        <v>1819</v>
      </c>
      <c r="BC28" s="141" t="s">
        <v>1820</v>
      </c>
      <c r="BD28" s="141" t="s">
        <v>1821</v>
      </c>
      <c r="BE28" s="142" t="s">
        <v>1822</v>
      </c>
      <c r="BF28" s="141" t="s">
        <v>1823</v>
      </c>
      <c r="BG28" s="141" t="s">
        <v>1824</v>
      </c>
      <c r="BH28" s="149"/>
      <c r="BI28" s="141" t="s">
        <v>1825</v>
      </c>
      <c r="BJ28" s="141" t="s">
        <v>1826</v>
      </c>
      <c r="BK28" s="141" t="s">
        <v>1827</v>
      </c>
      <c r="BL28" s="149"/>
      <c r="BM28" s="149"/>
      <c r="BN28" s="141" t="s">
        <v>1828</v>
      </c>
      <c r="BO28" s="149"/>
      <c r="BP28" s="141" t="s">
        <v>1829</v>
      </c>
      <c r="BQ28" s="149"/>
      <c r="BR28" s="141" t="s">
        <v>1830</v>
      </c>
      <c r="BS28" s="141" t="s">
        <v>1831</v>
      </c>
      <c r="BT28" s="141" t="s">
        <v>1832</v>
      </c>
      <c r="BU28" s="141" t="s">
        <v>1833</v>
      </c>
      <c r="BV28" s="141" t="s">
        <v>1834</v>
      </c>
      <c r="BW28" s="148"/>
      <c r="BX28" s="148"/>
      <c r="BY28" s="148"/>
      <c r="BZ28" s="150"/>
      <c r="CA28" s="150"/>
      <c r="CB28" s="150"/>
      <c r="CC28" s="150"/>
      <c r="CD28" s="143" t="s">
        <v>1835</v>
      </c>
      <c r="CE28" s="150"/>
      <c r="CF28" s="143" t="s">
        <v>1836</v>
      </c>
      <c r="CG28" s="143" t="s">
        <v>1202</v>
      </c>
      <c r="CH28" s="150"/>
      <c r="CI28" s="143" t="s">
        <v>1837</v>
      </c>
      <c r="CJ28" s="143" t="s">
        <v>1838</v>
      </c>
      <c r="CK28" s="143" t="s">
        <v>1839</v>
      </c>
      <c r="CL28" s="143" t="s">
        <v>1840</v>
      </c>
      <c r="CM28" s="143" t="s">
        <v>1841</v>
      </c>
      <c r="CN28" s="144" t="s">
        <v>1842</v>
      </c>
      <c r="CO28" s="143" t="s">
        <v>1843</v>
      </c>
      <c r="CP28" s="143" t="s">
        <v>1844</v>
      </c>
      <c r="CQ28" s="150"/>
      <c r="CR28" s="143" t="s">
        <v>1845</v>
      </c>
      <c r="CS28" s="143" t="s">
        <v>1846</v>
      </c>
      <c r="CT28" s="143" t="s">
        <v>1847</v>
      </c>
      <c r="CU28" s="150"/>
      <c r="CV28" s="150"/>
      <c r="CW28" s="143" t="s">
        <v>1848</v>
      </c>
      <c r="CX28" s="150"/>
      <c r="CY28" s="143" t="s">
        <v>1849</v>
      </c>
      <c r="CZ28" s="150"/>
      <c r="DA28" s="143" t="s">
        <v>1850</v>
      </c>
      <c r="DB28" s="143" t="s">
        <v>1851</v>
      </c>
      <c r="DC28" s="143" t="s">
        <v>1852</v>
      </c>
      <c r="DD28" s="145" t="s">
        <v>1853</v>
      </c>
      <c r="DE28" s="143" t="s">
        <v>1854</v>
      </c>
    </row>
    <row r="29" spans="1:109" ht="60" customHeight="1">
      <c r="A29" s="5"/>
      <c r="B29" s="23"/>
      <c r="C29" s="288" t="s">
        <v>17</v>
      </c>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4"/>
      <c r="AE29" s="5"/>
      <c r="AH29" s="140" t="s">
        <v>1855</v>
      </c>
      <c r="AI29" s="138" t="s">
        <v>528</v>
      </c>
      <c r="AJ29" s="129"/>
      <c r="AK29" s="148"/>
      <c r="AL29" s="137" t="str">
        <f t="shared" si="0"/>
        <v/>
      </c>
      <c r="AM29" s="137" t="str">
        <f t="shared" si="1"/>
        <v/>
      </c>
      <c r="AN29" s="138" t="str">
        <f t="shared" si="2"/>
        <v/>
      </c>
      <c r="AO29" s="148"/>
      <c r="AP29" s="129">
        <v>27</v>
      </c>
      <c r="AQ29" s="149"/>
      <c r="AR29" s="149"/>
      <c r="AS29" s="149"/>
      <c r="AT29" s="149"/>
      <c r="AU29" s="141" t="s">
        <v>1856</v>
      </c>
      <c r="AV29" s="149"/>
      <c r="AW29" s="141" t="s">
        <v>1857</v>
      </c>
      <c r="AX29" s="141" t="s">
        <v>1858</v>
      </c>
      <c r="AY29" s="149"/>
      <c r="AZ29" s="141" t="s">
        <v>1859</v>
      </c>
      <c r="BA29" s="141" t="s">
        <v>1860</v>
      </c>
      <c r="BB29" s="141" t="s">
        <v>1861</v>
      </c>
      <c r="BC29" s="141" t="s">
        <v>1862</v>
      </c>
      <c r="BD29" s="141" t="s">
        <v>1863</v>
      </c>
      <c r="BE29" s="142" t="s">
        <v>1864</v>
      </c>
      <c r="BF29" s="141" t="s">
        <v>1865</v>
      </c>
      <c r="BG29" s="141" t="s">
        <v>1866</v>
      </c>
      <c r="BH29" s="149"/>
      <c r="BI29" s="141" t="s">
        <v>1867</v>
      </c>
      <c r="BJ29" s="141" t="s">
        <v>1868</v>
      </c>
      <c r="BK29" s="141" t="s">
        <v>1869</v>
      </c>
      <c r="BL29" s="149"/>
      <c r="BM29" s="149"/>
      <c r="BN29" s="141" t="s">
        <v>1870</v>
      </c>
      <c r="BO29" s="149"/>
      <c r="BP29" s="141" t="s">
        <v>1871</v>
      </c>
      <c r="BQ29" s="149"/>
      <c r="BR29" s="141" t="s">
        <v>1872</v>
      </c>
      <c r="BS29" s="141" t="s">
        <v>1873</v>
      </c>
      <c r="BT29" s="141" t="s">
        <v>1874</v>
      </c>
      <c r="BU29" s="141" t="s">
        <v>1875</v>
      </c>
      <c r="BV29" s="141" t="s">
        <v>1876</v>
      </c>
      <c r="BW29" s="148"/>
      <c r="BX29" s="148"/>
      <c r="BY29" s="148"/>
      <c r="BZ29" s="150"/>
      <c r="CA29" s="150"/>
      <c r="CB29" s="150"/>
      <c r="CC29" s="150"/>
      <c r="CD29" s="143" t="s">
        <v>1877</v>
      </c>
      <c r="CE29" s="150"/>
      <c r="CF29" s="143" t="s">
        <v>1878</v>
      </c>
      <c r="CG29" s="143" t="s">
        <v>1879</v>
      </c>
      <c r="CH29" s="150"/>
      <c r="CI29" s="143" t="s">
        <v>1880</v>
      </c>
      <c r="CJ29" s="143" t="s">
        <v>1881</v>
      </c>
      <c r="CK29" s="143" t="s">
        <v>1882</v>
      </c>
      <c r="CL29" s="143" t="s">
        <v>1883</v>
      </c>
      <c r="CM29" s="143" t="s">
        <v>1884</v>
      </c>
      <c r="CN29" s="144" t="s">
        <v>1885</v>
      </c>
      <c r="CO29" s="143" t="s">
        <v>1886</v>
      </c>
      <c r="CP29" s="143" t="s">
        <v>1887</v>
      </c>
      <c r="CQ29" s="150"/>
      <c r="CR29" s="143" t="s">
        <v>350</v>
      </c>
      <c r="CS29" s="143" t="s">
        <v>1888</v>
      </c>
      <c r="CT29" s="143" t="s">
        <v>1889</v>
      </c>
      <c r="CU29" s="150"/>
      <c r="CV29" s="150"/>
      <c r="CW29" s="143" t="s">
        <v>1890</v>
      </c>
      <c r="CX29" s="150"/>
      <c r="CY29" s="143" t="s">
        <v>1891</v>
      </c>
      <c r="CZ29" s="150"/>
      <c r="DA29" s="143" t="s">
        <v>1892</v>
      </c>
      <c r="DB29" s="143" t="s">
        <v>1893</v>
      </c>
      <c r="DC29" s="143" t="s">
        <v>1894</v>
      </c>
      <c r="DD29" s="143" t="s">
        <v>1895</v>
      </c>
      <c r="DE29" s="143" t="s">
        <v>1896</v>
      </c>
    </row>
    <row r="30" spans="1:109" ht="6.75" customHeight="1">
      <c r="A30" s="5"/>
      <c r="B30" s="23"/>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4"/>
      <c r="AE30" s="5"/>
      <c r="AH30" s="140" t="s">
        <v>1897</v>
      </c>
      <c r="AI30" s="138" t="s">
        <v>529</v>
      </c>
      <c r="AJ30" s="129"/>
      <c r="AK30" s="148"/>
      <c r="AL30" s="137" t="str">
        <f t="shared" si="0"/>
        <v/>
      </c>
      <c r="AM30" s="137" t="str">
        <f t="shared" si="1"/>
        <v/>
      </c>
      <c r="AN30" s="138" t="str">
        <f t="shared" si="2"/>
        <v/>
      </c>
      <c r="AO30" s="148"/>
      <c r="AP30" s="129">
        <v>28</v>
      </c>
      <c r="AQ30" s="149"/>
      <c r="AR30" s="149"/>
      <c r="AS30" s="149"/>
      <c r="AT30" s="149"/>
      <c r="AU30" s="141" t="s">
        <v>1898</v>
      </c>
      <c r="AV30" s="149"/>
      <c r="AW30" s="141" t="s">
        <v>1899</v>
      </c>
      <c r="AX30" s="141" t="s">
        <v>1900</v>
      </c>
      <c r="AY30" s="149"/>
      <c r="AZ30" s="141" t="s">
        <v>1901</v>
      </c>
      <c r="BA30" s="141" t="s">
        <v>1902</v>
      </c>
      <c r="BB30" s="141" t="s">
        <v>1903</v>
      </c>
      <c r="BC30" s="141" t="s">
        <v>1904</v>
      </c>
      <c r="BD30" s="141" t="s">
        <v>1905</v>
      </c>
      <c r="BE30" s="142" t="s">
        <v>1906</v>
      </c>
      <c r="BF30" s="141" t="s">
        <v>1907</v>
      </c>
      <c r="BG30" s="141" t="s">
        <v>1908</v>
      </c>
      <c r="BH30" s="149"/>
      <c r="BI30" s="141" t="s">
        <v>1909</v>
      </c>
      <c r="BJ30" s="141" t="s">
        <v>1910</v>
      </c>
      <c r="BK30" s="141" t="s">
        <v>1911</v>
      </c>
      <c r="BL30" s="149"/>
      <c r="BM30" s="149"/>
      <c r="BN30" s="141" t="s">
        <v>1912</v>
      </c>
      <c r="BO30" s="149"/>
      <c r="BP30" s="141" t="s">
        <v>1913</v>
      </c>
      <c r="BQ30" s="149"/>
      <c r="BR30" s="141" t="s">
        <v>1914</v>
      </c>
      <c r="BS30" s="141" t="s">
        <v>1915</v>
      </c>
      <c r="BT30" s="141" t="s">
        <v>1916</v>
      </c>
      <c r="BU30" s="141" t="s">
        <v>1917</v>
      </c>
      <c r="BV30" s="141" t="s">
        <v>1918</v>
      </c>
      <c r="BW30" s="148"/>
      <c r="BX30" s="148"/>
      <c r="BY30" s="148"/>
      <c r="BZ30" s="150"/>
      <c r="CA30" s="150"/>
      <c r="CB30" s="150"/>
      <c r="CC30" s="150"/>
      <c r="CD30" s="143" t="s">
        <v>1919</v>
      </c>
      <c r="CE30" s="150"/>
      <c r="CF30" s="143" t="s">
        <v>1920</v>
      </c>
      <c r="CG30" s="143" t="s">
        <v>1921</v>
      </c>
      <c r="CH30" s="150"/>
      <c r="CI30" s="143" t="s">
        <v>1922</v>
      </c>
      <c r="CJ30" s="143" t="s">
        <v>1923</v>
      </c>
      <c r="CK30" s="143" t="s">
        <v>1924</v>
      </c>
      <c r="CL30" s="143" t="s">
        <v>1925</v>
      </c>
      <c r="CM30" s="143" t="s">
        <v>1926</v>
      </c>
      <c r="CN30" s="144" t="s">
        <v>1927</v>
      </c>
      <c r="CO30" s="143" t="s">
        <v>1928</v>
      </c>
      <c r="CP30" s="143" t="s">
        <v>1929</v>
      </c>
      <c r="CQ30" s="150"/>
      <c r="CR30" s="143" t="s">
        <v>1930</v>
      </c>
      <c r="CS30" s="143" t="s">
        <v>1931</v>
      </c>
      <c r="CT30" s="143" t="s">
        <v>1932</v>
      </c>
      <c r="CU30" s="150"/>
      <c r="CV30" s="150"/>
      <c r="CW30" s="143" t="s">
        <v>1933</v>
      </c>
      <c r="CX30" s="150"/>
      <c r="CY30" s="143" t="s">
        <v>1934</v>
      </c>
      <c r="CZ30" s="150"/>
      <c r="DA30" s="143" t="s">
        <v>1935</v>
      </c>
      <c r="DB30" s="143" t="s">
        <v>1936</v>
      </c>
      <c r="DC30" s="143" t="s">
        <v>782</v>
      </c>
      <c r="DD30" s="143" t="s">
        <v>1937</v>
      </c>
      <c r="DE30" s="143" t="s">
        <v>1938</v>
      </c>
    </row>
    <row r="31" spans="1:109" ht="48" customHeight="1">
      <c r="A31" s="5"/>
      <c r="B31" s="23"/>
      <c r="C31" s="295" t="s">
        <v>389</v>
      </c>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4"/>
      <c r="AE31" s="5"/>
      <c r="AH31" s="140" t="s">
        <v>1939</v>
      </c>
      <c r="AI31" s="138" t="s">
        <v>530</v>
      </c>
      <c r="AJ31" s="129"/>
      <c r="AK31" s="148"/>
      <c r="AL31" s="137" t="str">
        <f t="shared" si="0"/>
        <v/>
      </c>
      <c r="AM31" s="137" t="str">
        <f t="shared" si="1"/>
        <v/>
      </c>
      <c r="AN31" s="138" t="str">
        <f t="shared" si="2"/>
        <v/>
      </c>
      <c r="AO31" s="148"/>
      <c r="AP31" s="129">
        <v>29</v>
      </c>
      <c r="AQ31" s="149"/>
      <c r="AR31" s="149"/>
      <c r="AS31" s="149"/>
      <c r="AT31" s="149"/>
      <c r="AU31" s="141" t="s">
        <v>1940</v>
      </c>
      <c r="AV31" s="149"/>
      <c r="AW31" s="141" t="s">
        <v>1941</v>
      </c>
      <c r="AX31" s="141" t="s">
        <v>1942</v>
      </c>
      <c r="AY31" s="149"/>
      <c r="AZ31" s="141" t="s">
        <v>1943</v>
      </c>
      <c r="BA31" s="141" t="s">
        <v>1944</v>
      </c>
      <c r="BB31" s="141" t="s">
        <v>1945</v>
      </c>
      <c r="BC31" s="141" t="s">
        <v>1946</v>
      </c>
      <c r="BD31" s="141" t="s">
        <v>1947</v>
      </c>
      <c r="BE31" s="142" t="s">
        <v>1948</v>
      </c>
      <c r="BF31" s="141" t="s">
        <v>1949</v>
      </c>
      <c r="BG31" s="141" t="s">
        <v>1950</v>
      </c>
      <c r="BH31" s="149"/>
      <c r="BI31" s="141" t="s">
        <v>1951</v>
      </c>
      <c r="BJ31" s="141" t="s">
        <v>1952</v>
      </c>
      <c r="BK31" s="141" t="s">
        <v>1953</v>
      </c>
      <c r="BL31" s="149"/>
      <c r="BM31" s="149"/>
      <c r="BN31" s="141" t="s">
        <v>1954</v>
      </c>
      <c r="BO31" s="149"/>
      <c r="BP31" s="141" t="s">
        <v>1955</v>
      </c>
      <c r="BQ31" s="149"/>
      <c r="BR31" s="141" t="s">
        <v>1956</v>
      </c>
      <c r="BS31" s="141" t="s">
        <v>1957</v>
      </c>
      <c r="BT31" s="141" t="s">
        <v>1958</v>
      </c>
      <c r="BU31" s="141" t="s">
        <v>1959</v>
      </c>
      <c r="BV31" s="141" t="s">
        <v>1960</v>
      </c>
      <c r="BW31" s="148"/>
      <c r="BX31" s="148"/>
      <c r="BY31" s="148"/>
      <c r="BZ31" s="150"/>
      <c r="CA31" s="150"/>
      <c r="CB31" s="150"/>
      <c r="CC31" s="150"/>
      <c r="CD31" s="143" t="s">
        <v>1961</v>
      </c>
      <c r="CE31" s="150"/>
      <c r="CF31" s="143" t="s">
        <v>1962</v>
      </c>
      <c r="CG31" s="143" t="s">
        <v>350</v>
      </c>
      <c r="CH31" s="150"/>
      <c r="CI31" s="143" t="s">
        <v>1460</v>
      </c>
      <c r="CJ31" s="143" t="s">
        <v>1963</v>
      </c>
      <c r="CK31" s="143" t="s">
        <v>1964</v>
      </c>
      <c r="CL31" s="143" t="s">
        <v>1965</v>
      </c>
      <c r="CM31" s="143" t="s">
        <v>893</v>
      </c>
      <c r="CN31" s="144" t="s">
        <v>1966</v>
      </c>
      <c r="CO31" s="143" t="s">
        <v>1967</v>
      </c>
      <c r="CP31" s="143" t="s">
        <v>1968</v>
      </c>
      <c r="CQ31" s="150"/>
      <c r="CR31" s="143" t="s">
        <v>1969</v>
      </c>
      <c r="CS31" s="143" t="s">
        <v>1970</v>
      </c>
      <c r="CT31" s="143" t="s">
        <v>1971</v>
      </c>
      <c r="CU31" s="150"/>
      <c r="CV31" s="150"/>
      <c r="CW31" s="143" t="s">
        <v>1774</v>
      </c>
      <c r="CX31" s="150"/>
      <c r="CY31" s="143" t="s">
        <v>1972</v>
      </c>
      <c r="CZ31" s="150"/>
      <c r="DA31" s="143" t="s">
        <v>1973</v>
      </c>
      <c r="DB31" s="143" t="s">
        <v>1974</v>
      </c>
      <c r="DC31" s="143" t="s">
        <v>1975</v>
      </c>
      <c r="DD31" s="143" t="s">
        <v>1976</v>
      </c>
      <c r="DE31" s="143" t="s">
        <v>1977</v>
      </c>
    </row>
    <row r="32" spans="1:109" ht="6.75" customHeight="1">
      <c r="A32" s="5"/>
      <c r="B32" s="23"/>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24"/>
      <c r="AE32" s="5"/>
      <c r="AH32" s="140" t="s">
        <v>1978</v>
      </c>
      <c r="AI32" s="138" t="s">
        <v>531</v>
      </c>
      <c r="AJ32" s="129"/>
      <c r="AK32" s="148"/>
      <c r="AL32" s="137" t="str">
        <f t="shared" si="0"/>
        <v/>
      </c>
      <c r="AM32" s="137" t="str">
        <f t="shared" si="1"/>
        <v/>
      </c>
      <c r="AN32" s="138" t="str">
        <f t="shared" si="2"/>
        <v/>
      </c>
      <c r="AO32" s="148"/>
      <c r="AP32" s="129">
        <v>30</v>
      </c>
      <c r="AQ32" s="149"/>
      <c r="AR32" s="149"/>
      <c r="AS32" s="149"/>
      <c r="AT32" s="149"/>
      <c r="AU32" s="141" t="s">
        <v>1979</v>
      </c>
      <c r="AV32" s="149"/>
      <c r="AW32" s="141" t="s">
        <v>1980</v>
      </c>
      <c r="AX32" s="141" t="s">
        <v>1981</v>
      </c>
      <c r="AY32" s="149"/>
      <c r="AZ32" s="141" t="s">
        <v>1982</v>
      </c>
      <c r="BA32" s="141" t="s">
        <v>1983</v>
      </c>
      <c r="BB32" s="141" t="s">
        <v>1984</v>
      </c>
      <c r="BC32" s="141" t="s">
        <v>1985</v>
      </c>
      <c r="BD32" s="141" t="s">
        <v>1986</v>
      </c>
      <c r="BE32" s="142" t="s">
        <v>1987</v>
      </c>
      <c r="BF32" s="141" t="s">
        <v>1988</v>
      </c>
      <c r="BG32" s="141" t="s">
        <v>1989</v>
      </c>
      <c r="BH32" s="149"/>
      <c r="BI32" s="141" t="s">
        <v>1990</v>
      </c>
      <c r="BJ32" s="141" t="s">
        <v>1991</v>
      </c>
      <c r="BK32" s="141" t="s">
        <v>1992</v>
      </c>
      <c r="BL32" s="149"/>
      <c r="BM32" s="149"/>
      <c r="BN32" s="141" t="s">
        <v>1993</v>
      </c>
      <c r="BO32" s="149"/>
      <c r="BP32" s="141" t="s">
        <v>1994</v>
      </c>
      <c r="BQ32" s="149"/>
      <c r="BR32" s="141" t="s">
        <v>1995</v>
      </c>
      <c r="BS32" s="141" t="s">
        <v>1996</v>
      </c>
      <c r="BT32" s="141" t="s">
        <v>1997</v>
      </c>
      <c r="BU32" s="141" t="s">
        <v>1998</v>
      </c>
      <c r="BV32" s="141" t="s">
        <v>1999</v>
      </c>
      <c r="BW32" s="148"/>
      <c r="BX32" s="148"/>
      <c r="BY32" s="148"/>
      <c r="BZ32" s="150"/>
      <c r="CA32" s="150"/>
      <c r="CB32" s="150"/>
      <c r="CC32" s="150"/>
      <c r="CD32" s="143" t="s">
        <v>2000</v>
      </c>
      <c r="CE32" s="150"/>
      <c r="CF32" s="143" t="s">
        <v>2001</v>
      </c>
      <c r="CG32" s="143" t="s">
        <v>2002</v>
      </c>
      <c r="CH32" s="150"/>
      <c r="CI32" s="143" t="s">
        <v>2003</v>
      </c>
      <c r="CJ32" s="143" t="s">
        <v>2004</v>
      </c>
      <c r="CK32" s="143" t="s">
        <v>2005</v>
      </c>
      <c r="CL32" s="143" t="s">
        <v>2006</v>
      </c>
      <c r="CM32" s="143" t="s">
        <v>2007</v>
      </c>
      <c r="CN32" s="144" t="s">
        <v>2008</v>
      </c>
      <c r="CO32" s="143" t="s">
        <v>2009</v>
      </c>
      <c r="CP32" s="143" t="s">
        <v>2010</v>
      </c>
      <c r="CQ32" s="150"/>
      <c r="CR32" s="143" t="s">
        <v>2011</v>
      </c>
      <c r="CS32" s="143" t="s">
        <v>2012</v>
      </c>
      <c r="CT32" s="143" t="s">
        <v>2013</v>
      </c>
      <c r="CU32" s="150"/>
      <c r="CV32" s="150"/>
      <c r="CW32" s="143" t="s">
        <v>2014</v>
      </c>
      <c r="CX32" s="150"/>
      <c r="CY32" s="143" t="s">
        <v>2015</v>
      </c>
      <c r="CZ32" s="150"/>
      <c r="DA32" s="143" t="s">
        <v>1498</v>
      </c>
      <c r="DB32" s="143" t="s">
        <v>2016</v>
      </c>
      <c r="DC32" s="143" t="s">
        <v>2017</v>
      </c>
      <c r="DD32" s="143" t="s">
        <v>2018</v>
      </c>
      <c r="DE32" s="143" t="s">
        <v>2019</v>
      </c>
    </row>
    <row r="33" spans="1:109" ht="48" customHeight="1">
      <c r="A33" s="5"/>
      <c r="B33" s="23"/>
      <c r="C33" s="288" t="s">
        <v>18</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4"/>
      <c r="AE33" s="5"/>
      <c r="AH33" s="140" t="s">
        <v>2020</v>
      </c>
      <c r="AI33" s="138" t="s">
        <v>532</v>
      </c>
      <c r="AJ33" s="129"/>
      <c r="AK33" s="148"/>
      <c r="AL33" s="137" t="str">
        <f t="shared" si="0"/>
        <v/>
      </c>
      <c r="AM33" s="137" t="str">
        <f t="shared" si="1"/>
        <v/>
      </c>
      <c r="AN33" s="138" t="str">
        <f t="shared" si="2"/>
        <v/>
      </c>
      <c r="AO33" s="148"/>
      <c r="AP33" s="129">
        <v>31</v>
      </c>
      <c r="AQ33" s="149"/>
      <c r="AR33" s="149"/>
      <c r="AS33" s="149"/>
      <c r="AT33" s="149"/>
      <c r="AU33" s="141" t="s">
        <v>2021</v>
      </c>
      <c r="AV33" s="149"/>
      <c r="AW33" s="141" t="s">
        <v>2022</v>
      </c>
      <c r="AX33" s="141" t="s">
        <v>2023</v>
      </c>
      <c r="AY33" s="149"/>
      <c r="AZ33" s="141" t="s">
        <v>2024</v>
      </c>
      <c r="BA33" s="141" t="s">
        <v>2025</v>
      </c>
      <c r="BB33" s="141" t="s">
        <v>2026</v>
      </c>
      <c r="BC33" s="141" t="s">
        <v>2027</v>
      </c>
      <c r="BD33" s="141" t="s">
        <v>2028</v>
      </c>
      <c r="BE33" s="142" t="s">
        <v>2029</v>
      </c>
      <c r="BF33" s="141" t="s">
        <v>2030</v>
      </c>
      <c r="BG33" s="141" t="s">
        <v>2031</v>
      </c>
      <c r="BH33" s="149"/>
      <c r="BI33" s="141" t="s">
        <v>2032</v>
      </c>
      <c r="BJ33" s="141" t="s">
        <v>2033</v>
      </c>
      <c r="BK33" s="141" t="s">
        <v>2034</v>
      </c>
      <c r="BL33" s="149"/>
      <c r="BM33" s="149"/>
      <c r="BN33" s="141" t="s">
        <v>2035</v>
      </c>
      <c r="BO33" s="149"/>
      <c r="BP33" s="141" t="s">
        <v>2036</v>
      </c>
      <c r="BQ33" s="149"/>
      <c r="BR33" s="141" t="s">
        <v>2037</v>
      </c>
      <c r="BS33" s="141" t="s">
        <v>2038</v>
      </c>
      <c r="BT33" s="141" t="s">
        <v>2039</v>
      </c>
      <c r="BU33" s="141" t="s">
        <v>2040</v>
      </c>
      <c r="BV33" s="141" t="s">
        <v>2041</v>
      </c>
      <c r="BW33" s="148"/>
      <c r="BX33" s="148"/>
      <c r="BY33" s="148"/>
      <c r="BZ33" s="150"/>
      <c r="CA33" s="150"/>
      <c r="CB33" s="150"/>
      <c r="CC33" s="150"/>
      <c r="CD33" s="143" t="s">
        <v>2042</v>
      </c>
      <c r="CE33" s="150"/>
      <c r="CF33" s="143" t="s">
        <v>2043</v>
      </c>
      <c r="CG33" s="143" t="s">
        <v>2044</v>
      </c>
      <c r="CH33" s="150"/>
      <c r="CI33" s="143" t="s">
        <v>2045</v>
      </c>
      <c r="CJ33" s="143" t="s">
        <v>941</v>
      </c>
      <c r="CK33" s="143" t="s">
        <v>2046</v>
      </c>
      <c r="CL33" s="143" t="s">
        <v>2047</v>
      </c>
      <c r="CM33" s="143" t="s">
        <v>2048</v>
      </c>
      <c r="CN33" s="144" t="s">
        <v>2049</v>
      </c>
      <c r="CO33" s="143" t="s">
        <v>2050</v>
      </c>
      <c r="CP33" s="143" t="s">
        <v>2051</v>
      </c>
      <c r="CQ33" s="150"/>
      <c r="CR33" s="143" t="s">
        <v>2052</v>
      </c>
      <c r="CS33" s="143" t="s">
        <v>2053</v>
      </c>
      <c r="CT33" s="143" t="s">
        <v>2054</v>
      </c>
      <c r="CU33" s="150"/>
      <c r="CV33" s="150"/>
      <c r="CW33" s="143" t="s">
        <v>2055</v>
      </c>
      <c r="CX33" s="150"/>
      <c r="CY33" s="143" t="s">
        <v>2056</v>
      </c>
      <c r="CZ33" s="150"/>
      <c r="DA33" s="143" t="s">
        <v>2057</v>
      </c>
      <c r="DB33" s="143" t="s">
        <v>2058</v>
      </c>
      <c r="DC33" s="143" t="s">
        <v>2059</v>
      </c>
      <c r="DD33" s="143" t="s">
        <v>2060</v>
      </c>
      <c r="DE33" s="143" t="s">
        <v>2061</v>
      </c>
    </row>
    <row r="34" spans="1:109" ht="6.75" customHeight="1">
      <c r="A34" s="5"/>
      <c r="B34" s="23"/>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4"/>
      <c r="AE34" s="5"/>
      <c r="AH34" s="140" t="s">
        <v>2062</v>
      </c>
      <c r="AI34" s="138" t="s">
        <v>533</v>
      </c>
      <c r="AJ34" s="129"/>
      <c r="AK34" s="148"/>
      <c r="AL34" s="137" t="str">
        <f t="shared" si="0"/>
        <v/>
      </c>
      <c r="AM34" s="137" t="str">
        <f t="shared" si="1"/>
        <v/>
      </c>
      <c r="AN34" s="138" t="str">
        <f t="shared" si="2"/>
        <v/>
      </c>
      <c r="AO34" s="148"/>
      <c r="AP34" s="129">
        <v>32</v>
      </c>
      <c r="AQ34" s="149"/>
      <c r="AR34" s="149"/>
      <c r="AS34" s="149"/>
      <c r="AT34" s="149"/>
      <c r="AU34" s="141" t="s">
        <v>2063</v>
      </c>
      <c r="AV34" s="149"/>
      <c r="AW34" s="141" t="s">
        <v>2064</v>
      </c>
      <c r="AX34" s="141" t="s">
        <v>2065</v>
      </c>
      <c r="AY34" s="149"/>
      <c r="AZ34" s="141" t="s">
        <v>2066</v>
      </c>
      <c r="BA34" s="141" t="s">
        <v>2067</v>
      </c>
      <c r="BB34" s="141" t="s">
        <v>2068</v>
      </c>
      <c r="BC34" s="141" t="s">
        <v>2069</v>
      </c>
      <c r="BD34" s="141" t="s">
        <v>2070</v>
      </c>
      <c r="BE34" s="142" t="s">
        <v>2071</v>
      </c>
      <c r="BF34" s="141" t="s">
        <v>2072</v>
      </c>
      <c r="BG34" s="141" t="s">
        <v>2073</v>
      </c>
      <c r="BH34" s="149"/>
      <c r="BI34" s="141" t="s">
        <v>2074</v>
      </c>
      <c r="BJ34" s="141" t="s">
        <v>2075</v>
      </c>
      <c r="BK34" s="141" t="s">
        <v>2076</v>
      </c>
      <c r="BL34" s="149"/>
      <c r="BM34" s="149"/>
      <c r="BN34" s="141" t="s">
        <v>2077</v>
      </c>
      <c r="BO34" s="149"/>
      <c r="BP34" s="141" t="s">
        <v>2078</v>
      </c>
      <c r="BQ34" s="149"/>
      <c r="BR34" s="141" t="s">
        <v>2079</v>
      </c>
      <c r="BS34" s="141" t="s">
        <v>2080</v>
      </c>
      <c r="BT34" s="141" t="s">
        <v>2081</v>
      </c>
      <c r="BU34" s="141" t="s">
        <v>2082</v>
      </c>
      <c r="BV34" s="141" t="s">
        <v>2083</v>
      </c>
      <c r="BW34" s="148"/>
      <c r="BX34" s="148"/>
      <c r="BY34" s="148"/>
      <c r="BZ34" s="150"/>
      <c r="CA34" s="150"/>
      <c r="CB34" s="150"/>
      <c r="CC34" s="150"/>
      <c r="CD34" s="143" t="s">
        <v>2084</v>
      </c>
      <c r="CE34" s="150"/>
      <c r="CF34" s="143" t="s">
        <v>2085</v>
      </c>
      <c r="CG34" s="143" t="s">
        <v>1207</v>
      </c>
      <c r="CH34" s="150"/>
      <c r="CI34" s="143" t="s">
        <v>2086</v>
      </c>
      <c r="CJ34" s="143" t="s">
        <v>2087</v>
      </c>
      <c r="CK34" s="143" t="s">
        <v>2088</v>
      </c>
      <c r="CL34" s="143" t="s">
        <v>2089</v>
      </c>
      <c r="CM34" s="143" t="s">
        <v>2090</v>
      </c>
      <c r="CN34" s="144" t="s">
        <v>2091</v>
      </c>
      <c r="CO34" s="143" t="s">
        <v>2092</v>
      </c>
      <c r="CP34" s="143" t="s">
        <v>2093</v>
      </c>
      <c r="CQ34" s="150"/>
      <c r="CR34" s="143" t="s">
        <v>1392</v>
      </c>
      <c r="CS34" s="143" t="s">
        <v>2094</v>
      </c>
      <c r="CT34" s="143" t="s">
        <v>2095</v>
      </c>
      <c r="CU34" s="150"/>
      <c r="CV34" s="150"/>
      <c r="CW34" s="143" t="s">
        <v>2096</v>
      </c>
      <c r="CX34" s="150"/>
      <c r="CY34" s="143" t="s">
        <v>2097</v>
      </c>
      <c r="CZ34" s="150"/>
      <c r="DA34" s="143" t="s">
        <v>2098</v>
      </c>
      <c r="DB34" s="143" t="s">
        <v>2099</v>
      </c>
      <c r="DC34" s="143" t="s">
        <v>2100</v>
      </c>
      <c r="DD34" s="143" t="s">
        <v>2101</v>
      </c>
      <c r="DE34" s="143" t="s">
        <v>2102</v>
      </c>
    </row>
    <row r="35" spans="1:109" ht="84" customHeight="1">
      <c r="A35" s="5"/>
      <c r="B35" s="23"/>
      <c r="C35" s="288" t="s">
        <v>19</v>
      </c>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4"/>
      <c r="AE35" s="5"/>
      <c r="AH35" s="151" t="s">
        <v>2103</v>
      </c>
      <c r="AI35" s="152" t="s">
        <v>534</v>
      </c>
      <c r="AJ35" s="129"/>
      <c r="AK35" s="148"/>
      <c r="AL35" s="137" t="str">
        <f t="shared" si="0"/>
        <v/>
      </c>
      <c r="AM35" s="137" t="str">
        <f t="shared" si="1"/>
        <v/>
      </c>
      <c r="AN35" s="138" t="str">
        <f t="shared" si="2"/>
        <v/>
      </c>
      <c r="AO35" s="148"/>
      <c r="AP35" s="129">
        <v>33</v>
      </c>
      <c r="AQ35" s="149"/>
      <c r="AR35" s="149"/>
      <c r="AS35" s="149"/>
      <c r="AT35" s="149"/>
      <c r="AU35" s="141" t="s">
        <v>2104</v>
      </c>
      <c r="AV35" s="149"/>
      <c r="AW35" s="141" t="s">
        <v>2105</v>
      </c>
      <c r="AX35" s="141" t="s">
        <v>2106</v>
      </c>
      <c r="AY35" s="149"/>
      <c r="AZ35" s="141" t="s">
        <v>2107</v>
      </c>
      <c r="BA35" s="141" t="s">
        <v>2108</v>
      </c>
      <c r="BB35" s="141" t="s">
        <v>2109</v>
      </c>
      <c r="BC35" s="141" t="s">
        <v>2110</v>
      </c>
      <c r="BD35" s="141" t="s">
        <v>2111</v>
      </c>
      <c r="BE35" s="142" t="s">
        <v>2112</v>
      </c>
      <c r="BF35" s="141" t="s">
        <v>2113</v>
      </c>
      <c r="BG35" s="141" t="s">
        <v>2114</v>
      </c>
      <c r="BH35" s="149"/>
      <c r="BI35" s="141" t="s">
        <v>2115</v>
      </c>
      <c r="BJ35" s="141" t="s">
        <v>2116</v>
      </c>
      <c r="BK35" s="141" t="s">
        <v>2117</v>
      </c>
      <c r="BL35" s="149"/>
      <c r="BM35" s="149"/>
      <c r="BN35" s="141" t="s">
        <v>2118</v>
      </c>
      <c r="BO35" s="149"/>
      <c r="BP35" s="141" t="s">
        <v>2119</v>
      </c>
      <c r="BQ35" s="149"/>
      <c r="BR35" s="141" t="s">
        <v>2120</v>
      </c>
      <c r="BS35" s="141" t="s">
        <v>2121</v>
      </c>
      <c r="BT35" s="141" t="s">
        <v>2122</v>
      </c>
      <c r="BU35" s="141" t="s">
        <v>2123</v>
      </c>
      <c r="BV35" s="141" t="s">
        <v>2124</v>
      </c>
      <c r="BW35" s="148"/>
      <c r="BX35" s="148"/>
      <c r="BY35" s="148"/>
      <c r="BZ35" s="150"/>
      <c r="CA35" s="150"/>
      <c r="CB35" s="150"/>
      <c r="CC35" s="150"/>
      <c r="CD35" s="143" t="s">
        <v>2125</v>
      </c>
      <c r="CE35" s="150"/>
      <c r="CF35" s="143" t="s">
        <v>2126</v>
      </c>
      <c r="CG35" s="143" t="s">
        <v>2127</v>
      </c>
      <c r="CH35" s="150"/>
      <c r="CI35" s="143" t="s">
        <v>2128</v>
      </c>
      <c r="CJ35" s="143" t="s">
        <v>2129</v>
      </c>
      <c r="CK35" s="143" t="s">
        <v>2130</v>
      </c>
      <c r="CL35" s="143" t="s">
        <v>2131</v>
      </c>
      <c r="CM35" s="143" t="s">
        <v>2132</v>
      </c>
      <c r="CN35" s="144" t="s">
        <v>2133</v>
      </c>
      <c r="CO35" s="143" t="s">
        <v>2134</v>
      </c>
      <c r="CP35" s="143" t="s">
        <v>2135</v>
      </c>
      <c r="CQ35" s="150"/>
      <c r="CR35" s="143" t="s">
        <v>2136</v>
      </c>
      <c r="CS35" s="143" t="s">
        <v>2137</v>
      </c>
      <c r="CT35" s="143" t="s">
        <v>2138</v>
      </c>
      <c r="CU35" s="150"/>
      <c r="CV35" s="150"/>
      <c r="CW35" s="143" t="s">
        <v>2139</v>
      </c>
      <c r="CX35" s="150"/>
      <c r="CY35" s="143" t="s">
        <v>2140</v>
      </c>
      <c r="CZ35" s="150"/>
      <c r="DA35" s="143" t="s">
        <v>2141</v>
      </c>
      <c r="DB35" s="143" t="s">
        <v>2142</v>
      </c>
      <c r="DC35" s="143" t="s">
        <v>2143</v>
      </c>
      <c r="DD35" s="143" t="s">
        <v>2144</v>
      </c>
      <c r="DE35" s="143" t="s">
        <v>1469</v>
      </c>
    </row>
    <row r="36" spans="1:109" ht="6.75" customHeight="1">
      <c r="A36" s="5"/>
      <c r="B36" s="23"/>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4"/>
      <c r="AE36" s="5"/>
      <c r="AH36" s="148"/>
      <c r="AI36" s="148"/>
      <c r="AJ36" s="148"/>
      <c r="AK36" s="148"/>
      <c r="AL36" s="137" t="str">
        <f t="shared" si="0"/>
        <v/>
      </c>
      <c r="AM36" s="137" t="str">
        <f t="shared" si="1"/>
        <v/>
      </c>
      <c r="AN36" s="138" t="str">
        <f t="shared" si="2"/>
        <v/>
      </c>
      <c r="AO36" s="148"/>
      <c r="AP36" s="129">
        <v>34</v>
      </c>
      <c r="AQ36" s="149"/>
      <c r="AR36" s="149"/>
      <c r="AS36" s="149"/>
      <c r="AT36" s="149"/>
      <c r="AU36" s="141" t="s">
        <v>2145</v>
      </c>
      <c r="AV36" s="149"/>
      <c r="AW36" s="141" t="s">
        <v>2146</v>
      </c>
      <c r="AX36" s="141" t="s">
        <v>2147</v>
      </c>
      <c r="AY36" s="149"/>
      <c r="AZ36" s="141" t="s">
        <v>2148</v>
      </c>
      <c r="BA36" s="141" t="s">
        <v>2149</v>
      </c>
      <c r="BB36" s="141" t="s">
        <v>2150</v>
      </c>
      <c r="BC36" s="141" t="s">
        <v>2151</v>
      </c>
      <c r="BD36" s="141" t="s">
        <v>2152</v>
      </c>
      <c r="BE36" s="142" t="s">
        <v>2153</v>
      </c>
      <c r="BF36" s="141" t="s">
        <v>2154</v>
      </c>
      <c r="BG36" s="141" t="s">
        <v>2155</v>
      </c>
      <c r="BH36" s="149"/>
      <c r="BI36" s="141" t="s">
        <v>2156</v>
      </c>
      <c r="BJ36" s="141" t="s">
        <v>2157</v>
      </c>
      <c r="BK36" s="141" t="s">
        <v>2158</v>
      </c>
      <c r="BL36" s="149"/>
      <c r="BM36" s="149"/>
      <c r="BN36" s="141" t="s">
        <v>2159</v>
      </c>
      <c r="BO36" s="149"/>
      <c r="BP36" s="141" t="s">
        <v>2160</v>
      </c>
      <c r="BQ36" s="149"/>
      <c r="BR36" s="141" t="s">
        <v>2161</v>
      </c>
      <c r="BS36" s="141" t="s">
        <v>2162</v>
      </c>
      <c r="BT36" s="141" t="s">
        <v>2163</v>
      </c>
      <c r="BU36" s="141" t="s">
        <v>2164</v>
      </c>
      <c r="BV36" s="141" t="s">
        <v>2165</v>
      </c>
      <c r="BW36" s="148"/>
      <c r="BX36" s="148"/>
      <c r="BY36" s="148"/>
      <c r="BZ36" s="150"/>
      <c r="CA36" s="150"/>
      <c r="CB36" s="150"/>
      <c r="CC36" s="150"/>
      <c r="CD36" s="143" t="s">
        <v>2166</v>
      </c>
      <c r="CE36" s="150"/>
      <c r="CF36" s="143" t="s">
        <v>2167</v>
      </c>
      <c r="CG36" s="143" t="s">
        <v>2168</v>
      </c>
      <c r="CH36" s="150"/>
      <c r="CI36" s="143" t="s">
        <v>2169</v>
      </c>
      <c r="CJ36" s="143" t="s">
        <v>2170</v>
      </c>
      <c r="CK36" s="143" t="s">
        <v>2171</v>
      </c>
      <c r="CL36" s="143" t="s">
        <v>2172</v>
      </c>
      <c r="CM36" s="143" t="s">
        <v>2173</v>
      </c>
      <c r="CN36" s="144" t="s">
        <v>2174</v>
      </c>
      <c r="CO36" s="143" t="s">
        <v>2175</v>
      </c>
      <c r="CP36" s="143" t="s">
        <v>2176</v>
      </c>
      <c r="CQ36" s="150"/>
      <c r="CR36" s="143" t="s">
        <v>2177</v>
      </c>
      <c r="CS36" s="143" t="s">
        <v>2178</v>
      </c>
      <c r="CT36" s="143" t="s">
        <v>2179</v>
      </c>
      <c r="CU36" s="150"/>
      <c r="CV36" s="150"/>
      <c r="CW36" s="143" t="s">
        <v>2180</v>
      </c>
      <c r="CX36" s="150"/>
      <c r="CY36" s="143" t="s">
        <v>2181</v>
      </c>
      <c r="CZ36" s="150"/>
      <c r="DA36" s="143" t="s">
        <v>2182</v>
      </c>
      <c r="DB36" s="143" t="s">
        <v>1978</v>
      </c>
      <c r="DC36" s="143" t="s">
        <v>2183</v>
      </c>
      <c r="DD36" s="143" t="s">
        <v>2184</v>
      </c>
      <c r="DE36" s="143" t="s">
        <v>2185</v>
      </c>
    </row>
    <row r="37" spans="1:109" ht="36" customHeight="1">
      <c r="A37" s="5"/>
      <c r="B37" s="23"/>
      <c r="C37" s="288" t="s">
        <v>20</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4"/>
      <c r="AE37" s="5"/>
      <c r="AH37" s="129"/>
      <c r="AI37" s="129"/>
      <c r="AJ37" s="129"/>
      <c r="AK37" s="129"/>
      <c r="AL37" s="137" t="str">
        <f t="shared" si="0"/>
        <v/>
      </c>
      <c r="AM37" s="137" t="str">
        <f t="shared" si="1"/>
        <v/>
      </c>
      <c r="AN37" s="138" t="str">
        <f t="shared" si="2"/>
        <v/>
      </c>
      <c r="AO37" s="129"/>
      <c r="AP37" s="129">
        <v>35</v>
      </c>
      <c r="AQ37" s="141"/>
      <c r="AR37" s="141"/>
      <c r="AS37" s="141"/>
      <c r="AT37" s="141"/>
      <c r="AU37" s="141" t="s">
        <v>2186</v>
      </c>
      <c r="AV37" s="141"/>
      <c r="AW37" s="141" t="s">
        <v>2187</v>
      </c>
      <c r="AX37" s="141" t="s">
        <v>2188</v>
      </c>
      <c r="AY37" s="141"/>
      <c r="AZ37" s="141" t="s">
        <v>2189</v>
      </c>
      <c r="BA37" s="141" t="s">
        <v>2190</v>
      </c>
      <c r="BB37" s="141" t="s">
        <v>2191</v>
      </c>
      <c r="BC37" s="141" t="s">
        <v>2192</v>
      </c>
      <c r="BD37" s="141" t="s">
        <v>2193</v>
      </c>
      <c r="BE37" s="142" t="s">
        <v>2194</v>
      </c>
      <c r="BF37" s="141" t="s">
        <v>2195</v>
      </c>
      <c r="BG37" s="147" t="s">
        <v>2196</v>
      </c>
      <c r="BH37" s="141"/>
      <c r="BI37" s="141" t="s">
        <v>2197</v>
      </c>
      <c r="BJ37" s="141" t="s">
        <v>2198</v>
      </c>
      <c r="BK37" s="141" t="s">
        <v>2199</v>
      </c>
      <c r="BL37" s="141"/>
      <c r="BM37" s="141"/>
      <c r="BN37" s="141" t="s">
        <v>2200</v>
      </c>
      <c r="BO37" s="141"/>
      <c r="BP37" s="141" t="s">
        <v>2201</v>
      </c>
      <c r="BQ37" s="141"/>
      <c r="BR37" s="141" t="s">
        <v>2202</v>
      </c>
      <c r="BS37" s="141" t="s">
        <v>2203</v>
      </c>
      <c r="BT37" s="141" t="s">
        <v>2204</v>
      </c>
      <c r="BU37" s="141" t="s">
        <v>2205</v>
      </c>
      <c r="BV37" s="141" t="s">
        <v>2206</v>
      </c>
      <c r="BW37" s="129"/>
      <c r="BX37" s="129"/>
      <c r="BY37" s="129"/>
      <c r="BZ37" s="143"/>
      <c r="CA37" s="143"/>
      <c r="CB37" s="143"/>
      <c r="CC37" s="143"/>
      <c r="CD37" s="143" t="s">
        <v>2207</v>
      </c>
      <c r="CE37" s="143"/>
      <c r="CF37" s="143" t="s">
        <v>2208</v>
      </c>
      <c r="CG37" s="143" t="s">
        <v>2209</v>
      </c>
      <c r="CH37" s="143"/>
      <c r="CI37" s="143" t="s">
        <v>2210</v>
      </c>
      <c r="CJ37" s="143" t="s">
        <v>2096</v>
      </c>
      <c r="CK37" s="143" t="s">
        <v>2211</v>
      </c>
      <c r="CL37" s="143" t="s">
        <v>2212</v>
      </c>
      <c r="CM37" s="143" t="s">
        <v>2213</v>
      </c>
      <c r="CN37" s="144" t="s">
        <v>2214</v>
      </c>
      <c r="CO37" s="143" t="s">
        <v>1126</v>
      </c>
      <c r="CP37" s="143" t="s">
        <v>2215</v>
      </c>
      <c r="CQ37" s="143"/>
      <c r="CR37" s="143" t="s">
        <v>2216</v>
      </c>
      <c r="CS37" s="143" t="s">
        <v>2217</v>
      </c>
      <c r="CT37" s="143" t="s">
        <v>2218</v>
      </c>
      <c r="CU37" s="143"/>
      <c r="CV37" s="143"/>
      <c r="CW37" s="143" t="s">
        <v>2219</v>
      </c>
      <c r="CX37" s="143"/>
      <c r="CY37" s="143" t="s">
        <v>2220</v>
      </c>
      <c r="CZ37" s="143"/>
      <c r="DA37" s="143" t="s">
        <v>2221</v>
      </c>
      <c r="DB37" s="143" t="s">
        <v>2222</v>
      </c>
      <c r="DC37" s="143" t="s">
        <v>2223</v>
      </c>
      <c r="DD37" s="143" t="s">
        <v>2224</v>
      </c>
      <c r="DE37" s="143" t="s">
        <v>2225</v>
      </c>
    </row>
    <row r="38" spans="1:109" ht="6.75" customHeight="1">
      <c r="A38" s="5"/>
      <c r="B38" s="23"/>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24"/>
      <c r="AE38" s="5"/>
      <c r="AH38" s="148"/>
      <c r="AI38" s="148"/>
      <c r="AJ38" s="148"/>
      <c r="AK38" s="148"/>
      <c r="AL38" s="137" t="str">
        <f t="shared" si="0"/>
        <v/>
      </c>
      <c r="AM38" s="137" t="str">
        <f t="shared" si="1"/>
        <v/>
      </c>
      <c r="AN38" s="138" t="str">
        <f t="shared" si="2"/>
        <v/>
      </c>
      <c r="AO38" s="148"/>
      <c r="AP38" s="129">
        <v>36</v>
      </c>
      <c r="AQ38" s="149"/>
      <c r="AR38" s="149"/>
      <c r="AS38" s="149"/>
      <c r="AT38" s="149"/>
      <c r="AU38" s="141" t="s">
        <v>2226</v>
      </c>
      <c r="AV38" s="149"/>
      <c r="AW38" s="141" t="s">
        <v>2227</v>
      </c>
      <c r="AX38" s="141" t="s">
        <v>2228</v>
      </c>
      <c r="AY38" s="149"/>
      <c r="AZ38" s="141" t="s">
        <v>2229</v>
      </c>
      <c r="BA38" s="141" t="s">
        <v>2230</v>
      </c>
      <c r="BB38" s="141" t="s">
        <v>2231</v>
      </c>
      <c r="BC38" s="141" t="s">
        <v>2232</v>
      </c>
      <c r="BD38" s="141" t="s">
        <v>2233</v>
      </c>
      <c r="BE38" s="142" t="s">
        <v>2234</v>
      </c>
      <c r="BF38" s="141" t="s">
        <v>2235</v>
      </c>
      <c r="BG38" s="147" t="s">
        <v>2236</v>
      </c>
      <c r="BH38" s="149"/>
      <c r="BI38" s="141" t="s">
        <v>2237</v>
      </c>
      <c r="BJ38" s="141" t="s">
        <v>2238</v>
      </c>
      <c r="BK38" s="141" t="s">
        <v>2239</v>
      </c>
      <c r="BL38" s="149"/>
      <c r="BM38" s="149"/>
      <c r="BN38" s="141" t="s">
        <v>2240</v>
      </c>
      <c r="BO38" s="149"/>
      <c r="BP38" s="141" t="s">
        <v>2241</v>
      </c>
      <c r="BQ38" s="149"/>
      <c r="BR38" s="141" t="s">
        <v>2242</v>
      </c>
      <c r="BS38" s="141" t="s">
        <v>2243</v>
      </c>
      <c r="BT38" s="141" t="s">
        <v>2244</v>
      </c>
      <c r="BU38" s="141" t="s">
        <v>2245</v>
      </c>
      <c r="BV38" s="141" t="s">
        <v>2246</v>
      </c>
      <c r="BW38" s="148"/>
      <c r="BX38" s="148"/>
      <c r="BY38" s="148"/>
      <c r="BZ38" s="150"/>
      <c r="CA38" s="150"/>
      <c r="CB38" s="150"/>
      <c r="CC38" s="150"/>
      <c r="CD38" s="143" t="s">
        <v>2247</v>
      </c>
      <c r="CE38" s="150"/>
      <c r="CF38" s="143" t="s">
        <v>2248</v>
      </c>
      <c r="CG38" s="143" t="s">
        <v>2249</v>
      </c>
      <c r="CH38" s="150"/>
      <c r="CI38" s="143" t="s">
        <v>2250</v>
      </c>
      <c r="CJ38" s="143" t="s">
        <v>2251</v>
      </c>
      <c r="CK38" s="143" t="s">
        <v>2252</v>
      </c>
      <c r="CL38" s="143" t="s">
        <v>2253</v>
      </c>
      <c r="CM38" s="143" t="s">
        <v>2254</v>
      </c>
      <c r="CN38" s="144" t="s">
        <v>2255</v>
      </c>
      <c r="CO38" s="143" t="s">
        <v>2256</v>
      </c>
      <c r="CP38" s="143" t="s">
        <v>2257</v>
      </c>
      <c r="CQ38" s="150"/>
      <c r="CR38" s="143" t="s">
        <v>1938</v>
      </c>
      <c r="CS38" s="143" t="s">
        <v>2258</v>
      </c>
      <c r="CT38" s="143" t="s">
        <v>1357</v>
      </c>
      <c r="CU38" s="150"/>
      <c r="CV38" s="150"/>
      <c r="CW38" s="143" t="s">
        <v>2259</v>
      </c>
      <c r="CX38" s="150"/>
      <c r="CY38" s="143" t="s">
        <v>2260</v>
      </c>
      <c r="CZ38" s="150"/>
      <c r="DA38" s="143" t="s">
        <v>2261</v>
      </c>
      <c r="DB38" s="143" t="s">
        <v>2262</v>
      </c>
      <c r="DC38" s="143" t="s">
        <v>2263</v>
      </c>
      <c r="DD38" s="143" t="s">
        <v>2264</v>
      </c>
      <c r="DE38" s="143" t="s">
        <v>2265</v>
      </c>
    </row>
    <row r="39" spans="1:109" ht="36" customHeight="1">
      <c r="A39" s="5"/>
      <c r="B39" s="23"/>
      <c r="C39" s="6"/>
      <c r="D39" s="288" t="s">
        <v>21</v>
      </c>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4"/>
      <c r="AE39" s="5"/>
      <c r="AF39" s="153"/>
      <c r="AG39"/>
      <c r="AH39" s="148"/>
      <c r="AI39" s="148"/>
      <c r="AJ39" s="148"/>
      <c r="AK39" s="148"/>
      <c r="AL39" s="137" t="str">
        <f t="shared" si="0"/>
        <v/>
      </c>
      <c r="AM39" s="137" t="str">
        <f t="shared" si="1"/>
        <v/>
      </c>
      <c r="AN39" s="138" t="str">
        <f t="shared" si="2"/>
        <v/>
      </c>
      <c r="AO39" s="148"/>
      <c r="AP39" s="129">
        <v>37</v>
      </c>
      <c r="AQ39" s="149"/>
      <c r="AR39" s="149"/>
      <c r="AS39" s="149"/>
      <c r="AT39" s="149"/>
      <c r="AU39" s="141" t="s">
        <v>2266</v>
      </c>
      <c r="AV39" s="149"/>
      <c r="AW39" s="141" t="s">
        <v>2267</v>
      </c>
      <c r="AX39" s="141" t="s">
        <v>2268</v>
      </c>
      <c r="AY39" s="149"/>
      <c r="AZ39" s="141" t="s">
        <v>2269</v>
      </c>
      <c r="BA39" s="141" t="s">
        <v>2270</v>
      </c>
      <c r="BB39" s="141" t="s">
        <v>2271</v>
      </c>
      <c r="BC39" s="141" t="s">
        <v>2272</v>
      </c>
      <c r="BD39" s="141" t="s">
        <v>2273</v>
      </c>
      <c r="BE39" s="142" t="s">
        <v>2274</v>
      </c>
      <c r="BF39" s="141" t="s">
        <v>2275</v>
      </c>
      <c r="BG39" s="147" t="s">
        <v>2276</v>
      </c>
      <c r="BH39" s="149"/>
      <c r="BI39" s="141" t="s">
        <v>2277</v>
      </c>
      <c r="BJ39" s="141" t="s">
        <v>2278</v>
      </c>
      <c r="BK39" s="141" t="s">
        <v>2279</v>
      </c>
      <c r="BL39" s="149"/>
      <c r="BM39" s="149"/>
      <c r="BN39" s="141" t="s">
        <v>2280</v>
      </c>
      <c r="BO39" s="149"/>
      <c r="BP39" s="141" t="s">
        <v>2281</v>
      </c>
      <c r="BQ39" s="149"/>
      <c r="BR39" s="141" t="s">
        <v>2282</v>
      </c>
      <c r="BS39" s="141" t="s">
        <v>2283</v>
      </c>
      <c r="BT39" s="141" t="s">
        <v>2284</v>
      </c>
      <c r="BU39" s="141" t="s">
        <v>2285</v>
      </c>
      <c r="BV39" s="141" t="s">
        <v>2286</v>
      </c>
      <c r="BW39" s="148"/>
      <c r="BX39" s="148"/>
      <c r="BY39" s="148"/>
      <c r="BZ39" s="150"/>
      <c r="CA39" s="150"/>
      <c r="CB39" s="150"/>
      <c r="CC39" s="150"/>
      <c r="CD39" s="143" t="s">
        <v>2287</v>
      </c>
      <c r="CE39" s="150"/>
      <c r="CF39" s="143" t="s">
        <v>2288</v>
      </c>
      <c r="CG39" s="143" t="s">
        <v>1342</v>
      </c>
      <c r="CH39" s="150"/>
      <c r="CI39" s="143" t="s">
        <v>2289</v>
      </c>
      <c r="CJ39" s="143" t="s">
        <v>2290</v>
      </c>
      <c r="CK39" s="143" t="s">
        <v>2291</v>
      </c>
      <c r="CL39" s="143" t="s">
        <v>2292</v>
      </c>
      <c r="CM39" s="143" t="s">
        <v>2293</v>
      </c>
      <c r="CN39" s="144" t="s">
        <v>2294</v>
      </c>
      <c r="CO39" s="143" t="s">
        <v>2295</v>
      </c>
      <c r="CP39" s="145" t="s">
        <v>2296</v>
      </c>
      <c r="CQ39" s="150"/>
      <c r="CR39" s="143" t="s">
        <v>2297</v>
      </c>
      <c r="CS39" s="143" t="s">
        <v>2298</v>
      </c>
      <c r="CT39" s="143" t="s">
        <v>2299</v>
      </c>
      <c r="CU39" s="150"/>
      <c r="CV39" s="150"/>
      <c r="CW39" s="143" t="s">
        <v>2300</v>
      </c>
      <c r="CX39" s="150"/>
      <c r="CY39" s="143" t="s">
        <v>2301</v>
      </c>
      <c r="CZ39" s="150"/>
      <c r="DA39" s="143" t="s">
        <v>2302</v>
      </c>
      <c r="DB39" s="143" t="s">
        <v>2303</v>
      </c>
      <c r="DC39" s="143" t="s">
        <v>2304</v>
      </c>
      <c r="DD39" s="143" t="s">
        <v>2305</v>
      </c>
      <c r="DE39" s="143" t="s">
        <v>2306</v>
      </c>
    </row>
    <row r="40" spans="1:109" ht="6.75" customHeight="1">
      <c r="A40" s="5"/>
      <c r="B40" s="23"/>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4"/>
      <c r="AE40" s="5"/>
      <c r="AF40" s="153"/>
      <c r="AG40"/>
      <c r="AH40" s="148"/>
      <c r="AI40" s="148"/>
      <c r="AJ40" s="148"/>
      <c r="AK40" s="148"/>
      <c r="AL40" s="137" t="str">
        <f t="shared" si="0"/>
        <v/>
      </c>
      <c r="AM40" s="137" t="str">
        <f t="shared" si="1"/>
        <v/>
      </c>
      <c r="AN40" s="138" t="str">
        <f t="shared" si="2"/>
        <v/>
      </c>
      <c r="AO40" s="148"/>
      <c r="AP40" s="129">
        <v>38</v>
      </c>
      <c r="AQ40" s="149"/>
      <c r="AR40" s="149"/>
      <c r="AS40" s="149"/>
      <c r="AT40" s="149"/>
      <c r="AU40" s="141" t="s">
        <v>2307</v>
      </c>
      <c r="AV40" s="149"/>
      <c r="AW40" s="141" t="s">
        <v>2308</v>
      </c>
      <c r="AX40" s="141" t="s">
        <v>2309</v>
      </c>
      <c r="AY40" s="149"/>
      <c r="AZ40" s="141" t="s">
        <v>2310</v>
      </c>
      <c r="BA40" s="141" t="s">
        <v>2311</v>
      </c>
      <c r="BB40" s="141" t="s">
        <v>2312</v>
      </c>
      <c r="BC40" s="141" t="s">
        <v>2313</v>
      </c>
      <c r="BD40" s="141" t="s">
        <v>2314</v>
      </c>
      <c r="BE40" s="142" t="s">
        <v>2315</v>
      </c>
      <c r="BF40" s="141" t="s">
        <v>2316</v>
      </c>
      <c r="BG40" s="141">
        <v>17099</v>
      </c>
      <c r="BH40" s="149"/>
      <c r="BI40" s="141" t="s">
        <v>2317</v>
      </c>
      <c r="BJ40" s="141" t="s">
        <v>2318</v>
      </c>
      <c r="BK40" s="141" t="s">
        <v>2319</v>
      </c>
      <c r="BL40" s="149"/>
      <c r="BM40" s="149"/>
      <c r="BN40" s="141" t="s">
        <v>2320</v>
      </c>
      <c r="BO40" s="149"/>
      <c r="BP40" s="141" t="s">
        <v>2321</v>
      </c>
      <c r="BQ40" s="149"/>
      <c r="BR40" s="141" t="s">
        <v>2322</v>
      </c>
      <c r="BS40" s="141" t="s">
        <v>2323</v>
      </c>
      <c r="BT40" s="141" t="s">
        <v>2324</v>
      </c>
      <c r="BU40" s="141" t="s">
        <v>2325</v>
      </c>
      <c r="BV40" s="141" t="s">
        <v>2326</v>
      </c>
      <c r="BW40" s="148"/>
      <c r="BX40" s="148"/>
      <c r="BY40" s="148"/>
      <c r="BZ40" s="150"/>
      <c r="CA40" s="150"/>
      <c r="CB40" s="150"/>
      <c r="CC40" s="150"/>
      <c r="CD40" s="143" t="s">
        <v>2327</v>
      </c>
      <c r="CE40" s="150"/>
      <c r="CF40" s="143" t="s">
        <v>2328</v>
      </c>
      <c r="CG40" s="143" t="s">
        <v>1392</v>
      </c>
      <c r="CH40" s="150"/>
      <c r="CI40" s="143" t="s">
        <v>2329</v>
      </c>
      <c r="CJ40" s="145" t="s">
        <v>2330</v>
      </c>
      <c r="CK40" s="143" t="s">
        <v>2331</v>
      </c>
      <c r="CL40" s="143" t="s">
        <v>2332</v>
      </c>
      <c r="CM40" s="143" t="s">
        <v>2333</v>
      </c>
      <c r="CN40" s="144" t="s">
        <v>2334</v>
      </c>
      <c r="CO40" s="143" t="s">
        <v>2335</v>
      </c>
      <c r="CP40" s="143" t="s">
        <v>224</v>
      </c>
      <c r="CQ40" s="150"/>
      <c r="CR40" s="143" t="s">
        <v>2336</v>
      </c>
      <c r="CS40" s="143" t="s">
        <v>2337</v>
      </c>
      <c r="CT40" s="143" t="s">
        <v>1761</v>
      </c>
      <c r="CU40" s="150"/>
      <c r="CV40" s="150"/>
      <c r="CW40" s="143" t="s">
        <v>2338</v>
      </c>
      <c r="CX40" s="150"/>
      <c r="CY40" s="143" t="s">
        <v>2339</v>
      </c>
      <c r="CZ40" s="150"/>
      <c r="DA40" s="143" t="s">
        <v>2340</v>
      </c>
      <c r="DB40" s="143" t="s">
        <v>2341</v>
      </c>
      <c r="DC40" s="143" t="s">
        <v>2342</v>
      </c>
      <c r="DD40" s="143" t="s">
        <v>2343</v>
      </c>
      <c r="DE40" s="143" t="s">
        <v>2344</v>
      </c>
    </row>
    <row r="41" spans="1:109" ht="72" customHeight="1">
      <c r="A41" s="5"/>
      <c r="B41" s="23"/>
      <c r="C41" s="288" t="s">
        <v>390</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4"/>
      <c r="AE41" s="5"/>
      <c r="AF41" s="153"/>
      <c r="AG41"/>
      <c r="AH41" s="148"/>
      <c r="AI41" s="148"/>
      <c r="AJ41" s="148"/>
      <c r="AK41" s="148"/>
      <c r="AL41" s="137" t="str">
        <f t="shared" si="0"/>
        <v/>
      </c>
      <c r="AM41" s="137" t="str">
        <f t="shared" si="1"/>
        <v/>
      </c>
      <c r="AN41" s="138" t="str">
        <f t="shared" si="2"/>
        <v/>
      </c>
      <c r="AO41" s="148"/>
      <c r="AP41" s="129">
        <v>39</v>
      </c>
      <c r="AQ41" s="149"/>
      <c r="AR41" s="149"/>
      <c r="AS41" s="149"/>
      <c r="AT41" s="149"/>
      <c r="AU41" s="141" t="s">
        <v>2345</v>
      </c>
      <c r="AV41" s="149"/>
      <c r="AW41" s="141" t="s">
        <v>2346</v>
      </c>
      <c r="AX41" s="141" t="s">
        <v>2347</v>
      </c>
      <c r="AY41" s="149"/>
      <c r="AZ41" s="141" t="s">
        <v>2348</v>
      </c>
      <c r="BA41" s="141" t="s">
        <v>2349</v>
      </c>
      <c r="BB41" s="141" t="s">
        <v>2350</v>
      </c>
      <c r="BC41" s="141" t="s">
        <v>2351</v>
      </c>
      <c r="BD41" s="141" t="s">
        <v>2352</v>
      </c>
      <c r="BE41" s="142" t="s">
        <v>2353</v>
      </c>
      <c r="BF41" s="141" t="s">
        <v>2354</v>
      </c>
      <c r="BG41" s="149"/>
      <c r="BH41" s="149"/>
      <c r="BI41" s="141" t="s">
        <v>2355</v>
      </c>
      <c r="BJ41" s="141" t="s">
        <v>2356</v>
      </c>
      <c r="BK41" s="141" t="s">
        <v>2357</v>
      </c>
      <c r="BL41" s="149"/>
      <c r="BM41" s="149"/>
      <c r="BN41" s="141" t="s">
        <v>2358</v>
      </c>
      <c r="BO41" s="149"/>
      <c r="BP41" s="141" t="s">
        <v>2359</v>
      </c>
      <c r="BQ41" s="149"/>
      <c r="BR41" s="141" t="s">
        <v>2360</v>
      </c>
      <c r="BS41" s="141" t="s">
        <v>2361</v>
      </c>
      <c r="BT41" s="141" t="s">
        <v>2362</v>
      </c>
      <c r="BU41" s="141" t="s">
        <v>2363</v>
      </c>
      <c r="BV41" s="141" t="s">
        <v>2364</v>
      </c>
      <c r="BW41" s="148"/>
      <c r="BX41" s="148"/>
      <c r="BY41" s="148"/>
      <c r="BZ41" s="150"/>
      <c r="CA41" s="150"/>
      <c r="CB41" s="150"/>
      <c r="CC41" s="150"/>
      <c r="CD41" s="143" t="s">
        <v>2365</v>
      </c>
      <c r="CE41" s="150"/>
      <c r="CF41" s="143" t="s">
        <v>2366</v>
      </c>
      <c r="CG41" s="143" t="s">
        <v>2367</v>
      </c>
      <c r="CH41" s="150"/>
      <c r="CI41" s="143" t="s">
        <v>2368</v>
      </c>
      <c r="CJ41" s="143" t="s">
        <v>2369</v>
      </c>
      <c r="CK41" s="143" t="s">
        <v>2370</v>
      </c>
      <c r="CL41" s="143" t="s">
        <v>2371</v>
      </c>
      <c r="CM41" s="143" t="s">
        <v>2372</v>
      </c>
      <c r="CN41" s="144" t="s">
        <v>2373</v>
      </c>
      <c r="CO41" s="143" t="s">
        <v>2374</v>
      </c>
      <c r="CP41" s="150"/>
      <c r="CQ41" s="150"/>
      <c r="CR41" s="143" t="s">
        <v>2375</v>
      </c>
      <c r="CS41" s="143" t="s">
        <v>2376</v>
      </c>
      <c r="CT41" s="143" t="s">
        <v>2377</v>
      </c>
      <c r="CU41" s="150"/>
      <c r="CV41" s="150"/>
      <c r="CW41" s="143" t="s">
        <v>2378</v>
      </c>
      <c r="CX41" s="150"/>
      <c r="CY41" s="143" t="s">
        <v>1728</v>
      </c>
      <c r="CZ41" s="150"/>
      <c r="DA41" s="143" t="s">
        <v>2379</v>
      </c>
      <c r="DB41" s="143" t="s">
        <v>2380</v>
      </c>
      <c r="DC41" s="143" t="s">
        <v>2054</v>
      </c>
      <c r="DD41" s="143" t="s">
        <v>2381</v>
      </c>
      <c r="DE41" s="143" t="s">
        <v>2382</v>
      </c>
    </row>
    <row r="42" spans="1:109" ht="6.75" customHeight="1">
      <c r="A42" s="5"/>
      <c r="B42" s="23"/>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24"/>
      <c r="AE42" s="5"/>
      <c r="AH42" s="148"/>
      <c r="AI42" s="148"/>
      <c r="AJ42" s="148"/>
      <c r="AK42" s="148"/>
      <c r="AL42" s="137" t="str">
        <f t="shared" si="0"/>
        <v/>
      </c>
      <c r="AM42" s="137" t="str">
        <f t="shared" si="1"/>
        <v/>
      </c>
      <c r="AN42" s="138" t="str">
        <f t="shared" si="2"/>
        <v/>
      </c>
      <c r="AO42" s="148"/>
      <c r="AP42" s="129">
        <v>40</v>
      </c>
      <c r="AQ42" s="149"/>
      <c r="AR42" s="149"/>
      <c r="AS42" s="149"/>
      <c r="AT42" s="149"/>
      <c r="AU42" s="154" t="s">
        <v>2383</v>
      </c>
      <c r="AV42" s="149"/>
      <c r="AW42" s="141" t="s">
        <v>2384</v>
      </c>
      <c r="AX42" s="141" t="s">
        <v>2385</v>
      </c>
      <c r="AY42" s="149"/>
      <c r="AZ42" s="141" t="s">
        <v>2386</v>
      </c>
      <c r="BA42" s="141" t="s">
        <v>2387</v>
      </c>
      <c r="BB42" s="141" t="s">
        <v>2388</v>
      </c>
      <c r="BC42" s="141" t="s">
        <v>2389</v>
      </c>
      <c r="BD42" s="141" t="s">
        <v>2390</v>
      </c>
      <c r="BE42" s="142" t="s">
        <v>2391</v>
      </c>
      <c r="BF42" s="141" t="s">
        <v>2392</v>
      </c>
      <c r="BG42" s="149"/>
      <c r="BH42" s="149"/>
      <c r="BI42" s="141" t="s">
        <v>2393</v>
      </c>
      <c r="BJ42" s="141" t="s">
        <v>2394</v>
      </c>
      <c r="BK42" s="141" t="s">
        <v>2395</v>
      </c>
      <c r="BL42" s="149"/>
      <c r="BM42" s="149"/>
      <c r="BN42" s="141" t="s">
        <v>2396</v>
      </c>
      <c r="BO42" s="149"/>
      <c r="BP42" s="141" t="s">
        <v>2397</v>
      </c>
      <c r="BQ42" s="149"/>
      <c r="BR42" s="141" t="s">
        <v>2398</v>
      </c>
      <c r="BS42" s="141" t="s">
        <v>2399</v>
      </c>
      <c r="BT42" s="141" t="s">
        <v>2400</v>
      </c>
      <c r="BU42" s="141" t="s">
        <v>2401</v>
      </c>
      <c r="BV42" s="141" t="s">
        <v>2402</v>
      </c>
      <c r="BW42" s="148"/>
      <c r="BX42" s="148"/>
      <c r="BY42" s="148"/>
      <c r="BZ42" s="150"/>
      <c r="CA42" s="150"/>
      <c r="CB42" s="150"/>
      <c r="CC42" s="150"/>
      <c r="CD42" s="143" t="s">
        <v>224</v>
      </c>
      <c r="CE42" s="150"/>
      <c r="CF42" s="143" t="s">
        <v>2403</v>
      </c>
      <c r="CG42" s="143" t="s">
        <v>2404</v>
      </c>
      <c r="CH42" s="150"/>
      <c r="CI42" s="143" t="s">
        <v>2405</v>
      </c>
      <c r="CJ42" s="143" t="s">
        <v>2406</v>
      </c>
      <c r="CK42" s="143" t="s">
        <v>2407</v>
      </c>
      <c r="CL42" s="143" t="s">
        <v>2408</v>
      </c>
      <c r="CM42" s="143" t="s">
        <v>2409</v>
      </c>
      <c r="CN42" s="144" t="s">
        <v>2410</v>
      </c>
      <c r="CO42" s="143" t="s">
        <v>2411</v>
      </c>
      <c r="CP42" s="150"/>
      <c r="CQ42" s="150"/>
      <c r="CR42" s="143" t="s">
        <v>2412</v>
      </c>
      <c r="CS42" s="143" t="s">
        <v>2413</v>
      </c>
      <c r="CT42" s="143" t="s">
        <v>2414</v>
      </c>
      <c r="CU42" s="150"/>
      <c r="CV42" s="150"/>
      <c r="CW42" s="143" t="s">
        <v>2415</v>
      </c>
      <c r="CX42" s="150"/>
      <c r="CY42" s="143" t="s">
        <v>2416</v>
      </c>
      <c r="CZ42" s="150"/>
      <c r="DA42" s="143" t="s">
        <v>2417</v>
      </c>
      <c r="DB42" s="143" t="s">
        <v>2418</v>
      </c>
      <c r="DC42" s="143" t="s">
        <v>2419</v>
      </c>
      <c r="DD42" s="143" t="s">
        <v>2420</v>
      </c>
      <c r="DE42" s="143" t="s">
        <v>2421</v>
      </c>
    </row>
    <row r="43" spans="1:109" ht="60" customHeight="1">
      <c r="A43" s="5"/>
      <c r="B43" s="23"/>
      <c r="C43" s="288" t="s">
        <v>391</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4"/>
      <c r="AE43" s="5"/>
      <c r="AH43" s="148"/>
      <c r="AI43" s="148"/>
      <c r="AJ43" s="148"/>
      <c r="AK43" s="148"/>
      <c r="AL43" s="137" t="str">
        <f t="shared" si="0"/>
        <v/>
      </c>
      <c r="AM43" s="137" t="str">
        <f t="shared" si="1"/>
        <v/>
      </c>
      <c r="AN43" s="138" t="str">
        <f t="shared" si="2"/>
        <v/>
      </c>
      <c r="AO43" s="148"/>
      <c r="AP43" s="129">
        <v>41</v>
      </c>
      <c r="AQ43" s="149"/>
      <c r="AR43" s="149"/>
      <c r="AS43" s="149"/>
      <c r="AT43" s="149"/>
      <c r="AU43" s="149"/>
      <c r="AV43" s="149"/>
      <c r="AW43" s="141" t="s">
        <v>2422</v>
      </c>
      <c r="AX43" s="141" t="s">
        <v>2423</v>
      </c>
      <c r="AY43" s="149"/>
      <c r="AZ43" s="149">
        <v>10099</v>
      </c>
      <c r="BA43" s="141" t="s">
        <v>2424</v>
      </c>
      <c r="BB43" s="141" t="s">
        <v>2425</v>
      </c>
      <c r="BC43" s="141" t="s">
        <v>2426</v>
      </c>
      <c r="BD43" s="141" t="s">
        <v>2427</v>
      </c>
      <c r="BE43" s="142" t="s">
        <v>2428</v>
      </c>
      <c r="BF43" s="141" t="s">
        <v>2429</v>
      </c>
      <c r="BG43" s="149"/>
      <c r="BH43" s="149"/>
      <c r="BI43" s="141" t="s">
        <v>2430</v>
      </c>
      <c r="BJ43" s="141" t="s">
        <v>2431</v>
      </c>
      <c r="BK43" s="141" t="s">
        <v>2432</v>
      </c>
      <c r="BL43" s="149"/>
      <c r="BM43" s="149"/>
      <c r="BN43" s="141" t="s">
        <v>2433</v>
      </c>
      <c r="BO43" s="149"/>
      <c r="BP43" s="141" t="s">
        <v>2434</v>
      </c>
      <c r="BQ43" s="149"/>
      <c r="BR43" s="141" t="s">
        <v>2435</v>
      </c>
      <c r="BS43" s="141" t="s">
        <v>2436</v>
      </c>
      <c r="BT43" s="141" t="s">
        <v>2437</v>
      </c>
      <c r="BU43" s="141" t="s">
        <v>2438</v>
      </c>
      <c r="BV43" s="141" t="s">
        <v>2439</v>
      </c>
      <c r="BW43" s="148"/>
      <c r="BX43" s="148"/>
      <c r="BY43" s="148"/>
      <c r="BZ43" s="150"/>
      <c r="CA43" s="150"/>
      <c r="CB43" s="150"/>
      <c r="CC43" s="150"/>
      <c r="CD43" s="150"/>
      <c r="CE43" s="150"/>
      <c r="CF43" s="143" t="s">
        <v>2440</v>
      </c>
      <c r="CG43" s="143" t="s">
        <v>2441</v>
      </c>
      <c r="CH43" s="150"/>
      <c r="CI43" s="143" t="s">
        <v>224</v>
      </c>
      <c r="CJ43" s="143" t="s">
        <v>2442</v>
      </c>
      <c r="CK43" s="143" t="s">
        <v>2443</v>
      </c>
      <c r="CL43" s="143" t="s">
        <v>2444</v>
      </c>
      <c r="CM43" s="143" t="s">
        <v>2445</v>
      </c>
      <c r="CN43" s="144" t="s">
        <v>2446</v>
      </c>
      <c r="CO43" s="143" t="s">
        <v>2447</v>
      </c>
      <c r="CP43" s="150"/>
      <c r="CQ43" s="150"/>
      <c r="CR43" s="143" t="s">
        <v>2448</v>
      </c>
      <c r="CS43" s="143" t="s">
        <v>2449</v>
      </c>
      <c r="CT43" s="143" t="s">
        <v>2450</v>
      </c>
      <c r="CU43" s="150"/>
      <c r="CV43" s="150"/>
      <c r="CW43" s="143" t="s">
        <v>2451</v>
      </c>
      <c r="CX43" s="150"/>
      <c r="CY43" s="143" t="s">
        <v>2452</v>
      </c>
      <c r="CZ43" s="150"/>
      <c r="DA43" s="143" t="s">
        <v>2453</v>
      </c>
      <c r="DB43" s="143" t="s">
        <v>2454</v>
      </c>
      <c r="DC43" s="143" t="s">
        <v>2455</v>
      </c>
      <c r="DD43" s="143" t="s">
        <v>2456</v>
      </c>
      <c r="DE43" s="143" t="s">
        <v>2457</v>
      </c>
    </row>
    <row r="44" spans="1:109" ht="6.75" customHeight="1">
      <c r="A44" s="5"/>
      <c r="B44" s="23"/>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24"/>
      <c r="AE44" s="5"/>
      <c r="AH44" s="148"/>
      <c r="AI44" s="148"/>
      <c r="AJ44" s="148"/>
      <c r="AK44" s="148"/>
      <c r="AL44" s="137" t="str">
        <f t="shared" si="0"/>
        <v/>
      </c>
      <c r="AM44" s="137" t="str">
        <f t="shared" si="1"/>
        <v/>
      </c>
      <c r="AN44" s="138" t="str">
        <f t="shared" si="2"/>
        <v/>
      </c>
      <c r="AO44" s="148"/>
      <c r="AP44" s="129">
        <v>42</v>
      </c>
      <c r="AQ44" s="149"/>
      <c r="AR44" s="149"/>
      <c r="AS44" s="149"/>
      <c r="AT44" s="149"/>
      <c r="AU44" s="149"/>
      <c r="AV44" s="149"/>
      <c r="AW44" s="141" t="s">
        <v>2458</v>
      </c>
      <c r="AX44" s="141" t="s">
        <v>2459</v>
      </c>
      <c r="AY44" s="149"/>
      <c r="AZ44" s="149"/>
      <c r="BA44" s="141" t="s">
        <v>2460</v>
      </c>
      <c r="BB44" s="141" t="s">
        <v>2461</v>
      </c>
      <c r="BC44" s="141" t="s">
        <v>2462</v>
      </c>
      <c r="BD44" s="141" t="s">
        <v>2463</v>
      </c>
      <c r="BE44" s="142" t="s">
        <v>2464</v>
      </c>
      <c r="BF44" s="141" t="s">
        <v>2465</v>
      </c>
      <c r="BG44" s="149"/>
      <c r="BH44" s="149"/>
      <c r="BI44" s="141" t="s">
        <v>2466</v>
      </c>
      <c r="BJ44" s="141" t="s">
        <v>2467</v>
      </c>
      <c r="BK44" s="141" t="s">
        <v>2468</v>
      </c>
      <c r="BL44" s="149"/>
      <c r="BM44" s="149"/>
      <c r="BN44" s="141" t="s">
        <v>2469</v>
      </c>
      <c r="BO44" s="149"/>
      <c r="BP44" s="141" t="s">
        <v>2470</v>
      </c>
      <c r="BQ44" s="149"/>
      <c r="BR44" s="141" t="s">
        <v>2471</v>
      </c>
      <c r="BS44" s="141" t="s">
        <v>2472</v>
      </c>
      <c r="BT44" s="141" t="s">
        <v>2473</v>
      </c>
      <c r="BU44" s="141" t="s">
        <v>2474</v>
      </c>
      <c r="BV44" s="141" t="s">
        <v>2475</v>
      </c>
      <c r="BW44" s="148"/>
      <c r="BX44" s="148"/>
      <c r="BY44" s="148"/>
      <c r="BZ44" s="150"/>
      <c r="CA44" s="150"/>
      <c r="CB44" s="150"/>
      <c r="CC44" s="150"/>
      <c r="CD44" s="150"/>
      <c r="CE44" s="150"/>
      <c r="CF44" s="143" t="s">
        <v>2476</v>
      </c>
      <c r="CG44" s="143" t="s">
        <v>2477</v>
      </c>
      <c r="CH44" s="150"/>
      <c r="CI44" s="150"/>
      <c r="CJ44" s="143" t="s">
        <v>2478</v>
      </c>
      <c r="CK44" s="143" t="s">
        <v>2479</v>
      </c>
      <c r="CL44" s="143" t="s">
        <v>2480</v>
      </c>
      <c r="CM44" s="143" t="s">
        <v>2481</v>
      </c>
      <c r="CN44" s="144" t="s">
        <v>2482</v>
      </c>
      <c r="CO44" s="143" t="s">
        <v>2483</v>
      </c>
      <c r="CP44" s="150"/>
      <c r="CQ44" s="150"/>
      <c r="CR44" s="143" t="s">
        <v>2484</v>
      </c>
      <c r="CS44" s="143" t="s">
        <v>2485</v>
      </c>
      <c r="CT44" s="143" t="s">
        <v>2486</v>
      </c>
      <c r="CU44" s="150"/>
      <c r="CV44" s="150"/>
      <c r="CW44" s="143" t="s">
        <v>2487</v>
      </c>
      <c r="CX44" s="150"/>
      <c r="CY44" s="143" t="s">
        <v>2488</v>
      </c>
      <c r="CZ44" s="150"/>
      <c r="DA44" s="143" t="s">
        <v>2489</v>
      </c>
      <c r="DB44" s="143" t="s">
        <v>2490</v>
      </c>
      <c r="DC44" s="143" t="s">
        <v>2491</v>
      </c>
      <c r="DD44" s="143" t="s">
        <v>2492</v>
      </c>
      <c r="DE44" s="143" t="s">
        <v>2493</v>
      </c>
    </row>
    <row r="45" spans="1:109" ht="24" customHeight="1">
      <c r="A45" s="5"/>
      <c r="B45" s="23"/>
      <c r="C45" s="288" t="s">
        <v>392</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4"/>
      <c r="AE45" s="5"/>
      <c r="AH45" s="148"/>
      <c r="AI45" s="148"/>
      <c r="AJ45" s="148"/>
      <c r="AK45" s="148"/>
      <c r="AL45" s="137" t="str">
        <f t="shared" si="0"/>
        <v/>
      </c>
      <c r="AM45" s="137" t="str">
        <f t="shared" si="1"/>
        <v/>
      </c>
      <c r="AN45" s="138" t="str">
        <f t="shared" si="2"/>
        <v/>
      </c>
      <c r="AO45" s="148"/>
      <c r="AP45" s="129">
        <v>43</v>
      </c>
      <c r="AQ45" s="149"/>
      <c r="AR45" s="149"/>
      <c r="AS45" s="149"/>
      <c r="AT45" s="149"/>
      <c r="AU45" s="149"/>
      <c r="AV45" s="149"/>
      <c r="AW45" s="141" t="s">
        <v>2494</v>
      </c>
      <c r="AX45" s="141" t="s">
        <v>2495</v>
      </c>
      <c r="AY45" s="149"/>
      <c r="AZ45" s="149"/>
      <c r="BA45" s="141" t="s">
        <v>2496</v>
      </c>
      <c r="BB45" s="141" t="s">
        <v>2497</v>
      </c>
      <c r="BC45" s="141" t="s">
        <v>2498</v>
      </c>
      <c r="BD45" s="141" t="s">
        <v>2499</v>
      </c>
      <c r="BE45" s="142" t="s">
        <v>2500</v>
      </c>
      <c r="BF45" s="141" t="s">
        <v>2501</v>
      </c>
      <c r="BG45" s="149"/>
      <c r="BH45" s="149"/>
      <c r="BI45" s="141" t="s">
        <v>2502</v>
      </c>
      <c r="BJ45" s="141" t="s">
        <v>2503</v>
      </c>
      <c r="BK45" s="141" t="s">
        <v>2504</v>
      </c>
      <c r="BL45" s="149"/>
      <c r="BM45" s="149"/>
      <c r="BN45" s="141" t="s">
        <v>2505</v>
      </c>
      <c r="BO45" s="149"/>
      <c r="BP45" s="141" t="s">
        <v>2506</v>
      </c>
      <c r="BQ45" s="149"/>
      <c r="BR45" s="141" t="s">
        <v>2507</v>
      </c>
      <c r="BS45" s="141" t="s">
        <v>2508</v>
      </c>
      <c r="BT45" s="141" t="s">
        <v>2509</v>
      </c>
      <c r="BU45" s="141" t="s">
        <v>2510</v>
      </c>
      <c r="BV45" s="141" t="s">
        <v>2511</v>
      </c>
      <c r="BW45" s="148"/>
      <c r="BX45" s="148"/>
      <c r="BY45" s="148"/>
      <c r="BZ45" s="150"/>
      <c r="CA45" s="150"/>
      <c r="CB45" s="150"/>
      <c r="CC45" s="150"/>
      <c r="CD45" s="150"/>
      <c r="CE45" s="150"/>
      <c r="CF45" s="143" t="s">
        <v>2512</v>
      </c>
      <c r="CG45" s="143" t="s">
        <v>2513</v>
      </c>
      <c r="CH45" s="150"/>
      <c r="CI45" s="150"/>
      <c r="CJ45" s="143" t="s">
        <v>2514</v>
      </c>
      <c r="CK45" s="143" t="s">
        <v>2515</v>
      </c>
      <c r="CL45" s="143" t="s">
        <v>2516</v>
      </c>
      <c r="CM45" s="143" t="s">
        <v>2517</v>
      </c>
      <c r="CN45" s="144" t="s">
        <v>2518</v>
      </c>
      <c r="CO45" s="143" t="s">
        <v>2519</v>
      </c>
      <c r="CP45" s="150"/>
      <c r="CQ45" s="150"/>
      <c r="CR45" s="143" t="s">
        <v>2520</v>
      </c>
      <c r="CS45" s="143" t="s">
        <v>2521</v>
      </c>
      <c r="CT45" s="143" t="s">
        <v>2522</v>
      </c>
      <c r="CU45" s="150"/>
      <c r="CV45" s="150"/>
      <c r="CW45" s="143" t="s">
        <v>2523</v>
      </c>
      <c r="CX45" s="150"/>
      <c r="CY45" s="143" t="s">
        <v>2524</v>
      </c>
      <c r="CZ45" s="150"/>
      <c r="DA45" s="143" t="s">
        <v>2525</v>
      </c>
      <c r="DB45" s="143" t="s">
        <v>2526</v>
      </c>
      <c r="DC45" s="143" t="s">
        <v>2527</v>
      </c>
      <c r="DD45" s="143" t="s">
        <v>2528</v>
      </c>
      <c r="DE45" s="143" t="s">
        <v>2529</v>
      </c>
    </row>
    <row r="46" spans="1:109" ht="6.75" customHeight="1">
      <c r="A46" s="5"/>
      <c r="B46" s="2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4"/>
      <c r="AE46" s="5"/>
      <c r="AH46" s="148"/>
      <c r="AI46" s="148"/>
      <c r="AJ46" s="148"/>
      <c r="AK46" s="148"/>
      <c r="AL46" s="137" t="str">
        <f t="shared" si="0"/>
        <v/>
      </c>
      <c r="AM46" s="137" t="str">
        <f t="shared" si="1"/>
        <v/>
      </c>
      <c r="AN46" s="138" t="str">
        <f t="shared" si="2"/>
        <v/>
      </c>
      <c r="AO46" s="148"/>
      <c r="AP46" s="129">
        <v>44</v>
      </c>
      <c r="AQ46" s="149"/>
      <c r="AR46" s="149"/>
      <c r="AS46" s="149"/>
      <c r="AT46" s="149"/>
      <c r="AU46" s="149"/>
      <c r="AV46" s="149"/>
      <c r="AW46" s="141" t="s">
        <v>2530</v>
      </c>
      <c r="AX46" s="141" t="s">
        <v>2531</v>
      </c>
      <c r="AY46" s="149"/>
      <c r="AZ46" s="149"/>
      <c r="BA46" s="141" t="s">
        <v>2532</v>
      </c>
      <c r="BB46" s="141" t="s">
        <v>2533</v>
      </c>
      <c r="BC46" s="141" t="s">
        <v>2534</v>
      </c>
      <c r="BD46" s="141" t="s">
        <v>2535</v>
      </c>
      <c r="BE46" s="142" t="s">
        <v>2536</v>
      </c>
      <c r="BF46" s="141" t="s">
        <v>2537</v>
      </c>
      <c r="BG46" s="149"/>
      <c r="BH46" s="149"/>
      <c r="BI46" s="141" t="s">
        <v>2538</v>
      </c>
      <c r="BJ46" s="141" t="s">
        <v>2539</v>
      </c>
      <c r="BK46" s="141" t="s">
        <v>2540</v>
      </c>
      <c r="BL46" s="149"/>
      <c r="BM46" s="149"/>
      <c r="BN46" s="141" t="s">
        <v>2541</v>
      </c>
      <c r="BO46" s="149"/>
      <c r="BP46" s="141" t="s">
        <v>2542</v>
      </c>
      <c r="BQ46" s="149"/>
      <c r="BR46" s="141" t="s">
        <v>2543</v>
      </c>
      <c r="BS46" s="141" t="s">
        <v>2544</v>
      </c>
      <c r="BT46" s="141" t="s">
        <v>2545</v>
      </c>
      <c r="BU46" s="141" t="s">
        <v>2546</v>
      </c>
      <c r="BV46" s="141" t="s">
        <v>2547</v>
      </c>
      <c r="BW46" s="148"/>
      <c r="BX46" s="148"/>
      <c r="BY46" s="148"/>
      <c r="BZ46" s="150"/>
      <c r="CA46" s="150"/>
      <c r="CB46" s="150"/>
      <c r="CC46" s="150"/>
      <c r="CD46" s="150"/>
      <c r="CE46" s="150"/>
      <c r="CF46" s="143" t="s">
        <v>2548</v>
      </c>
      <c r="CG46" s="143" t="s">
        <v>2549</v>
      </c>
      <c r="CH46" s="150"/>
      <c r="CI46" s="150"/>
      <c r="CJ46" s="143" t="s">
        <v>2489</v>
      </c>
      <c r="CK46" s="143" t="s">
        <v>2550</v>
      </c>
      <c r="CL46" s="143" t="s">
        <v>2551</v>
      </c>
      <c r="CM46" s="143" t="s">
        <v>2552</v>
      </c>
      <c r="CN46" s="144" t="s">
        <v>2553</v>
      </c>
      <c r="CO46" s="143" t="s">
        <v>2554</v>
      </c>
      <c r="CP46" s="150"/>
      <c r="CQ46" s="150"/>
      <c r="CR46" s="143" t="s">
        <v>2555</v>
      </c>
      <c r="CS46" s="145" t="s">
        <v>2556</v>
      </c>
      <c r="CT46" s="143" t="s">
        <v>2557</v>
      </c>
      <c r="CU46" s="150"/>
      <c r="CV46" s="150"/>
      <c r="CW46" s="143" t="s">
        <v>2558</v>
      </c>
      <c r="CX46" s="150"/>
      <c r="CY46" s="143" t="s">
        <v>2559</v>
      </c>
      <c r="CZ46" s="150"/>
      <c r="DA46" s="143" t="s">
        <v>2560</v>
      </c>
      <c r="DB46" s="143" t="s">
        <v>2561</v>
      </c>
      <c r="DC46" s="143" t="s">
        <v>2562</v>
      </c>
      <c r="DD46" s="143" t="s">
        <v>2563</v>
      </c>
      <c r="DE46" s="143" t="s">
        <v>2564</v>
      </c>
    </row>
    <row r="47" spans="1:109" ht="84" customHeight="1">
      <c r="A47" s="5"/>
      <c r="B47" s="23"/>
      <c r="C47" s="295" t="s">
        <v>393</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4"/>
      <c r="AE47" s="5"/>
      <c r="AH47" s="148"/>
      <c r="AI47" s="148"/>
      <c r="AJ47" s="148"/>
      <c r="AK47" s="148"/>
      <c r="AL47" s="137" t="str">
        <f t="shared" si="0"/>
        <v/>
      </c>
      <c r="AM47" s="137" t="str">
        <f t="shared" si="1"/>
        <v/>
      </c>
      <c r="AN47" s="138" t="str">
        <f t="shared" si="2"/>
        <v/>
      </c>
      <c r="AO47" s="148"/>
      <c r="AP47" s="129">
        <v>45</v>
      </c>
      <c r="AQ47" s="149"/>
      <c r="AR47" s="149"/>
      <c r="AS47" s="149"/>
      <c r="AT47" s="149"/>
      <c r="AU47" s="149"/>
      <c r="AV47" s="149"/>
      <c r="AW47" s="141" t="s">
        <v>2565</v>
      </c>
      <c r="AX47" s="141" t="s">
        <v>2566</v>
      </c>
      <c r="AY47" s="149"/>
      <c r="AZ47" s="149"/>
      <c r="BA47" s="141" t="s">
        <v>2567</v>
      </c>
      <c r="BB47" s="141" t="s">
        <v>2568</v>
      </c>
      <c r="BC47" s="141" t="s">
        <v>2569</v>
      </c>
      <c r="BD47" s="141" t="s">
        <v>2570</v>
      </c>
      <c r="BE47" s="142" t="s">
        <v>2571</v>
      </c>
      <c r="BF47" s="141" t="s">
        <v>2572</v>
      </c>
      <c r="BG47" s="149"/>
      <c r="BH47" s="149"/>
      <c r="BI47" s="141" t="s">
        <v>2573</v>
      </c>
      <c r="BJ47" s="141" t="s">
        <v>2574</v>
      </c>
      <c r="BK47" s="141" t="s">
        <v>2575</v>
      </c>
      <c r="BL47" s="149"/>
      <c r="BM47" s="149"/>
      <c r="BN47" s="141" t="s">
        <v>2576</v>
      </c>
      <c r="BO47" s="149"/>
      <c r="BP47" s="141" t="s">
        <v>2577</v>
      </c>
      <c r="BQ47" s="149"/>
      <c r="BR47" s="149">
        <v>28099</v>
      </c>
      <c r="BS47" s="141" t="s">
        <v>2578</v>
      </c>
      <c r="BT47" s="141" t="s">
        <v>2579</v>
      </c>
      <c r="BU47" s="141" t="s">
        <v>2580</v>
      </c>
      <c r="BV47" s="141" t="s">
        <v>2581</v>
      </c>
      <c r="BW47" s="148"/>
      <c r="BX47" s="148"/>
      <c r="BY47" s="148"/>
      <c r="BZ47" s="150"/>
      <c r="CA47" s="150"/>
      <c r="CB47" s="150"/>
      <c r="CC47" s="150"/>
      <c r="CD47" s="150"/>
      <c r="CE47" s="150"/>
      <c r="CF47" s="143" t="s">
        <v>2582</v>
      </c>
      <c r="CG47" s="143" t="s">
        <v>1496</v>
      </c>
      <c r="CH47" s="150"/>
      <c r="CI47" s="150"/>
      <c r="CJ47" s="143" t="s">
        <v>2525</v>
      </c>
      <c r="CK47" s="143" t="s">
        <v>2583</v>
      </c>
      <c r="CL47" s="143" t="s">
        <v>2584</v>
      </c>
      <c r="CM47" s="143" t="s">
        <v>2585</v>
      </c>
      <c r="CN47" s="144" t="s">
        <v>2586</v>
      </c>
      <c r="CO47" s="143" t="s">
        <v>1342</v>
      </c>
      <c r="CP47" s="150"/>
      <c r="CQ47" s="150"/>
      <c r="CR47" s="143" t="s">
        <v>2587</v>
      </c>
      <c r="CS47" s="143" t="s">
        <v>2588</v>
      </c>
      <c r="CT47" s="143" t="s">
        <v>2589</v>
      </c>
      <c r="CU47" s="150"/>
      <c r="CV47" s="150"/>
      <c r="CW47" s="143" t="s">
        <v>2590</v>
      </c>
      <c r="CX47" s="150"/>
      <c r="CY47" s="145" t="s">
        <v>2591</v>
      </c>
      <c r="CZ47" s="150"/>
      <c r="DA47" s="143" t="s">
        <v>224</v>
      </c>
      <c r="DB47" s="143" t="s">
        <v>2592</v>
      </c>
      <c r="DC47" s="143" t="s">
        <v>2593</v>
      </c>
      <c r="DD47" s="143" t="s">
        <v>2594</v>
      </c>
      <c r="DE47" s="143" t="s">
        <v>1897</v>
      </c>
    </row>
    <row r="48" spans="1:109" ht="6.75" customHeight="1">
      <c r="A48" s="5"/>
      <c r="B48" s="23"/>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24"/>
      <c r="AE48" s="5"/>
      <c r="AH48" s="148"/>
      <c r="AI48" s="148"/>
      <c r="AJ48" s="148"/>
      <c r="AK48" s="148"/>
      <c r="AL48" s="137" t="str">
        <f t="shared" si="0"/>
        <v/>
      </c>
      <c r="AM48" s="137" t="str">
        <f t="shared" si="1"/>
        <v/>
      </c>
      <c r="AN48" s="138" t="str">
        <f t="shared" si="2"/>
        <v/>
      </c>
      <c r="AO48" s="148"/>
      <c r="AP48" s="129">
        <v>46</v>
      </c>
      <c r="AQ48" s="149"/>
      <c r="AR48" s="149"/>
      <c r="AS48" s="149"/>
      <c r="AT48" s="149"/>
      <c r="AU48" s="149"/>
      <c r="AV48" s="149"/>
      <c r="AW48" s="141" t="s">
        <v>2595</v>
      </c>
      <c r="AX48" s="141" t="s">
        <v>2596</v>
      </c>
      <c r="AY48" s="149"/>
      <c r="AZ48" s="149"/>
      <c r="BA48" s="141" t="s">
        <v>2597</v>
      </c>
      <c r="BB48" s="141" t="s">
        <v>2598</v>
      </c>
      <c r="BC48" s="141" t="s">
        <v>2599</v>
      </c>
      <c r="BD48" s="141" t="s">
        <v>2600</v>
      </c>
      <c r="BE48" s="142" t="s">
        <v>2601</v>
      </c>
      <c r="BF48" s="141" t="s">
        <v>2602</v>
      </c>
      <c r="BG48" s="149"/>
      <c r="BH48" s="149"/>
      <c r="BI48" s="141" t="s">
        <v>2603</v>
      </c>
      <c r="BJ48" s="141" t="s">
        <v>2604</v>
      </c>
      <c r="BK48" s="141" t="s">
        <v>2605</v>
      </c>
      <c r="BL48" s="149"/>
      <c r="BM48" s="149"/>
      <c r="BN48" s="141" t="s">
        <v>2606</v>
      </c>
      <c r="BO48" s="149"/>
      <c r="BP48" s="141" t="s">
        <v>2607</v>
      </c>
      <c r="BQ48" s="149"/>
      <c r="BR48" s="149"/>
      <c r="BS48" s="141" t="s">
        <v>2608</v>
      </c>
      <c r="BT48" s="141" t="s">
        <v>2609</v>
      </c>
      <c r="BU48" s="141" t="s">
        <v>2610</v>
      </c>
      <c r="BV48" s="141" t="s">
        <v>2611</v>
      </c>
      <c r="BW48" s="148"/>
      <c r="BX48" s="148"/>
      <c r="BY48" s="148"/>
      <c r="BZ48" s="150"/>
      <c r="CA48" s="150"/>
      <c r="CB48" s="150"/>
      <c r="CC48" s="150"/>
      <c r="CD48" s="150"/>
      <c r="CE48" s="150"/>
      <c r="CF48" s="143" t="s">
        <v>2612</v>
      </c>
      <c r="CG48" s="143" t="s">
        <v>2613</v>
      </c>
      <c r="CH48" s="150"/>
      <c r="CI48" s="150"/>
      <c r="CJ48" s="143" t="s">
        <v>2614</v>
      </c>
      <c r="CK48" s="143" t="s">
        <v>2615</v>
      </c>
      <c r="CL48" s="143" t="s">
        <v>2616</v>
      </c>
      <c r="CM48" s="143" t="s">
        <v>2617</v>
      </c>
      <c r="CN48" s="144" t="s">
        <v>2618</v>
      </c>
      <c r="CO48" s="143" t="s">
        <v>2619</v>
      </c>
      <c r="CP48" s="150"/>
      <c r="CQ48" s="150"/>
      <c r="CR48" s="143" t="s">
        <v>2620</v>
      </c>
      <c r="CS48" s="143" t="s">
        <v>2621</v>
      </c>
      <c r="CT48" s="143" t="s">
        <v>2622</v>
      </c>
      <c r="CU48" s="150"/>
      <c r="CV48" s="150"/>
      <c r="CW48" s="143" t="s">
        <v>2623</v>
      </c>
      <c r="CX48" s="150"/>
      <c r="CY48" s="143" t="s">
        <v>2624</v>
      </c>
      <c r="CZ48" s="150"/>
      <c r="DA48" s="150"/>
      <c r="DB48" s="143" t="s">
        <v>782</v>
      </c>
      <c r="DC48" s="143" t="s">
        <v>2625</v>
      </c>
      <c r="DD48" s="143" t="s">
        <v>2626</v>
      </c>
      <c r="DE48" s="143" t="s">
        <v>2627</v>
      </c>
    </row>
    <row r="49" spans="1:109" ht="108" customHeight="1">
      <c r="A49" s="5"/>
      <c r="B49" s="23"/>
      <c r="C49" s="295" t="s">
        <v>394</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4"/>
      <c r="AE49" s="5"/>
      <c r="AH49" s="148"/>
      <c r="AI49" s="148"/>
      <c r="AJ49" s="148"/>
      <c r="AK49" s="148"/>
      <c r="AL49" s="137" t="str">
        <f t="shared" si="0"/>
        <v/>
      </c>
      <c r="AM49" s="137" t="str">
        <f t="shared" si="1"/>
        <v/>
      </c>
      <c r="AN49" s="138" t="str">
        <f t="shared" si="2"/>
        <v/>
      </c>
      <c r="AO49" s="148"/>
      <c r="AP49" s="129">
        <v>47</v>
      </c>
      <c r="AQ49" s="149"/>
      <c r="AR49" s="149"/>
      <c r="AS49" s="149"/>
      <c r="AT49" s="149"/>
      <c r="AU49" s="149"/>
      <c r="AV49" s="149"/>
      <c r="AW49" s="141" t="s">
        <v>2628</v>
      </c>
      <c r="AX49" s="141" t="s">
        <v>2629</v>
      </c>
      <c r="AY49" s="149"/>
      <c r="AZ49" s="149"/>
      <c r="BA49" s="141" t="s">
        <v>2630</v>
      </c>
      <c r="BB49" s="141" t="s">
        <v>2631</v>
      </c>
      <c r="BC49" s="141" t="s">
        <v>2632</v>
      </c>
      <c r="BD49" s="141" t="s">
        <v>2633</v>
      </c>
      <c r="BE49" s="142" t="s">
        <v>2634</v>
      </c>
      <c r="BF49" s="141" t="s">
        <v>2635</v>
      </c>
      <c r="BG49" s="149"/>
      <c r="BH49" s="149"/>
      <c r="BI49" s="141" t="s">
        <v>2636</v>
      </c>
      <c r="BJ49" s="141" t="s">
        <v>2637</v>
      </c>
      <c r="BK49" s="141" t="s">
        <v>2638</v>
      </c>
      <c r="BL49" s="149"/>
      <c r="BM49" s="149"/>
      <c r="BN49" s="141" t="s">
        <v>2639</v>
      </c>
      <c r="BO49" s="149"/>
      <c r="BP49" s="141" t="s">
        <v>2640</v>
      </c>
      <c r="BQ49" s="149"/>
      <c r="BR49" s="149"/>
      <c r="BS49" s="141" t="s">
        <v>2641</v>
      </c>
      <c r="BT49" s="141" t="s">
        <v>2642</v>
      </c>
      <c r="BU49" s="141" t="s">
        <v>2643</v>
      </c>
      <c r="BV49" s="141" t="s">
        <v>2644</v>
      </c>
      <c r="BW49" s="148"/>
      <c r="BX49" s="148"/>
      <c r="BY49" s="148"/>
      <c r="BZ49" s="150"/>
      <c r="CA49" s="150"/>
      <c r="CB49" s="150"/>
      <c r="CC49" s="150"/>
      <c r="CD49" s="150"/>
      <c r="CE49" s="150"/>
      <c r="CF49" s="143" t="s">
        <v>2645</v>
      </c>
      <c r="CG49" s="143" t="s">
        <v>1469</v>
      </c>
      <c r="CH49" s="150"/>
      <c r="CI49" s="150"/>
      <c r="CJ49" s="143" t="s">
        <v>2646</v>
      </c>
      <c r="CK49" s="143" t="s">
        <v>2647</v>
      </c>
      <c r="CL49" s="143" t="s">
        <v>2648</v>
      </c>
      <c r="CM49" s="143" t="s">
        <v>2649</v>
      </c>
      <c r="CN49" s="144" t="s">
        <v>2650</v>
      </c>
      <c r="CO49" s="143" t="s">
        <v>1392</v>
      </c>
      <c r="CP49" s="150"/>
      <c r="CQ49" s="150"/>
      <c r="CR49" s="143" t="s">
        <v>2651</v>
      </c>
      <c r="CS49" s="143" t="s">
        <v>2652</v>
      </c>
      <c r="CT49" s="143" t="s">
        <v>2653</v>
      </c>
      <c r="CU49" s="150"/>
      <c r="CV49" s="150"/>
      <c r="CW49" s="143" t="s">
        <v>2654</v>
      </c>
      <c r="CX49" s="150"/>
      <c r="CY49" s="143" t="s">
        <v>2655</v>
      </c>
      <c r="CZ49" s="150"/>
      <c r="DA49" s="150"/>
      <c r="DB49" s="143" t="s">
        <v>965</v>
      </c>
      <c r="DC49" s="143" t="s">
        <v>2656</v>
      </c>
      <c r="DD49" s="143" t="s">
        <v>2657</v>
      </c>
      <c r="DE49" s="143" t="s">
        <v>2658</v>
      </c>
    </row>
    <row r="50" spans="1:109" ht="6.75" customHeight="1">
      <c r="A50" s="5"/>
      <c r="B50" s="23"/>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24"/>
      <c r="AE50" s="5"/>
      <c r="AH50" s="148"/>
      <c r="AI50" s="148"/>
      <c r="AJ50" s="148"/>
      <c r="AK50" s="148"/>
      <c r="AL50" s="137" t="str">
        <f t="shared" si="0"/>
        <v/>
      </c>
      <c r="AM50" s="137" t="str">
        <f t="shared" si="1"/>
        <v/>
      </c>
      <c r="AN50" s="138" t="str">
        <f t="shared" si="2"/>
        <v/>
      </c>
      <c r="AO50" s="148"/>
      <c r="AP50" s="129">
        <v>48</v>
      </c>
      <c r="AQ50" s="149"/>
      <c r="AR50" s="149"/>
      <c r="AS50" s="149"/>
      <c r="AT50" s="149"/>
      <c r="AU50" s="149"/>
      <c r="AV50" s="149"/>
      <c r="AW50" s="141" t="s">
        <v>2659</v>
      </c>
      <c r="AX50" s="141" t="s">
        <v>2660</v>
      </c>
      <c r="AY50" s="149"/>
      <c r="AZ50" s="149"/>
      <c r="BA50" s="149">
        <v>11099</v>
      </c>
      <c r="BB50" s="141" t="s">
        <v>2661</v>
      </c>
      <c r="BC50" s="141" t="s">
        <v>2662</v>
      </c>
      <c r="BD50" s="141" t="s">
        <v>2663</v>
      </c>
      <c r="BE50" s="142" t="s">
        <v>2664</v>
      </c>
      <c r="BF50" s="141" t="s">
        <v>2665</v>
      </c>
      <c r="BG50" s="149"/>
      <c r="BH50" s="149"/>
      <c r="BI50" s="141" t="s">
        <v>2666</v>
      </c>
      <c r="BJ50" s="141" t="s">
        <v>2667</v>
      </c>
      <c r="BK50" s="141" t="s">
        <v>2668</v>
      </c>
      <c r="BL50" s="149"/>
      <c r="BM50" s="149"/>
      <c r="BN50" s="141" t="s">
        <v>2669</v>
      </c>
      <c r="BO50" s="149"/>
      <c r="BP50" s="141" t="s">
        <v>2670</v>
      </c>
      <c r="BQ50" s="149"/>
      <c r="BR50" s="149"/>
      <c r="BS50" s="141" t="s">
        <v>2671</v>
      </c>
      <c r="BT50" s="141" t="s">
        <v>2672</v>
      </c>
      <c r="BU50" s="141" t="s">
        <v>2673</v>
      </c>
      <c r="BV50" s="141" t="s">
        <v>2674</v>
      </c>
      <c r="BW50" s="148"/>
      <c r="BX50" s="148"/>
      <c r="BY50" s="148"/>
      <c r="BZ50" s="150"/>
      <c r="CA50" s="150"/>
      <c r="CB50" s="150"/>
      <c r="CC50" s="150"/>
      <c r="CD50" s="150"/>
      <c r="CE50" s="150"/>
      <c r="CF50" s="143" t="s">
        <v>2675</v>
      </c>
      <c r="CG50" s="143" t="s">
        <v>2676</v>
      </c>
      <c r="CH50" s="150"/>
      <c r="CI50" s="150"/>
      <c r="CJ50" s="143" t="s">
        <v>224</v>
      </c>
      <c r="CK50" s="143" t="s">
        <v>2677</v>
      </c>
      <c r="CL50" s="143" t="s">
        <v>2678</v>
      </c>
      <c r="CM50" s="143" t="s">
        <v>2679</v>
      </c>
      <c r="CN50" s="144" t="s">
        <v>2680</v>
      </c>
      <c r="CO50" s="143" t="s">
        <v>2681</v>
      </c>
      <c r="CP50" s="150"/>
      <c r="CQ50" s="150"/>
      <c r="CR50" s="143" t="s">
        <v>1126</v>
      </c>
      <c r="CS50" s="143" t="s">
        <v>2682</v>
      </c>
      <c r="CT50" s="143" t="s">
        <v>1966</v>
      </c>
      <c r="CU50" s="150"/>
      <c r="CV50" s="150"/>
      <c r="CW50" s="143" t="s">
        <v>2683</v>
      </c>
      <c r="CX50" s="150"/>
      <c r="CY50" s="143" t="s">
        <v>2684</v>
      </c>
      <c r="CZ50" s="150"/>
      <c r="DA50" s="150"/>
      <c r="DB50" s="143" t="s">
        <v>961</v>
      </c>
      <c r="DC50" s="143" t="s">
        <v>2685</v>
      </c>
      <c r="DD50" s="143" t="s">
        <v>2686</v>
      </c>
      <c r="DE50" s="143" t="s">
        <v>2687</v>
      </c>
    </row>
    <row r="51" spans="1:109" ht="48" customHeight="1">
      <c r="A51" s="5"/>
      <c r="B51" s="23"/>
      <c r="C51" s="288" t="s">
        <v>395</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4"/>
      <c r="AE51" s="5"/>
      <c r="AH51" s="148"/>
      <c r="AI51" s="148"/>
      <c r="AJ51" s="148"/>
      <c r="AK51" s="148"/>
      <c r="AL51" s="137" t="str">
        <f t="shared" si="0"/>
        <v/>
      </c>
      <c r="AM51" s="137" t="str">
        <f t="shared" si="1"/>
        <v/>
      </c>
      <c r="AN51" s="138" t="str">
        <f t="shared" si="2"/>
        <v/>
      </c>
      <c r="AO51" s="148"/>
      <c r="AP51" s="129">
        <v>49</v>
      </c>
      <c r="AQ51" s="149"/>
      <c r="AR51" s="149"/>
      <c r="AS51" s="149"/>
      <c r="AT51" s="149"/>
      <c r="AU51" s="149"/>
      <c r="AV51" s="149"/>
      <c r="AW51" s="141" t="s">
        <v>2688</v>
      </c>
      <c r="AX51" s="141" t="s">
        <v>2689</v>
      </c>
      <c r="AY51" s="149"/>
      <c r="AZ51" s="149"/>
      <c r="BA51" s="149"/>
      <c r="BB51" s="141" t="s">
        <v>2690</v>
      </c>
      <c r="BC51" s="141" t="s">
        <v>2691</v>
      </c>
      <c r="BD51" s="141" t="s">
        <v>2692</v>
      </c>
      <c r="BE51" s="142" t="s">
        <v>2693</v>
      </c>
      <c r="BF51" s="141" t="s">
        <v>2694</v>
      </c>
      <c r="BG51" s="149"/>
      <c r="BH51" s="149"/>
      <c r="BI51" s="141" t="s">
        <v>2695</v>
      </c>
      <c r="BJ51" s="141" t="s">
        <v>2696</v>
      </c>
      <c r="BK51" s="141" t="s">
        <v>2697</v>
      </c>
      <c r="BL51" s="149"/>
      <c r="BM51" s="149"/>
      <c r="BN51" s="141" t="s">
        <v>2698</v>
      </c>
      <c r="BO51" s="149"/>
      <c r="BP51" s="141" t="s">
        <v>2699</v>
      </c>
      <c r="BQ51" s="149"/>
      <c r="BR51" s="149"/>
      <c r="BS51" s="141" t="s">
        <v>2700</v>
      </c>
      <c r="BT51" s="141" t="s">
        <v>2701</v>
      </c>
      <c r="BU51" s="141" t="s">
        <v>2702</v>
      </c>
      <c r="BV51" s="141" t="s">
        <v>2703</v>
      </c>
      <c r="BW51" s="148"/>
      <c r="BX51" s="148"/>
      <c r="BY51" s="148"/>
      <c r="BZ51" s="150"/>
      <c r="CA51" s="150"/>
      <c r="CB51" s="150"/>
      <c r="CC51" s="150"/>
      <c r="CD51" s="150"/>
      <c r="CE51" s="150"/>
      <c r="CF51" s="143" t="s">
        <v>1392</v>
      </c>
      <c r="CG51" s="143" t="s">
        <v>2704</v>
      </c>
      <c r="CH51" s="150"/>
      <c r="CI51" s="150"/>
      <c r="CJ51" s="150"/>
      <c r="CK51" s="143" t="s">
        <v>2705</v>
      </c>
      <c r="CL51" s="143" t="s">
        <v>2706</v>
      </c>
      <c r="CM51" s="143" t="s">
        <v>816</v>
      </c>
      <c r="CN51" s="144" t="s">
        <v>2707</v>
      </c>
      <c r="CO51" s="143" t="s">
        <v>1601</v>
      </c>
      <c r="CP51" s="150"/>
      <c r="CQ51" s="150"/>
      <c r="CR51" s="143" t="s">
        <v>2096</v>
      </c>
      <c r="CS51" s="143" t="s">
        <v>2708</v>
      </c>
      <c r="CT51" s="143" t="s">
        <v>2709</v>
      </c>
      <c r="CU51" s="150"/>
      <c r="CV51" s="150"/>
      <c r="CW51" s="143" t="s">
        <v>2710</v>
      </c>
      <c r="CX51" s="150"/>
      <c r="CY51" s="143" t="s">
        <v>2711</v>
      </c>
      <c r="CZ51" s="150"/>
      <c r="DA51" s="150"/>
      <c r="DB51" s="143" t="s">
        <v>2712</v>
      </c>
      <c r="DC51" s="143" t="s">
        <v>2713</v>
      </c>
      <c r="DD51" s="143" t="s">
        <v>2714</v>
      </c>
      <c r="DE51" s="143" t="s">
        <v>2715</v>
      </c>
    </row>
    <row r="52" spans="1:109" ht="6.75" customHeight="1">
      <c r="A52" s="5"/>
      <c r="B52" s="23"/>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24"/>
      <c r="AE52" s="5"/>
      <c r="AH52" s="148"/>
      <c r="AI52" s="148"/>
      <c r="AJ52" s="148"/>
      <c r="AK52" s="148"/>
      <c r="AL52" s="137" t="str">
        <f t="shared" si="0"/>
        <v/>
      </c>
      <c r="AM52" s="137" t="str">
        <f t="shared" si="1"/>
        <v/>
      </c>
      <c r="AN52" s="138" t="str">
        <f t="shared" si="2"/>
        <v/>
      </c>
      <c r="AO52" s="148"/>
      <c r="AP52" s="129">
        <v>50</v>
      </c>
      <c r="AQ52" s="149"/>
      <c r="AR52" s="149"/>
      <c r="AS52" s="149"/>
      <c r="AT52" s="149"/>
      <c r="AU52" s="149"/>
      <c r="AV52" s="149"/>
      <c r="AW52" s="141" t="s">
        <v>2716</v>
      </c>
      <c r="AX52" s="141" t="s">
        <v>2717</v>
      </c>
      <c r="AY52" s="149"/>
      <c r="AZ52" s="149"/>
      <c r="BA52" s="149"/>
      <c r="BB52" s="141" t="s">
        <v>2718</v>
      </c>
      <c r="BC52" s="141" t="s">
        <v>2719</v>
      </c>
      <c r="BD52" s="141" t="s">
        <v>2720</v>
      </c>
      <c r="BE52" s="142" t="s">
        <v>2721</v>
      </c>
      <c r="BF52" s="141" t="s">
        <v>2722</v>
      </c>
      <c r="BG52" s="149"/>
      <c r="BH52" s="149"/>
      <c r="BI52" s="141" t="s">
        <v>2723</v>
      </c>
      <c r="BJ52" s="141" t="s">
        <v>2724</v>
      </c>
      <c r="BK52" s="141" t="s">
        <v>2725</v>
      </c>
      <c r="BL52" s="149"/>
      <c r="BM52" s="149"/>
      <c r="BN52" s="141" t="s">
        <v>2726</v>
      </c>
      <c r="BO52" s="149"/>
      <c r="BP52" s="141" t="s">
        <v>2727</v>
      </c>
      <c r="BQ52" s="149"/>
      <c r="BR52" s="149"/>
      <c r="BS52" s="141" t="s">
        <v>2728</v>
      </c>
      <c r="BT52" s="141" t="s">
        <v>2729</v>
      </c>
      <c r="BU52" s="141" t="s">
        <v>2730</v>
      </c>
      <c r="BV52" s="141" t="s">
        <v>2731</v>
      </c>
      <c r="BW52" s="148"/>
      <c r="BX52" s="148"/>
      <c r="BY52" s="148"/>
      <c r="BZ52" s="150"/>
      <c r="CA52" s="150"/>
      <c r="CB52" s="150"/>
      <c r="CC52" s="150"/>
      <c r="CD52" s="150"/>
      <c r="CE52" s="150"/>
      <c r="CF52" s="143" t="s">
        <v>2732</v>
      </c>
      <c r="CG52" s="143" t="s">
        <v>2733</v>
      </c>
      <c r="CH52" s="150"/>
      <c r="CI52" s="150"/>
      <c r="CJ52" s="150"/>
      <c r="CK52" s="143" t="s">
        <v>2734</v>
      </c>
      <c r="CL52" s="143" t="s">
        <v>2735</v>
      </c>
      <c r="CM52" s="143" t="s">
        <v>2736</v>
      </c>
      <c r="CN52" s="144" t="s">
        <v>2737</v>
      </c>
      <c r="CO52" s="143" t="s">
        <v>2738</v>
      </c>
      <c r="CP52" s="150"/>
      <c r="CQ52" s="150"/>
      <c r="CR52" s="143" t="s">
        <v>2739</v>
      </c>
      <c r="CS52" s="143" t="s">
        <v>2740</v>
      </c>
      <c r="CT52" s="143" t="s">
        <v>2741</v>
      </c>
      <c r="CU52" s="150"/>
      <c r="CV52" s="150"/>
      <c r="CW52" s="143" t="s">
        <v>2742</v>
      </c>
      <c r="CX52" s="150"/>
      <c r="CY52" s="143" t="s">
        <v>2743</v>
      </c>
      <c r="CZ52" s="150"/>
      <c r="DA52" s="150"/>
      <c r="DB52" s="143" t="s">
        <v>2744</v>
      </c>
      <c r="DC52" s="143" t="s">
        <v>2745</v>
      </c>
      <c r="DD52" s="143" t="s">
        <v>2746</v>
      </c>
      <c r="DE52" s="143" t="s">
        <v>2747</v>
      </c>
    </row>
    <row r="53" spans="1:109" ht="60" customHeight="1">
      <c r="A53" s="5"/>
      <c r="B53" s="23"/>
      <c r="C53" s="288" t="s">
        <v>396</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4"/>
      <c r="AE53" s="5"/>
      <c r="AH53" s="148"/>
      <c r="AI53" s="148"/>
      <c r="AJ53" s="148"/>
      <c r="AK53" s="148"/>
      <c r="AL53" s="137" t="str">
        <f t="shared" si="0"/>
        <v/>
      </c>
      <c r="AM53" s="137" t="str">
        <f t="shared" si="1"/>
        <v/>
      </c>
      <c r="AN53" s="138" t="str">
        <f t="shared" si="2"/>
        <v/>
      </c>
      <c r="AO53" s="148"/>
      <c r="AP53" s="129">
        <v>51</v>
      </c>
      <c r="AQ53" s="149"/>
      <c r="AR53" s="149"/>
      <c r="AS53" s="149"/>
      <c r="AT53" s="149"/>
      <c r="AU53" s="149"/>
      <c r="AV53" s="149"/>
      <c r="AW53" s="141" t="s">
        <v>2748</v>
      </c>
      <c r="AX53" s="141" t="s">
        <v>2749</v>
      </c>
      <c r="AY53" s="149"/>
      <c r="AZ53" s="149"/>
      <c r="BA53" s="149"/>
      <c r="BB53" s="141" t="s">
        <v>2750</v>
      </c>
      <c r="BC53" s="141" t="s">
        <v>2751</v>
      </c>
      <c r="BD53" s="141" t="s">
        <v>2752</v>
      </c>
      <c r="BE53" s="142" t="s">
        <v>2753</v>
      </c>
      <c r="BF53" s="141" t="s">
        <v>2754</v>
      </c>
      <c r="BG53" s="149"/>
      <c r="BH53" s="149"/>
      <c r="BI53" s="141" t="s">
        <v>2755</v>
      </c>
      <c r="BJ53" s="141" t="s">
        <v>2756</v>
      </c>
      <c r="BK53" s="141" t="s">
        <v>2757</v>
      </c>
      <c r="BL53" s="149"/>
      <c r="BM53" s="149"/>
      <c r="BN53" s="141" t="s">
        <v>2758</v>
      </c>
      <c r="BO53" s="149"/>
      <c r="BP53" s="141" t="s">
        <v>2759</v>
      </c>
      <c r="BQ53" s="149"/>
      <c r="BR53" s="149"/>
      <c r="BS53" s="141" t="s">
        <v>2760</v>
      </c>
      <c r="BT53" s="141" t="s">
        <v>2761</v>
      </c>
      <c r="BU53" s="141" t="s">
        <v>2762</v>
      </c>
      <c r="BV53" s="141" t="s">
        <v>2763</v>
      </c>
      <c r="BW53" s="148"/>
      <c r="BX53" s="148"/>
      <c r="BY53" s="148"/>
      <c r="BZ53" s="150"/>
      <c r="CA53" s="150"/>
      <c r="CB53" s="150"/>
      <c r="CC53" s="150"/>
      <c r="CD53" s="150"/>
      <c r="CE53" s="150"/>
      <c r="CF53" s="143" t="s">
        <v>2764</v>
      </c>
      <c r="CG53" s="143" t="s">
        <v>2765</v>
      </c>
      <c r="CH53" s="150"/>
      <c r="CI53" s="150"/>
      <c r="CJ53" s="150"/>
      <c r="CK53" s="143" t="s">
        <v>2766</v>
      </c>
      <c r="CL53" s="143" t="s">
        <v>2767</v>
      </c>
      <c r="CM53" s="143" t="s">
        <v>2768</v>
      </c>
      <c r="CN53" s="144" t="s">
        <v>2769</v>
      </c>
      <c r="CO53" s="143" t="s">
        <v>2770</v>
      </c>
      <c r="CP53" s="150"/>
      <c r="CQ53" s="150"/>
      <c r="CR53" s="143" t="s">
        <v>2771</v>
      </c>
      <c r="CS53" s="143" t="s">
        <v>2772</v>
      </c>
      <c r="CT53" s="143" t="s">
        <v>2773</v>
      </c>
      <c r="CU53" s="150"/>
      <c r="CV53" s="150"/>
      <c r="CW53" s="143" t="s">
        <v>2774</v>
      </c>
      <c r="CX53" s="150"/>
      <c r="CY53" s="143" t="s">
        <v>1767</v>
      </c>
      <c r="CZ53" s="150"/>
      <c r="DA53" s="150"/>
      <c r="DB53" s="143" t="s">
        <v>2775</v>
      </c>
      <c r="DC53" s="143" t="s">
        <v>2776</v>
      </c>
      <c r="DD53" s="143" t="s">
        <v>2777</v>
      </c>
      <c r="DE53" s="143" t="s">
        <v>2778</v>
      </c>
    </row>
    <row r="54" spans="1:109" ht="6.75" customHeight="1">
      <c r="A54" s="5"/>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4"/>
      <c r="AE54" s="5"/>
      <c r="AH54" s="148"/>
      <c r="AI54" s="148"/>
      <c r="AJ54" s="148"/>
      <c r="AK54" s="148"/>
      <c r="AL54" s="137" t="str">
        <f t="shared" si="0"/>
        <v/>
      </c>
      <c r="AM54" s="137" t="str">
        <f t="shared" si="1"/>
        <v/>
      </c>
      <c r="AN54" s="138" t="str">
        <f t="shared" si="2"/>
        <v/>
      </c>
      <c r="AO54" s="148"/>
      <c r="AP54" s="129">
        <v>52</v>
      </c>
      <c r="AQ54" s="149"/>
      <c r="AR54" s="149"/>
      <c r="AS54" s="149"/>
      <c r="AT54" s="149"/>
      <c r="AU54" s="149"/>
      <c r="AV54" s="149"/>
      <c r="AW54" s="141" t="s">
        <v>2779</v>
      </c>
      <c r="AX54" s="141" t="s">
        <v>2780</v>
      </c>
      <c r="AY54" s="149"/>
      <c r="AZ54" s="149"/>
      <c r="BA54" s="149"/>
      <c r="BB54" s="141" t="s">
        <v>2781</v>
      </c>
      <c r="BC54" s="141" t="s">
        <v>2782</v>
      </c>
      <c r="BD54" s="141" t="s">
        <v>2783</v>
      </c>
      <c r="BE54" s="142" t="s">
        <v>2784</v>
      </c>
      <c r="BF54" s="141" t="s">
        <v>2785</v>
      </c>
      <c r="BG54" s="149"/>
      <c r="BH54" s="149"/>
      <c r="BI54" s="141" t="s">
        <v>2786</v>
      </c>
      <c r="BJ54" s="141" t="s">
        <v>2787</v>
      </c>
      <c r="BK54" s="141" t="s">
        <v>2788</v>
      </c>
      <c r="BL54" s="149"/>
      <c r="BM54" s="149"/>
      <c r="BN54" s="141" t="s">
        <v>2789</v>
      </c>
      <c r="BO54" s="149"/>
      <c r="BP54" s="141" t="s">
        <v>2790</v>
      </c>
      <c r="BQ54" s="149"/>
      <c r="BR54" s="149"/>
      <c r="BS54" s="141" t="s">
        <v>2791</v>
      </c>
      <c r="BT54" s="141" t="s">
        <v>2792</v>
      </c>
      <c r="BU54" s="141" t="s">
        <v>2793</v>
      </c>
      <c r="BV54" s="141" t="s">
        <v>2794</v>
      </c>
      <c r="BW54" s="148"/>
      <c r="BX54" s="148"/>
      <c r="BY54" s="148"/>
      <c r="BZ54" s="150"/>
      <c r="CA54" s="150"/>
      <c r="CB54" s="150"/>
      <c r="CC54" s="150"/>
      <c r="CD54" s="150"/>
      <c r="CE54" s="150"/>
      <c r="CF54" s="143" t="s">
        <v>2795</v>
      </c>
      <c r="CG54" s="143" t="s">
        <v>1498</v>
      </c>
      <c r="CH54" s="150"/>
      <c r="CI54" s="150"/>
      <c r="CJ54" s="150"/>
      <c r="CK54" s="143" t="s">
        <v>2796</v>
      </c>
      <c r="CL54" s="143" t="s">
        <v>2797</v>
      </c>
      <c r="CM54" s="143" t="s">
        <v>2798</v>
      </c>
      <c r="CN54" s="144" t="s">
        <v>2799</v>
      </c>
      <c r="CO54" s="143" t="s">
        <v>2800</v>
      </c>
      <c r="CP54" s="150"/>
      <c r="CQ54" s="150"/>
      <c r="CR54" s="143" t="s">
        <v>2801</v>
      </c>
      <c r="CS54" s="143" t="s">
        <v>2802</v>
      </c>
      <c r="CT54" s="143" t="s">
        <v>2803</v>
      </c>
      <c r="CU54" s="150"/>
      <c r="CV54" s="150"/>
      <c r="CW54" s="143" t="s">
        <v>2376</v>
      </c>
      <c r="CX54" s="150"/>
      <c r="CY54" s="143" t="s">
        <v>1358</v>
      </c>
      <c r="CZ54" s="150"/>
      <c r="DA54" s="150"/>
      <c r="DB54" s="143" t="s">
        <v>2804</v>
      </c>
      <c r="DC54" s="143" t="s">
        <v>2805</v>
      </c>
      <c r="DD54" s="143" t="s">
        <v>2806</v>
      </c>
      <c r="DE54" s="143" t="s">
        <v>2807</v>
      </c>
    </row>
    <row r="55" spans="1:109" ht="15" customHeight="1">
      <c r="A55" s="5"/>
      <c r="B55" s="23"/>
      <c r="C55" s="288" t="s">
        <v>22</v>
      </c>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4"/>
      <c r="AE55" s="5"/>
      <c r="AH55" s="148"/>
      <c r="AI55" s="148"/>
      <c r="AJ55" s="148"/>
      <c r="AK55" s="148"/>
      <c r="AL55" s="137" t="str">
        <f t="shared" si="0"/>
        <v/>
      </c>
      <c r="AM55" s="137" t="str">
        <f t="shared" si="1"/>
        <v/>
      </c>
      <c r="AN55" s="138" t="str">
        <f t="shared" si="2"/>
        <v/>
      </c>
      <c r="AO55" s="148"/>
      <c r="AP55" s="129">
        <v>53</v>
      </c>
      <c r="AQ55" s="149"/>
      <c r="AR55" s="149"/>
      <c r="AS55" s="149"/>
      <c r="AT55" s="149"/>
      <c r="AU55" s="149"/>
      <c r="AV55" s="149"/>
      <c r="AW55" s="141" t="s">
        <v>2808</v>
      </c>
      <c r="AX55" s="141" t="s">
        <v>2809</v>
      </c>
      <c r="AY55" s="149"/>
      <c r="AZ55" s="149"/>
      <c r="BA55" s="149"/>
      <c r="BB55" s="141" t="s">
        <v>2810</v>
      </c>
      <c r="BC55" s="141" t="s">
        <v>2811</v>
      </c>
      <c r="BD55" s="141" t="s">
        <v>2812</v>
      </c>
      <c r="BE55" s="142" t="s">
        <v>2813</v>
      </c>
      <c r="BF55" s="141" t="s">
        <v>2814</v>
      </c>
      <c r="BG55" s="149"/>
      <c r="BH55" s="149"/>
      <c r="BI55" s="149">
        <v>19099</v>
      </c>
      <c r="BJ55" s="141" t="s">
        <v>2815</v>
      </c>
      <c r="BK55" s="141" t="s">
        <v>2816</v>
      </c>
      <c r="BL55" s="149"/>
      <c r="BM55" s="149"/>
      <c r="BN55" s="141" t="s">
        <v>2817</v>
      </c>
      <c r="BO55" s="149"/>
      <c r="BP55" s="141" t="s">
        <v>2818</v>
      </c>
      <c r="BQ55" s="149"/>
      <c r="BR55" s="149"/>
      <c r="BS55" s="141" t="s">
        <v>2819</v>
      </c>
      <c r="BT55" s="141" t="s">
        <v>2820</v>
      </c>
      <c r="BU55" s="141" t="s">
        <v>2821</v>
      </c>
      <c r="BV55" s="141" t="s">
        <v>2822</v>
      </c>
      <c r="BW55" s="148"/>
      <c r="BX55" s="148"/>
      <c r="BY55" s="148"/>
      <c r="BZ55" s="150"/>
      <c r="CA55" s="150"/>
      <c r="CB55" s="150"/>
      <c r="CC55" s="150"/>
      <c r="CD55" s="150"/>
      <c r="CE55" s="150"/>
      <c r="CF55" s="143" t="s">
        <v>2823</v>
      </c>
      <c r="CG55" s="143" t="s">
        <v>2824</v>
      </c>
      <c r="CH55" s="150"/>
      <c r="CI55" s="150"/>
      <c r="CJ55" s="150"/>
      <c r="CK55" s="143" t="s">
        <v>2825</v>
      </c>
      <c r="CL55" s="143" t="s">
        <v>2826</v>
      </c>
      <c r="CM55" s="143" t="s">
        <v>2827</v>
      </c>
      <c r="CN55" s="144" t="s">
        <v>2828</v>
      </c>
      <c r="CO55" s="143" t="s">
        <v>961</v>
      </c>
      <c r="CP55" s="150"/>
      <c r="CQ55" s="150"/>
      <c r="CR55" s="143" t="s">
        <v>224</v>
      </c>
      <c r="CS55" s="143" t="s">
        <v>2829</v>
      </c>
      <c r="CT55" s="143" t="s">
        <v>2830</v>
      </c>
      <c r="CU55" s="150"/>
      <c r="CV55" s="150"/>
      <c r="CW55" s="143" t="s">
        <v>2831</v>
      </c>
      <c r="CX55" s="150"/>
      <c r="CY55" s="143" t="s">
        <v>2832</v>
      </c>
      <c r="CZ55" s="150"/>
      <c r="DA55" s="150"/>
      <c r="DB55" s="143" t="s">
        <v>2833</v>
      </c>
      <c r="DC55" s="143" t="s">
        <v>2834</v>
      </c>
      <c r="DD55" s="143" t="s">
        <v>2835</v>
      </c>
      <c r="DE55" s="143" t="s">
        <v>2836</v>
      </c>
    </row>
    <row r="56" spans="1:109" ht="6.75" customHeight="1">
      <c r="A56" s="5"/>
      <c r="B56" s="23"/>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24"/>
      <c r="AE56" s="5"/>
      <c r="AH56" s="148"/>
      <c r="AI56" s="148"/>
      <c r="AJ56" s="148"/>
      <c r="AK56" s="148"/>
      <c r="AL56" s="137" t="str">
        <f t="shared" si="0"/>
        <v/>
      </c>
      <c r="AM56" s="137" t="str">
        <f t="shared" si="1"/>
        <v/>
      </c>
      <c r="AN56" s="138" t="str">
        <f t="shared" si="2"/>
        <v/>
      </c>
      <c r="AO56" s="148"/>
      <c r="AP56" s="129">
        <v>54</v>
      </c>
      <c r="AQ56" s="149"/>
      <c r="AR56" s="149"/>
      <c r="AS56" s="149"/>
      <c r="AT56" s="149"/>
      <c r="AU56" s="149"/>
      <c r="AV56" s="149"/>
      <c r="AW56" s="141" t="s">
        <v>2837</v>
      </c>
      <c r="AX56" s="141" t="s">
        <v>2838</v>
      </c>
      <c r="AY56" s="149"/>
      <c r="AZ56" s="149"/>
      <c r="BA56" s="149"/>
      <c r="BB56" s="141" t="s">
        <v>2839</v>
      </c>
      <c r="BC56" s="141" t="s">
        <v>2840</v>
      </c>
      <c r="BD56" s="141" t="s">
        <v>2841</v>
      </c>
      <c r="BE56" s="142" t="s">
        <v>2842</v>
      </c>
      <c r="BF56" s="141" t="s">
        <v>2843</v>
      </c>
      <c r="BG56" s="149"/>
      <c r="BH56" s="149"/>
      <c r="BI56" s="149"/>
      <c r="BJ56" s="141" t="s">
        <v>2844</v>
      </c>
      <c r="BK56" s="141" t="s">
        <v>2845</v>
      </c>
      <c r="BL56" s="149"/>
      <c r="BM56" s="149"/>
      <c r="BN56" s="141" t="s">
        <v>2846</v>
      </c>
      <c r="BO56" s="149"/>
      <c r="BP56" s="141" t="s">
        <v>2847</v>
      </c>
      <c r="BQ56" s="149"/>
      <c r="BR56" s="149"/>
      <c r="BS56" s="141" t="s">
        <v>2848</v>
      </c>
      <c r="BT56" s="141" t="s">
        <v>2849</v>
      </c>
      <c r="BU56" s="141" t="s">
        <v>2850</v>
      </c>
      <c r="BV56" s="141" t="s">
        <v>2851</v>
      </c>
      <c r="BW56" s="148"/>
      <c r="BX56" s="148"/>
      <c r="BY56" s="148"/>
      <c r="BZ56" s="150"/>
      <c r="CA56" s="150"/>
      <c r="CB56" s="150"/>
      <c r="CC56" s="150"/>
      <c r="CD56" s="150"/>
      <c r="CE56" s="150"/>
      <c r="CF56" s="143" t="s">
        <v>2852</v>
      </c>
      <c r="CG56" s="143" t="s">
        <v>2853</v>
      </c>
      <c r="CH56" s="150"/>
      <c r="CI56" s="150"/>
      <c r="CJ56" s="150"/>
      <c r="CK56" s="143" t="s">
        <v>2854</v>
      </c>
      <c r="CL56" s="143" t="s">
        <v>2855</v>
      </c>
      <c r="CM56" s="143" t="s">
        <v>2856</v>
      </c>
      <c r="CN56" s="144" t="s">
        <v>1938</v>
      </c>
      <c r="CO56" s="143" t="s">
        <v>2857</v>
      </c>
      <c r="CP56" s="150"/>
      <c r="CQ56" s="150"/>
      <c r="CR56" s="150"/>
      <c r="CS56" s="143" t="s">
        <v>2858</v>
      </c>
      <c r="CT56" s="143" t="s">
        <v>2859</v>
      </c>
      <c r="CU56" s="150"/>
      <c r="CV56" s="150"/>
      <c r="CW56" s="143" t="s">
        <v>2860</v>
      </c>
      <c r="CX56" s="150"/>
      <c r="CY56" s="143" t="s">
        <v>2861</v>
      </c>
      <c r="CZ56" s="150"/>
      <c r="DA56" s="150"/>
      <c r="DB56" s="143" t="s">
        <v>2862</v>
      </c>
      <c r="DC56" s="143" t="s">
        <v>2863</v>
      </c>
      <c r="DD56" s="143" t="s">
        <v>2864</v>
      </c>
      <c r="DE56" s="143" t="s">
        <v>2865</v>
      </c>
    </row>
    <row r="57" spans="1:109" ht="72" customHeight="1">
      <c r="A57" s="5"/>
      <c r="B57" s="23"/>
      <c r="C57" s="6"/>
      <c r="D57" s="295" t="s">
        <v>397</v>
      </c>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4"/>
      <c r="AE57" s="5"/>
      <c r="AH57" s="148"/>
      <c r="AI57" s="148"/>
      <c r="AJ57" s="148"/>
      <c r="AK57" s="148"/>
      <c r="AL57" s="137" t="str">
        <f t="shared" si="0"/>
        <v/>
      </c>
      <c r="AM57" s="137" t="str">
        <f t="shared" si="1"/>
        <v/>
      </c>
      <c r="AN57" s="138" t="str">
        <f t="shared" si="2"/>
        <v/>
      </c>
      <c r="AO57" s="148"/>
      <c r="AP57" s="129">
        <v>55</v>
      </c>
      <c r="AQ57" s="149"/>
      <c r="AR57" s="149"/>
      <c r="AS57" s="149"/>
      <c r="AT57" s="149"/>
      <c r="AU57" s="149"/>
      <c r="AV57" s="149"/>
      <c r="AW57" s="141" t="s">
        <v>2866</v>
      </c>
      <c r="AX57" s="141" t="s">
        <v>2867</v>
      </c>
      <c r="AY57" s="149"/>
      <c r="AZ57" s="149"/>
      <c r="BA57" s="149"/>
      <c r="BB57" s="141" t="s">
        <v>2868</v>
      </c>
      <c r="BC57" s="141" t="s">
        <v>2869</v>
      </c>
      <c r="BD57" s="141" t="s">
        <v>2870</v>
      </c>
      <c r="BE57" s="142" t="s">
        <v>2871</v>
      </c>
      <c r="BF57" s="141" t="s">
        <v>2872</v>
      </c>
      <c r="BG57" s="149"/>
      <c r="BH57" s="149"/>
      <c r="BI57" s="149"/>
      <c r="BJ57" s="141" t="s">
        <v>2873</v>
      </c>
      <c r="BK57" s="141" t="s">
        <v>2874</v>
      </c>
      <c r="BL57" s="149"/>
      <c r="BM57" s="149"/>
      <c r="BN57" s="141" t="s">
        <v>2875</v>
      </c>
      <c r="BO57" s="149"/>
      <c r="BP57" s="141" t="s">
        <v>2876</v>
      </c>
      <c r="BQ57" s="149"/>
      <c r="BR57" s="149"/>
      <c r="BS57" s="141" t="s">
        <v>2877</v>
      </c>
      <c r="BT57" s="141" t="s">
        <v>2878</v>
      </c>
      <c r="BU57" s="141" t="s">
        <v>2879</v>
      </c>
      <c r="BV57" s="141" t="s">
        <v>2880</v>
      </c>
      <c r="BW57" s="148"/>
      <c r="BX57" s="148"/>
      <c r="BY57" s="148"/>
      <c r="BZ57" s="150"/>
      <c r="CA57" s="150"/>
      <c r="CB57" s="150"/>
      <c r="CC57" s="150"/>
      <c r="CD57" s="150"/>
      <c r="CE57" s="150"/>
      <c r="CF57" s="143" t="s">
        <v>2339</v>
      </c>
      <c r="CG57" s="143" t="s">
        <v>2881</v>
      </c>
      <c r="CH57" s="150"/>
      <c r="CI57" s="150"/>
      <c r="CJ57" s="150"/>
      <c r="CK57" s="143" t="s">
        <v>2882</v>
      </c>
      <c r="CL57" s="143" t="s">
        <v>2883</v>
      </c>
      <c r="CM57" s="143" t="s">
        <v>2884</v>
      </c>
      <c r="CN57" s="144" t="s">
        <v>2253</v>
      </c>
      <c r="CO57" s="143" t="s">
        <v>1469</v>
      </c>
      <c r="CP57" s="150"/>
      <c r="CQ57" s="150"/>
      <c r="CR57" s="150"/>
      <c r="CS57" s="143" t="s">
        <v>2885</v>
      </c>
      <c r="CT57" s="143" t="s">
        <v>2886</v>
      </c>
      <c r="CU57" s="150"/>
      <c r="CV57" s="150"/>
      <c r="CW57" s="143" t="s">
        <v>2887</v>
      </c>
      <c r="CX57" s="150"/>
      <c r="CY57" s="143" t="s">
        <v>2888</v>
      </c>
      <c r="CZ57" s="150"/>
      <c r="DA57" s="150"/>
      <c r="DB57" s="143" t="s">
        <v>2889</v>
      </c>
      <c r="DC57" s="143" t="s">
        <v>2890</v>
      </c>
      <c r="DD57" s="143" t="s">
        <v>2891</v>
      </c>
      <c r="DE57" s="143" t="s">
        <v>2376</v>
      </c>
    </row>
    <row r="58" spans="1:109" ht="6.75" customHeight="1">
      <c r="A58" s="5"/>
      <c r="B58" s="23"/>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24"/>
      <c r="AE58" s="5"/>
      <c r="AH58" s="148"/>
      <c r="AI58" s="148"/>
      <c r="AJ58" s="148"/>
      <c r="AK58" s="148"/>
      <c r="AL58" s="137" t="str">
        <f t="shared" si="0"/>
        <v/>
      </c>
      <c r="AM58" s="137" t="str">
        <f t="shared" si="1"/>
        <v/>
      </c>
      <c r="AN58" s="138" t="str">
        <f t="shared" si="2"/>
        <v/>
      </c>
      <c r="AO58" s="148"/>
      <c r="AP58" s="129">
        <v>56</v>
      </c>
      <c r="AQ58" s="149"/>
      <c r="AR58" s="149"/>
      <c r="AS58" s="149"/>
      <c r="AT58" s="149"/>
      <c r="AU58" s="149"/>
      <c r="AV58" s="149"/>
      <c r="AW58" s="141" t="s">
        <v>2892</v>
      </c>
      <c r="AX58" s="141" t="s">
        <v>2893</v>
      </c>
      <c r="AY58" s="149"/>
      <c r="AZ58" s="149"/>
      <c r="BA58" s="149"/>
      <c r="BB58" s="141" t="s">
        <v>2894</v>
      </c>
      <c r="BC58" s="141" t="s">
        <v>2895</v>
      </c>
      <c r="BD58" s="141" t="s">
        <v>2896</v>
      </c>
      <c r="BE58" s="142" t="s">
        <v>2897</v>
      </c>
      <c r="BF58" s="141" t="s">
        <v>2898</v>
      </c>
      <c r="BG58" s="149"/>
      <c r="BH58" s="149"/>
      <c r="BI58" s="149"/>
      <c r="BJ58" s="141" t="s">
        <v>2899</v>
      </c>
      <c r="BK58" s="141" t="s">
        <v>2900</v>
      </c>
      <c r="BL58" s="149"/>
      <c r="BM58" s="149"/>
      <c r="BN58" s="141" t="s">
        <v>2901</v>
      </c>
      <c r="BO58" s="149"/>
      <c r="BP58" s="141" t="s">
        <v>2902</v>
      </c>
      <c r="BQ58" s="149"/>
      <c r="BR58" s="149"/>
      <c r="BS58" s="141" t="s">
        <v>2903</v>
      </c>
      <c r="BT58" s="141" t="s">
        <v>2904</v>
      </c>
      <c r="BU58" s="141" t="s">
        <v>2905</v>
      </c>
      <c r="BV58" s="141" t="s">
        <v>2906</v>
      </c>
      <c r="BW58" s="148"/>
      <c r="BX58" s="148"/>
      <c r="BY58" s="148"/>
      <c r="BZ58" s="150"/>
      <c r="CA58" s="150"/>
      <c r="CB58" s="150"/>
      <c r="CC58" s="150"/>
      <c r="CD58" s="150"/>
      <c r="CE58" s="150"/>
      <c r="CF58" s="143" t="s">
        <v>2907</v>
      </c>
      <c r="CG58" s="143" t="s">
        <v>2908</v>
      </c>
      <c r="CH58" s="150"/>
      <c r="CI58" s="150"/>
      <c r="CJ58" s="150"/>
      <c r="CK58" s="143" t="s">
        <v>2909</v>
      </c>
      <c r="CL58" s="143" t="s">
        <v>2910</v>
      </c>
      <c r="CM58" s="143" t="s">
        <v>2301</v>
      </c>
      <c r="CN58" s="144" t="s">
        <v>2911</v>
      </c>
      <c r="CO58" s="143" t="s">
        <v>2912</v>
      </c>
      <c r="CP58" s="150"/>
      <c r="CQ58" s="150"/>
      <c r="CR58" s="150"/>
      <c r="CS58" s="143" t="s">
        <v>2913</v>
      </c>
      <c r="CT58" s="143" t="s">
        <v>2914</v>
      </c>
      <c r="CU58" s="150"/>
      <c r="CV58" s="150"/>
      <c r="CW58" s="143" t="s">
        <v>2365</v>
      </c>
      <c r="CX58" s="150"/>
      <c r="CY58" s="143" t="s">
        <v>2915</v>
      </c>
      <c r="CZ58" s="150"/>
      <c r="DA58" s="150"/>
      <c r="DB58" s="143" t="s">
        <v>2916</v>
      </c>
      <c r="DC58" s="143" t="s">
        <v>2917</v>
      </c>
      <c r="DD58" s="143" t="s">
        <v>2918</v>
      </c>
      <c r="DE58" s="143" t="s">
        <v>2919</v>
      </c>
    </row>
    <row r="59" spans="1:109" ht="15" customHeight="1">
      <c r="A59" s="5"/>
      <c r="B59" s="23"/>
      <c r="C59" s="288" t="s">
        <v>23</v>
      </c>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4"/>
      <c r="AE59" s="5"/>
      <c r="AH59" s="148"/>
      <c r="AI59" s="148"/>
      <c r="AJ59" s="148"/>
      <c r="AK59" s="148"/>
      <c r="AL59" s="137" t="str">
        <f t="shared" si="0"/>
        <v/>
      </c>
      <c r="AM59" s="137" t="str">
        <f t="shared" si="1"/>
        <v/>
      </c>
      <c r="AN59" s="138" t="str">
        <f t="shared" si="2"/>
        <v/>
      </c>
      <c r="AO59" s="148"/>
      <c r="AP59" s="129">
        <v>57</v>
      </c>
      <c r="AQ59" s="149"/>
      <c r="AR59" s="149"/>
      <c r="AS59" s="149"/>
      <c r="AT59" s="149"/>
      <c r="AU59" s="149"/>
      <c r="AV59" s="149"/>
      <c r="AW59" s="141" t="s">
        <v>2920</v>
      </c>
      <c r="AX59" s="141" t="s">
        <v>2921</v>
      </c>
      <c r="AY59" s="149"/>
      <c r="AZ59" s="149"/>
      <c r="BA59" s="149"/>
      <c r="BB59" s="141" t="s">
        <v>2922</v>
      </c>
      <c r="BC59" s="141" t="s">
        <v>2923</v>
      </c>
      <c r="BD59" s="141" t="s">
        <v>2924</v>
      </c>
      <c r="BE59" s="142" t="s">
        <v>2925</v>
      </c>
      <c r="BF59" s="141" t="s">
        <v>2926</v>
      </c>
      <c r="BG59" s="149"/>
      <c r="BH59" s="149"/>
      <c r="BI59" s="149"/>
      <c r="BJ59" s="141" t="s">
        <v>2927</v>
      </c>
      <c r="BK59" s="141" t="s">
        <v>2928</v>
      </c>
      <c r="BL59" s="149"/>
      <c r="BM59" s="149"/>
      <c r="BN59" s="141" t="s">
        <v>2929</v>
      </c>
      <c r="BO59" s="149"/>
      <c r="BP59" s="141" t="s">
        <v>2930</v>
      </c>
      <c r="BQ59" s="149"/>
      <c r="BR59" s="149"/>
      <c r="BS59" s="141" t="s">
        <v>2931</v>
      </c>
      <c r="BT59" s="141" t="s">
        <v>2932</v>
      </c>
      <c r="BU59" s="141" t="s">
        <v>2933</v>
      </c>
      <c r="BV59" s="141" t="s">
        <v>2934</v>
      </c>
      <c r="BW59" s="148"/>
      <c r="BX59" s="148"/>
      <c r="BY59" s="148"/>
      <c r="BZ59" s="150"/>
      <c r="CA59" s="150"/>
      <c r="CB59" s="150"/>
      <c r="CC59" s="150"/>
      <c r="CD59" s="150"/>
      <c r="CE59" s="150"/>
      <c r="CF59" s="143" t="s">
        <v>2935</v>
      </c>
      <c r="CG59" s="143" t="s">
        <v>1358</v>
      </c>
      <c r="CH59" s="150"/>
      <c r="CI59" s="150"/>
      <c r="CJ59" s="150"/>
      <c r="CK59" s="143" t="s">
        <v>2936</v>
      </c>
      <c r="CL59" s="143" t="s">
        <v>2937</v>
      </c>
      <c r="CM59" s="143" t="s">
        <v>1352</v>
      </c>
      <c r="CN59" s="144" t="s">
        <v>1469</v>
      </c>
      <c r="CO59" s="143" t="s">
        <v>2938</v>
      </c>
      <c r="CP59" s="150"/>
      <c r="CQ59" s="150"/>
      <c r="CR59" s="150"/>
      <c r="CS59" s="143" t="s">
        <v>2939</v>
      </c>
      <c r="CT59" s="143" t="s">
        <v>2940</v>
      </c>
      <c r="CU59" s="150"/>
      <c r="CV59" s="150"/>
      <c r="CW59" s="143" t="s">
        <v>2941</v>
      </c>
      <c r="CX59" s="150"/>
      <c r="CY59" s="143" t="s">
        <v>2942</v>
      </c>
      <c r="CZ59" s="150"/>
      <c r="DA59" s="150"/>
      <c r="DB59" s="143" t="s">
        <v>2943</v>
      </c>
      <c r="DC59" s="143" t="s">
        <v>2944</v>
      </c>
      <c r="DD59" s="143" t="s">
        <v>2945</v>
      </c>
      <c r="DE59" s="143" t="s">
        <v>2103</v>
      </c>
    </row>
    <row r="60" spans="1:109" ht="6.75" customHeight="1">
      <c r="A60" s="5"/>
      <c r="B60" s="23"/>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4"/>
      <c r="AE60" s="5"/>
      <c r="AH60" s="148"/>
      <c r="AI60" s="148"/>
      <c r="AJ60" s="148"/>
      <c r="AK60" s="148"/>
      <c r="AL60" s="137" t="str">
        <f t="shared" si="0"/>
        <v/>
      </c>
      <c r="AM60" s="137" t="str">
        <f t="shared" si="1"/>
        <v/>
      </c>
      <c r="AN60" s="138" t="str">
        <f t="shared" si="2"/>
        <v/>
      </c>
      <c r="AO60" s="148"/>
      <c r="AP60" s="129">
        <v>58</v>
      </c>
      <c r="AQ60" s="149"/>
      <c r="AR60" s="149"/>
      <c r="AS60" s="149"/>
      <c r="AT60" s="149"/>
      <c r="AU60" s="149"/>
      <c r="AV60" s="149"/>
      <c r="AW60" s="141" t="s">
        <v>2946</v>
      </c>
      <c r="AX60" s="141" t="s">
        <v>2947</v>
      </c>
      <c r="AY60" s="149"/>
      <c r="AZ60" s="149"/>
      <c r="BA60" s="149"/>
      <c r="BB60" s="141" t="s">
        <v>2948</v>
      </c>
      <c r="BC60" s="141" t="s">
        <v>2949</v>
      </c>
      <c r="BD60" s="141" t="s">
        <v>2950</v>
      </c>
      <c r="BE60" s="142" t="s">
        <v>2951</v>
      </c>
      <c r="BF60" s="141" t="s">
        <v>2952</v>
      </c>
      <c r="BG60" s="149"/>
      <c r="BH60" s="149"/>
      <c r="BI60" s="149"/>
      <c r="BJ60" s="141" t="s">
        <v>2953</v>
      </c>
      <c r="BK60" s="141" t="s">
        <v>2954</v>
      </c>
      <c r="BL60" s="149"/>
      <c r="BM60" s="149"/>
      <c r="BN60" s="141" t="s">
        <v>2955</v>
      </c>
      <c r="BO60" s="149"/>
      <c r="BP60" s="141" t="s">
        <v>2956</v>
      </c>
      <c r="BQ60" s="149"/>
      <c r="BR60" s="149"/>
      <c r="BS60" s="141" t="s">
        <v>2957</v>
      </c>
      <c r="BT60" s="141" t="s">
        <v>2958</v>
      </c>
      <c r="BU60" s="141" t="s">
        <v>2959</v>
      </c>
      <c r="BV60" s="141" t="s">
        <v>2960</v>
      </c>
      <c r="BW60" s="148"/>
      <c r="BX60" s="148"/>
      <c r="BY60" s="148"/>
      <c r="BZ60" s="150"/>
      <c r="CA60" s="150"/>
      <c r="CB60" s="150"/>
      <c r="CC60" s="150"/>
      <c r="CD60" s="150"/>
      <c r="CE60" s="150"/>
      <c r="CF60" s="143" t="s">
        <v>2961</v>
      </c>
      <c r="CG60" s="143" t="s">
        <v>2962</v>
      </c>
      <c r="CH60" s="150"/>
      <c r="CI60" s="150"/>
      <c r="CJ60" s="150"/>
      <c r="CK60" s="143" t="s">
        <v>2963</v>
      </c>
      <c r="CL60" s="143" t="s">
        <v>2964</v>
      </c>
      <c r="CM60" s="143" t="s">
        <v>2965</v>
      </c>
      <c r="CN60" s="144" t="s">
        <v>2966</v>
      </c>
      <c r="CO60" s="143" t="s">
        <v>2967</v>
      </c>
      <c r="CP60" s="150"/>
      <c r="CQ60" s="150"/>
      <c r="CR60" s="150"/>
      <c r="CS60" s="143" t="s">
        <v>2968</v>
      </c>
      <c r="CT60" s="143" t="s">
        <v>2969</v>
      </c>
      <c r="CU60" s="150"/>
      <c r="CV60" s="150"/>
      <c r="CW60" s="143" t="s">
        <v>2970</v>
      </c>
      <c r="CX60" s="150"/>
      <c r="CY60" s="143" t="s">
        <v>2971</v>
      </c>
      <c r="CZ60" s="150"/>
      <c r="DA60" s="150"/>
      <c r="DB60" s="143" t="s">
        <v>2972</v>
      </c>
      <c r="DC60" s="143" t="s">
        <v>2973</v>
      </c>
      <c r="DD60" s="143" t="s">
        <v>2974</v>
      </c>
      <c r="DE60" s="143" t="s">
        <v>2975</v>
      </c>
    </row>
    <row r="61" spans="1:109" ht="24" customHeight="1">
      <c r="A61" s="5"/>
      <c r="B61" s="23"/>
      <c r="C61" s="26"/>
      <c r="D61" s="288" t="s">
        <v>24</v>
      </c>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4"/>
      <c r="AE61" s="5"/>
      <c r="AH61" s="148"/>
      <c r="AI61" s="148"/>
      <c r="AJ61" s="148"/>
      <c r="AK61" s="148"/>
      <c r="AL61" s="137" t="str">
        <f t="shared" si="0"/>
        <v/>
      </c>
      <c r="AM61" s="137" t="str">
        <f t="shared" si="1"/>
        <v/>
      </c>
      <c r="AN61" s="138" t="str">
        <f t="shared" si="2"/>
        <v/>
      </c>
      <c r="AO61" s="148"/>
      <c r="AP61" s="129">
        <v>59</v>
      </c>
      <c r="AQ61" s="149"/>
      <c r="AR61" s="149"/>
      <c r="AS61" s="149"/>
      <c r="AT61" s="149"/>
      <c r="AU61" s="149"/>
      <c r="AV61" s="149"/>
      <c r="AW61" s="141" t="s">
        <v>2976</v>
      </c>
      <c r="AX61" s="141" t="s">
        <v>2977</v>
      </c>
      <c r="AY61" s="149"/>
      <c r="AZ61" s="149"/>
      <c r="BA61" s="149"/>
      <c r="BB61" s="141" t="s">
        <v>2978</v>
      </c>
      <c r="BC61" s="141" t="s">
        <v>2979</v>
      </c>
      <c r="BD61" s="141" t="s">
        <v>2980</v>
      </c>
      <c r="BE61" s="142" t="s">
        <v>2981</v>
      </c>
      <c r="BF61" s="141" t="s">
        <v>2982</v>
      </c>
      <c r="BG61" s="149"/>
      <c r="BH61" s="149"/>
      <c r="BI61" s="149"/>
      <c r="BJ61" s="141" t="s">
        <v>2983</v>
      </c>
      <c r="BK61" s="141" t="s">
        <v>2984</v>
      </c>
      <c r="BL61" s="149"/>
      <c r="BM61" s="149"/>
      <c r="BN61" s="141" t="s">
        <v>2985</v>
      </c>
      <c r="BO61" s="149"/>
      <c r="BP61" s="141" t="s">
        <v>2986</v>
      </c>
      <c r="BQ61" s="149"/>
      <c r="BR61" s="149"/>
      <c r="BS61" s="141" t="s">
        <v>2987</v>
      </c>
      <c r="BT61" s="141" t="s">
        <v>2988</v>
      </c>
      <c r="BU61" s="141" t="s">
        <v>2989</v>
      </c>
      <c r="BV61" s="141" t="s">
        <v>2990</v>
      </c>
      <c r="BW61" s="148"/>
      <c r="BX61" s="148"/>
      <c r="BY61" s="148"/>
      <c r="BZ61" s="150"/>
      <c r="CA61" s="150"/>
      <c r="CB61" s="150"/>
      <c r="CC61" s="150"/>
      <c r="CD61" s="150"/>
      <c r="CE61" s="150"/>
      <c r="CF61" s="143" t="s">
        <v>2991</v>
      </c>
      <c r="CG61" s="143" t="s">
        <v>2992</v>
      </c>
      <c r="CH61" s="150"/>
      <c r="CI61" s="150"/>
      <c r="CJ61" s="150"/>
      <c r="CK61" s="143" t="s">
        <v>2993</v>
      </c>
      <c r="CL61" s="143" t="s">
        <v>2994</v>
      </c>
      <c r="CM61" s="143" t="s">
        <v>2995</v>
      </c>
      <c r="CN61" s="144" t="s">
        <v>2996</v>
      </c>
      <c r="CO61" s="143" t="s">
        <v>2997</v>
      </c>
      <c r="CP61" s="150"/>
      <c r="CQ61" s="150"/>
      <c r="CR61" s="150"/>
      <c r="CS61" s="143" t="s">
        <v>2998</v>
      </c>
      <c r="CT61" s="143" t="s">
        <v>2999</v>
      </c>
      <c r="CU61" s="150"/>
      <c r="CV61" s="150"/>
      <c r="CW61" s="143" t="s">
        <v>3000</v>
      </c>
      <c r="CX61" s="150"/>
      <c r="CY61" s="143" t="s">
        <v>3001</v>
      </c>
      <c r="CZ61" s="150"/>
      <c r="DA61" s="150"/>
      <c r="DB61" s="143" t="s">
        <v>3002</v>
      </c>
      <c r="DC61" s="143" t="s">
        <v>3003</v>
      </c>
      <c r="DD61" s="143" t="s">
        <v>3004</v>
      </c>
      <c r="DE61" s="143" t="s">
        <v>3005</v>
      </c>
    </row>
    <row r="62" spans="1:109" ht="6.75" customHeight="1">
      <c r="A62" s="5"/>
      <c r="B62" s="23"/>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4"/>
      <c r="AE62" s="5"/>
      <c r="AH62" s="148"/>
      <c r="AI62" s="148"/>
      <c r="AJ62" s="148"/>
      <c r="AK62" s="148"/>
      <c r="AL62" s="137" t="str">
        <f t="shared" si="0"/>
        <v/>
      </c>
      <c r="AM62" s="137" t="str">
        <f t="shared" si="1"/>
        <v/>
      </c>
      <c r="AN62" s="138" t="str">
        <f t="shared" si="2"/>
        <v/>
      </c>
      <c r="AO62" s="148"/>
      <c r="AP62" s="129">
        <v>60</v>
      </c>
      <c r="AQ62" s="149"/>
      <c r="AR62" s="149"/>
      <c r="AS62" s="149"/>
      <c r="AT62" s="149"/>
      <c r="AU62" s="149"/>
      <c r="AV62" s="149"/>
      <c r="AW62" s="141" t="s">
        <v>3006</v>
      </c>
      <c r="AX62" s="141" t="s">
        <v>3007</v>
      </c>
      <c r="AY62" s="149"/>
      <c r="AZ62" s="149"/>
      <c r="BA62" s="149"/>
      <c r="BB62" s="141" t="s">
        <v>3008</v>
      </c>
      <c r="BC62" s="141" t="s">
        <v>3009</v>
      </c>
      <c r="BD62" s="141" t="s">
        <v>3010</v>
      </c>
      <c r="BE62" s="142" t="s">
        <v>3011</v>
      </c>
      <c r="BF62" s="141" t="s">
        <v>3012</v>
      </c>
      <c r="BG62" s="149"/>
      <c r="BH62" s="149"/>
      <c r="BI62" s="149"/>
      <c r="BJ62" s="141" t="s">
        <v>3013</v>
      </c>
      <c r="BK62" s="141" t="s">
        <v>3014</v>
      </c>
      <c r="BL62" s="149"/>
      <c r="BM62" s="149"/>
      <c r="BN62" s="149">
        <v>24099</v>
      </c>
      <c r="BO62" s="149"/>
      <c r="BP62" s="141" t="s">
        <v>3015</v>
      </c>
      <c r="BQ62" s="149"/>
      <c r="BR62" s="149"/>
      <c r="BS62" s="141" t="s">
        <v>3016</v>
      </c>
      <c r="BT62" s="141" t="s">
        <v>3017</v>
      </c>
      <c r="BU62" s="141" t="s">
        <v>3018</v>
      </c>
      <c r="BV62" s="149">
        <v>32099</v>
      </c>
      <c r="BW62" s="148"/>
      <c r="BX62" s="148"/>
      <c r="BY62" s="148"/>
      <c r="BZ62" s="150"/>
      <c r="CA62" s="150"/>
      <c r="CB62" s="150"/>
      <c r="CC62" s="150"/>
      <c r="CD62" s="150"/>
      <c r="CE62" s="150"/>
      <c r="CF62" s="143" t="s">
        <v>3019</v>
      </c>
      <c r="CG62" s="143" t="s">
        <v>3020</v>
      </c>
      <c r="CH62" s="150"/>
      <c r="CI62" s="150"/>
      <c r="CJ62" s="150"/>
      <c r="CK62" s="143" t="s">
        <v>3021</v>
      </c>
      <c r="CL62" s="143" t="s">
        <v>3022</v>
      </c>
      <c r="CM62" s="143" t="s">
        <v>3023</v>
      </c>
      <c r="CN62" s="144" t="s">
        <v>3024</v>
      </c>
      <c r="CO62" s="143" t="s">
        <v>3025</v>
      </c>
      <c r="CP62" s="150"/>
      <c r="CQ62" s="150"/>
      <c r="CR62" s="150"/>
      <c r="CS62" s="143" t="s">
        <v>3026</v>
      </c>
      <c r="CT62" s="143" t="s">
        <v>3027</v>
      </c>
      <c r="CU62" s="150"/>
      <c r="CV62" s="150"/>
      <c r="CW62" s="143" t="s">
        <v>224</v>
      </c>
      <c r="CX62" s="150"/>
      <c r="CY62" s="143" t="s">
        <v>3028</v>
      </c>
      <c r="CZ62" s="150"/>
      <c r="DA62" s="150"/>
      <c r="DB62" s="143" t="s">
        <v>3029</v>
      </c>
      <c r="DC62" s="143" t="s">
        <v>3030</v>
      </c>
      <c r="DD62" s="143" t="s">
        <v>1877</v>
      </c>
      <c r="DE62" s="143" t="s">
        <v>224</v>
      </c>
    </row>
    <row r="63" spans="1:109" ht="24" customHeight="1">
      <c r="A63" s="5"/>
      <c r="B63" s="23"/>
      <c r="C63" s="26"/>
      <c r="D63" s="288" t="s">
        <v>25</v>
      </c>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4"/>
      <c r="AE63" s="5"/>
      <c r="AH63" s="148"/>
      <c r="AI63" s="148"/>
      <c r="AJ63" s="148"/>
      <c r="AK63" s="148"/>
      <c r="AL63" s="137" t="str">
        <f t="shared" si="0"/>
        <v/>
      </c>
      <c r="AM63" s="137" t="str">
        <f t="shared" si="1"/>
        <v/>
      </c>
      <c r="AN63" s="138" t="str">
        <f t="shared" si="2"/>
        <v/>
      </c>
      <c r="AO63" s="148"/>
      <c r="AP63" s="129">
        <v>61</v>
      </c>
      <c r="AQ63" s="149"/>
      <c r="AR63" s="149"/>
      <c r="AS63" s="149"/>
      <c r="AT63" s="149"/>
      <c r="AU63" s="149"/>
      <c r="AV63" s="149"/>
      <c r="AW63" s="141" t="s">
        <v>3031</v>
      </c>
      <c r="AX63" s="141" t="s">
        <v>3032</v>
      </c>
      <c r="AY63" s="149"/>
      <c r="AZ63" s="149"/>
      <c r="BA63" s="149"/>
      <c r="BB63" s="141" t="s">
        <v>3033</v>
      </c>
      <c r="BC63" s="141" t="s">
        <v>3034</v>
      </c>
      <c r="BD63" s="141" t="s">
        <v>3035</v>
      </c>
      <c r="BE63" s="142" t="s">
        <v>3036</v>
      </c>
      <c r="BF63" s="141" t="s">
        <v>3037</v>
      </c>
      <c r="BG63" s="149"/>
      <c r="BH63" s="149"/>
      <c r="BI63" s="149"/>
      <c r="BJ63" s="141" t="s">
        <v>3038</v>
      </c>
      <c r="BK63" s="141" t="s">
        <v>3039</v>
      </c>
      <c r="BL63" s="149"/>
      <c r="BM63" s="149"/>
      <c r="BN63" s="149"/>
      <c r="BO63" s="149"/>
      <c r="BP63" s="141" t="s">
        <v>3040</v>
      </c>
      <c r="BQ63" s="149"/>
      <c r="BR63" s="149"/>
      <c r="BS63" s="141" t="s">
        <v>3041</v>
      </c>
      <c r="BT63" s="141" t="s">
        <v>3042</v>
      </c>
      <c r="BU63" s="141" t="s">
        <v>3043</v>
      </c>
      <c r="BV63" s="149"/>
      <c r="BW63" s="148"/>
      <c r="BX63" s="148"/>
      <c r="BY63" s="148"/>
      <c r="BZ63" s="150"/>
      <c r="CA63" s="150"/>
      <c r="CB63" s="150"/>
      <c r="CC63" s="150"/>
      <c r="CD63" s="150"/>
      <c r="CE63" s="150"/>
      <c r="CF63" s="143" t="s">
        <v>3044</v>
      </c>
      <c r="CG63" s="143" t="s">
        <v>3045</v>
      </c>
      <c r="CH63" s="150"/>
      <c r="CI63" s="150"/>
      <c r="CJ63" s="150"/>
      <c r="CK63" s="143" t="s">
        <v>3046</v>
      </c>
      <c r="CL63" s="143" t="s">
        <v>3047</v>
      </c>
      <c r="CM63" s="143" t="s">
        <v>3048</v>
      </c>
      <c r="CN63" s="144" t="s">
        <v>3049</v>
      </c>
      <c r="CO63" s="143" t="s">
        <v>3050</v>
      </c>
      <c r="CP63" s="150"/>
      <c r="CQ63" s="150"/>
      <c r="CR63" s="150"/>
      <c r="CS63" s="143" t="s">
        <v>3051</v>
      </c>
      <c r="CT63" s="143" t="s">
        <v>3052</v>
      </c>
      <c r="CU63" s="150"/>
      <c r="CV63" s="150"/>
      <c r="CW63" s="150"/>
      <c r="CX63" s="150"/>
      <c r="CY63" s="143" t="s">
        <v>3053</v>
      </c>
      <c r="CZ63" s="150"/>
      <c r="DA63" s="150"/>
      <c r="DB63" s="143" t="s">
        <v>3054</v>
      </c>
      <c r="DC63" s="143" t="s">
        <v>3055</v>
      </c>
      <c r="DD63" s="143" t="s">
        <v>1734</v>
      </c>
      <c r="DE63" s="150"/>
    </row>
    <row r="64" spans="1:109" ht="6.75" customHeight="1">
      <c r="A64" s="5"/>
      <c r="B64" s="23"/>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4"/>
      <c r="AE64" s="5"/>
      <c r="AH64" s="148"/>
      <c r="AI64" s="148"/>
      <c r="AJ64" s="148"/>
      <c r="AK64" s="148"/>
      <c r="AL64" s="137" t="str">
        <f t="shared" si="0"/>
        <v/>
      </c>
      <c r="AM64" s="137" t="str">
        <f t="shared" si="1"/>
        <v/>
      </c>
      <c r="AN64" s="138" t="str">
        <f t="shared" si="2"/>
        <v/>
      </c>
      <c r="AO64" s="148"/>
      <c r="AP64" s="129">
        <v>62</v>
      </c>
      <c r="AQ64" s="149"/>
      <c r="AR64" s="149"/>
      <c r="AS64" s="149"/>
      <c r="AT64" s="149"/>
      <c r="AU64" s="149"/>
      <c r="AV64" s="149"/>
      <c r="AW64" s="141" t="s">
        <v>3056</v>
      </c>
      <c r="AX64" s="141" t="s">
        <v>3057</v>
      </c>
      <c r="AY64" s="149"/>
      <c r="AZ64" s="149"/>
      <c r="BA64" s="149"/>
      <c r="BB64" s="141" t="s">
        <v>3058</v>
      </c>
      <c r="BC64" s="141" t="s">
        <v>3059</v>
      </c>
      <c r="BD64" s="141" t="s">
        <v>3060</v>
      </c>
      <c r="BE64" s="142" t="s">
        <v>3061</v>
      </c>
      <c r="BF64" s="141" t="s">
        <v>3062</v>
      </c>
      <c r="BG64" s="149"/>
      <c r="BH64" s="149"/>
      <c r="BI64" s="149"/>
      <c r="BJ64" s="141" t="s">
        <v>3063</v>
      </c>
      <c r="BK64" s="141" t="s">
        <v>3064</v>
      </c>
      <c r="BL64" s="149"/>
      <c r="BM64" s="149"/>
      <c r="BN64" s="149"/>
      <c r="BO64" s="149"/>
      <c r="BP64" s="141" t="s">
        <v>3065</v>
      </c>
      <c r="BQ64" s="149"/>
      <c r="BR64" s="149"/>
      <c r="BS64" s="149">
        <v>29099</v>
      </c>
      <c r="BT64" s="141" t="s">
        <v>3066</v>
      </c>
      <c r="BU64" s="141" t="s">
        <v>3067</v>
      </c>
      <c r="BV64" s="149"/>
      <c r="BW64" s="148"/>
      <c r="BX64" s="148"/>
      <c r="BY64" s="148"/>
      <c r="BZ64" s="150"/>
      <c r="CA64" s="150"/>
      <c r="CB64" s="150"/>
      <c r="CC64" s="150"/>
      <c r="CD64" s="150"/>
      <c r="CE64" s="150"/>
      <c r="CF64" s="143" t="s">
        <v>3068</v>
      </c>
      <c r="CG64" s="143" t="s">
        <v>3069</v>
      </c>
      <c r="CH64" s="150"/>
      <c r="CI64" s="150"/>
      <c r="CJ64" s="150"/>
      <c r="CK64" s="143" t="s">
        <v>3070</v>
      </c>
      <c r="CL64" s="143" t="s">
        <v>3071</v>
      </c>
      <c r="CM64" s="143" t="s">
        <v>3072</v>
      </c>
      <c r="CN64" s="144" t="s">
        <v>3073</v>
      </c>
      <c r="CO64" s="143" t="s">
        <v>1498</v>
      </c>
      <c r="CP64" s="150"/>
      <c r="CQ64" s="150"/>
      <c r="CR64" s="150"/>
      <c r="CS64" s="143" t="s">
        <v>3074</v>
      </c>
      <c r="CT64" s="143" t="s">
        <v>1637</v>
      </c>
      <c r="CU64" s="150"/>
      <c r="CV64" s="150"/>
      <c r="CW64" s="150"/>
      <c r="CX64" s="150"/>
      <c r="CY64" s="143" t="s">
        <v>3075</v>
      </c>
      <c r="CZ64" s="150"/>
      <c r="DA64" s="150"/>
      <c r="DB64" s="143" t="s">
        <v>224</v>
      </c>
      <c r="DC64" s="143" t="s">
        <v>3076</v>
      </c>
      <c r="DD64" s="143" t="s">
        <v>3077</v>
      </c>
      <c r="DE64" s="150"/>
    </row>
    <row r="65" spans="1:109" ht="24" customHeight="1">
      <c r="A65" s="5"/>
      <c r="B65" s="23"/>
      <c r="C65" s="26"/>
      <c r="D65" s="288" t="s">
        <v>398</v>
      </c>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4"/>
      <c r="AE65" s="5"/>
      <c r="AH65" s="148"/>
      <c r="AI65" s="148"/>
      <c r="AJ65" s="148"/>
      <c r="AK65" s="148"/>
      <c r="AL65" s="137" t="str">
        <f t="shared" si="0"/>
        <v/>
      </c>
      <c r="AM65" s="137" t="str">
        <f t="shared" si="1"/>
        <v/>
      </c>
      <c r="AN65" s="138" t="str">
        <f t="shared" si="2"/>
        <v/>
      </c>
      <c r="AO65" s="148"/>
      <c r="AP65" s="129">
        <v>63</v>
      </c>
      <c r="AQ65" s="149"/>
      <c r="AR65" s="149"/>
      <c r="AS65" s="149"/>
      <c r="AT65" s="149"/>
      <c r="AU65" s="149"/>
      <c r="AV65" s="149"/>
      <c r="AW65" s="141" t="s">
        <v>3078</v>
      </c>
      <c r="AX65" s="141" t="s">
        <v>3079</v>
      </c>
      <c r="AY65" s="149"/>
      <c r="AZ65" s="149"/>
      <c r="BA65" s="149"/>
      <c r="BB65" s="141" t="s">
        <v>3080</v>
      </c>
      <c r="BC65" s="141" t="s">
        <v>3081</v>
      </c>
      <c r="BD65" s="141" t="s">
        <v>3082</v>
      </c>
      <c r="BE65" s="142" t="s">
        <v>3083</v>
      </c>
      <c r="BF65" s="141" t="s">
        <v>3084</v>
      </c>
      <c r="BG65" s="149"/>
      <c r="BH65" s="149"/>
      <c r="BI65" s="149"/>
      <c r="BJ65" s="141" t="s">
        <v>3085</v>
      </c>
      <c r="BK65" s="141" t="s">
        <v>3086</v>
      </c>
      <c r="BL65" s="149"/>
      <c r="BM65" s="149"/>
      <c r="BN65" s="149"/>
      <c r="BO65" s="149"/>
      <c r="BP65" s="141" t="s">
        <v>3087</v>
      </c>
      <c r="BQ65" s="149"/>
      <c r="BR65" s="149"/>
      <c r="BS65" s="149"/>
      <c r="BT65" s="141" t="s">
        <v>3088</v>
      </c>
      <c r="BU65" s="141" t="s">
        <v>3089</v>
      </c>
      <c r="BV65" s="149"/>
      <c r="BW65" s="148"/>
      <c r="BX65" s="148"/>
      <c r="BY65" s="148"/>
      <c r="BZ65" s="150"/>
      <c r="CA65" s="150"/>
      <c r="CB65" s="150"/>
      <c r="CC65" s="150"/>
      <c r="CD65" s="150"/>
      <c r="CE65" s="150"/>
      <c r="CF65" s="143" t="s">
        <v>3090</v>
      </c>
      <c r="CG65" s="143" t="s">
        <v>3091</v>
      </c>
      <c r="CH65" s="150"/>
      <c r="CI65" s="150"/>
      <c r="CJ65" s="150"/>
      <c r="CK65" s="143" t="s">
        <v>3092</v>
      </c>
      <c r="CL65" s="143" t="s">
        <v>3093</v>
      </c>
      <c r="CM65" s="143" t="s">
        <v>3094</v>
      </c>
      <c r="CN65" s="144" t="s">
        <v>3095</v>
      </c>
      <c r="CO65" s="143" t="s">
        <v>3096</v>
      </c>
      <c r="CP65" s="150"/>
      <c r="CQ65" s="150"/>
      <c r="CR65" s="150"/>
      <c r="CS65" s="143" t="s">
        <v>3097</v>
      </c>
      <c r="CT65" s="143" t="s">
        <v>3098</v>
      </c>
      <c r="CU65" s="150"/>
      <c r="CV65" s="150"/>
      <c r="CW65" s="150"/>
      <c r="CX65" s="150"/>
      <c r="CY65" s="143" t="s">
        <v>3099</v>
      </c>
      <c r="CZ65" s="150"/>
      <c r="DA65" s="150"/>
      <c r="DB65" s="150"/>
      <c r="DC65" s="143" t="s">
        <v>3100</v>
      </c>
      <c r="DD65" s="143" t="s">
        <v>3101</v>
      </c>
      <c r="DE65" s="150"/>
    </row>
    <row r="66" spans="1:109" ht="6.75" customHeight="1">
      <c r="A66" s="5"/>
      <c r="B66" s="23"/>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4"/>
      <c r="AE66" s="5"/>
      <c r="AH66" s="148"/>
      <c r="AI66" s="148"/>
      <c r="AJ66" s="148"/>
      <c r="AK66" s="148"/>
      <c r="AL66" s="137" t="str">
        <f t="shared" si="0"/>
        <v/>
      </c>
      <c r="AM66" s="137" t="str">
        <f t="shared" si="1"/>
        <v/>
      </c>
      <c r="AN66" s="138" t="str">
        <f t="shared" si="2"/>
        <v/>
      </c>
      <c r="AO66" s="148"/>
      <c r="AP66" s="129">
        <v>64</v>
      </c>
      <c r="AQ66" s="149"/>
      <c r="AR66" s="149"/>
      <c r="AS66" s="149"/>
      <c r="AT66" s="149"/>
      <c r="AU66" s="149"/>
      <c r="AV66" s="149"/>
      <c r="AW66" s="141" t="s">
        <v>3102</v>
      </c>
      <c r="AX66" s="141" t="s">
        <v>3103</v>
      </c>
      <c r="AY66" s="149"/>
      <c r="AZ66" s="149"/>
      <c r="BA66" s="149"/>
      <c r="BB66" s="141" t="s">
        <v>3104</v>
      </c>
      <c r="BC66" s="141" t="s">
        <v>3105</v>
      </c>
      <c r="BD66" s="141" t="s">
        <v>3106</v>
      </c>
      <c r="BE66" s="142" t="s">
        <v>3107</v>
      </c>
      <c r="BF66" s="141" t="s">
        <v>3108</v>
      </c>
      <c r="BG66" s="149"/>
      <c r="BH66" s="149"/>
      <c r="BI66" s="149"/>
      <c r="BJ66" s="141" t="s">
        <v>3109</v>
      </c>
      <c r="BK66" s="141" t="s">
        <v>3110</v>
      </c>
      <c r="BL66" s="149"/>
      <c r="BM66" s="149"/>
      <c r="BN66" s="149"/>
      <c r="BO66" s="149"/>
      <c r="BP66" s="141" t="s">
        <v>3111</v>
      </c>
      <c r="BQ66" s="149"/>
      <c r="BR66" s="149"/>
      <c r="BS66" s="149"/>
      <c r="BT66" s="141" t="s">
        <v>3112</v>
      </c>
      <c r="BU66" s="141" t="s">
        <v>3113</v>
      </c>
      <c r="BV66" s="149"/>
      <c r="BW66" s="148"/>
      <c r="BX66" s="148"/>
      <c r="BY66" s="148"/>
      <c r="BZ66" s="150"/>
      <c r="CA66" s="150"/>
      <c r="CB66" s="150"/>
      <c r="CC66" s="150"/>
      <c r="CD66" s="150"/>
      <c r="CE66" s="150"/>
      <c r="CF66" s="143" t="s">
        <v>3114</v>
      </c>
      <c r="CG66" s="143" t="s">
        <v>3115</v>
      </c>
      <c r="CH66" s="150"/>
      <c r="CI66" s="150"/>
      <c r="CJ66" s="150"/>
      <c r="CK66" s="143" t="s">
        <v>3116</v>
      </c>
      <c r="CL66" s="143" t="s">
        <v>3117</v>
      </c>
      <c r="CM66" s="143" t="s">
        <v>3118</v>
      </c>
      <c r="CN66" s="144" t="s">
        <v>3119</v>
      </c>
      <c r="CO66" s="143" t="s">
        <v>3120</v>
      </c>
      <c r="CP66" s="150"/>
      <c r="CQ66" s="150"/>
      <c r="CR66" s="150"/>
      <c r="CS66" s="143" t="s">
        <v>3121</v>
      </c>
      <c r="CT66" s="143" t="s">
        <v>3122</v>
      </c>
      <c r="CU66" s="150"/>
      <c r="CV66" s="150"/>
      <c r="CW66" s="150"/>
      <c r="CX66" s="150"/>
      <c r="CY66" s="143" t="s">
        <v>3123</v>
      </c>
      <c r="CZ66" s="150"/>
      <c r="DA66" s="150"/>
      <c r="DB66" s="150"/>
      <c r="DC66" s="143" t="s">
        <v>3124</v>
      </c>
      <c r="DD66" s="143" t="s">
        <v>3125</v>
      </c>
      <c r="DE66" s="150"/>
    </row>
    <row r="67" spans="1:109" ht="36" customHeight="1">
      <c r="A67" s="5"/>
      <c r="B67" s="23"/>
      <c r="C67" s="26"/>
      <c r="D67" s="288" t="s">
        <v>26</v>
      </c>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4"/>
      <c r="AE67" s="5"/>
      <c r="AH67" s="148"/>
      <c r="AI67" s="148"/>
      <c r="AJ67" s="148"/>
      <c r="AK67" s="148"/>
      <c r="AL67" s="137" t="str">
        <f t="shared" si="0"/>
        <v/>
      </c>
      <c r="AM67" s="137" t="str">
        <f t="shared" si="1"/>
        <v/>
      </c>
      <c r="AN67" s="138" t="str">
        <f t="shared" si="2"/>
        <v/>
      </c>
      <c r="AO67" s="148"/>
      <c r="AP67" s="129">
        <v>65</v>
      </c>
      <c r="AQ67" s="149"/>
      <c r="AR67" s="149"/>
      <c r="AS67" s="149"/>
      <c r="AT67" s="149"/>
      <c r="AU67" s="149"/>
      <c r="AV67" s="149"/>
      <c r="AW67" s="141" t="s">
        <v>3126</v>
      </c>
      <c r="AX67" s="141" t="s">
        <v>3127</v>
      </c>
      <c r="AY67" s="149"/>
      <c r="AZ67" s="149"/>
      <c r="BA67" s="149"/>
      <c r="BB67" s="141" t="s">
        <v>3128</v>
      </c>
      <c r="BC67" s="141" t="s">
        <v>3129</v>
      </c>
      <c r="BD67" s="141" t="s">
        <v>3130</v>
      </c>
      <c r="BE67" s="142" t="s">
        <v>3131</v>
      </c>
      <c r="BF67" s="141" t="s">
        <v>3132</v>
      </c>
      <c r="BG67" s="149"/>
      <c r="BH67" s="149"/>
      <c r="BI67" s="149"/>
      <c r="BJ67" s="141" t="s">
        <v>3133</v>
      </c>
      <c r="BK67" s="141" t="s">
        <v>3134</v>
      </c>
      <c r="BL67" s="149"/>
      <c r="BM67" s="149"/>
      <c r="BN67" s="149"/>
      <c r="BO67" s="149"/>
      <c r="BP67" s="141" t="s">
        <v>3135</v>
      </c>
      <c r="BQ67" s="149"/>
      <c r="BR67" s="149"/>
      <c r="BS67" s="149"/>
      <c r="BT67" s="141" t="s">
        <v>3136</v>
      </c>
      <c r="BU67" s="141" t="s">
        <v>3137</v>
      </c>
      <c r="BV67" s="149"/>
      <c r="BW67" s="148"/>
      <c r="BX67" s="148"/>
      <c r="BY67" s="148"/>
      <c r="BZ67" s="150"/>
      <c r="CA67" s="150"/>
      <c r="CB67" s="150"/>
      <c r="CC67" s="150"/>
      <c r="CD67" s="150"/>
      <c r="CE67" s="150"/>
      <c r="CF67" s="143" t="s">
        <v>3138</v>
      </c>
      <c r="CG67" s="143" t="s">
        <v>3139</v>
      </c>
      <c r="CH67" s="150"/>
      <c r="CI67" s="150"/>
      <c r="CJ67" s="150"/>
      <c r="CK67" s="143" t="s">
        <v>3140</v>
      </c>
      <c r="CL67" s="143" t="s">
        <v>3141</v>
      </c>
      <c r="CM67" s="143" t="s">
        <v>3142</v>
      </c>
      <c r="CN67" s="144" t="s">
        <v>1547</v>
      </c>
      <c r="CO67" s="143" t="s">
        <v>3143</v>
      </c>
      <c r="CP67" s="150"/>
      <c r="CQ67" s="150"/>
      <c r="CR67" s="150"/>
      <c r="CS67" s="143" t="s">
        <v>3144</v>
      </c>
      <c r="CT67" s="143" t="s">
        <v>3145</v>
      </c>
      <c r="CU67" s="150"/>
      <c r="CV67" s="150"/>
      <c r="CW67" s="150"/>
      <c r="CX67" s="150"/>
      <c r="CY67" s="143" t="s">
        <v>3146</v>
      </c>
      <c r="CZ67" s="150"/>
      <c r="DA67" s="150"/>
      <c r="DB67" s="150"/>
      <c r="DC67" s="143" t="s">
        <v>3147</v>
      </c>
      <c r="DD67" s="143" t="s">
        <v>3148</v>
      </c>
      <c r="DE67" s="150"/>
    </row>
    <row r="68" spans="1:109" ht="6.75" customHeight="1">
      <c r="A68" s="5"/>
      <c r="B68" s="23"/>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4"/>
      <c r="AE68" s="5"/>
      <c r="AH68" s="148"/>
      <c r="AI68" s="148"/>
      <c r="AJ68" s="148"/>
      <c r="AK68" s="148"/>
      <c r="AL68" s="137" t="str">
        <f t="shared" si="0"/>
        <v/>
      </c>
      <c r="AM68" s="137" t="str">
        <f t="shared" si="1"/>
        <v/>
      </c>
      <c r="AN68" s="138" t="str">
        <f t="shared" si="2"/>
        <v/>
      </c>
      <c r="AO68" s="148"/>
      <c r="AP68" s="129">
        <v>66</v>
      </c>
      <c r="AQ68" s="149"/>
      <c r="AR68" s="149"/>
      <c r="AS68" s="149"/>
      <c r="AT68" s="149"/>
      <c r="AU68" s="149"/>
      <c r="AV68" s="149"/>
      <c r="AW68" s="141" t="s">
        <v>3149</v>
      </c>
      <c r="AX68" s="141" t="s">
        <v>3150</v>
      </c>
      <c r="AY68" s="149"/>
      <c r="AZ68" s="149"/>
      <c r="BA68" s="149"/>
      <c r="BB68" s="141" t="s">
        <v>3151</v>
      </c>
      <c r="BC68" s="141" t="s">
        <v>3152</v>
      </c>
      <c r="BD68" s="141" t="s">
        <v>3153</v>
      </c>
      <c r="BE68" s="142" t="s">
        <v>3154</v>
      </c>
      <c r="BF68" s="141" t="s">
        <v>3155</v>
      </c>
      <c r="BG68" s="149"/>
      <c r="BH68" s="149"/>
      <c r="BI68" s="149"/>
      <c r="BJ68" s="141" t="s">
        <v>3156</v>
      </c>
      <c r="BK68" s="141" t="s">
        <v>3157</v>
      </c>
      <c r="BL68" s="149"/>
      <c r="BM68" s="149"/>
      <c r="BN68" s="149"/>
      <c r="BO68" s="149"/>
      <c r="BP68" s="141" t="s">
        <v>3158</v>
      </c>
      <c r="BQ68" s="149"/>
      <c r="BR68" s="149"/>
      <c r="BS68" s="149"/>
      <c r="BT68" s="141" t="s">
        <v>3159</v>
      </c>
      <c r="BU68" s="141" t="s">
        <v>3160</v>
      </c>
      <c r="BV68" s="149"/>
      <c r="BW68" s="148"/>
      <c r="BX68" s="148"/>
      <c r="BY68" s="148"/>
      <c r="BZ68" s="150"/>
      <c r="CA68" s="150"/>
      <c r="CB68" s="150"/>
      <c r="CC68" s="150"/>
      <c r="CD68" s="150"/>
      <c r="CE68" s="150"/>
      <c r="CF68" s="143" t="s">
        <v>3161</v>
      </c>
      <c r="CG68" s="143" t="s">
        <v>3162</v>
      </c>
      <c r="CH68" s="150"/>
      <c r="CI68" s="150"/>
      <c r="CJ68" s="150"/>
      <c r="CK68" s="143" t="s">
        <v>3163</v>
      </c>
      <c r="CL68" s="143" t="s">
        <v>3164</v>
      </c>
      <c r="CM68" s="143" t="s">
        <v>3165</v>
      </c>
      <c r="CN68" s="144" t="s">
        <v>3166</v>
      </c>
      <c r="CO68" s="143" t="s">
        <v>3167</v>
      </c>
      <c r="CP68" s="150"/>
      <c r="CQ68" s="150"/>
      <c r="CR68" s="150"/>
      <c r="CS68" s="143" t="s">
        <v>3168</v>
      </c>
      <c r="CT68" s="143" t="s">
        <v>3169</v>
      </c>
      <c r="CU68" s="150"/>
      <c r="CV68" s="150"/>
      <c r="CW68" s="150"/>
      <c r="CX68" s="150"/>
      <c r="CY68" s="143" t="s">
        <v>3170</v>
      </c>
      <c r="CZ68" s="150"/>
      <c r="DA68" s="150"/>
      <c r="DB68" s="150"/>
      <c r="DC68" s="143" t="s">
        <v>965</v>
      </c>
      <c r="DD68" s="143" t="s">
        <v>941</v>
      </c>
      <c r="DE68" s="150"/>
    </row>
    <row r="69" spans="1:109" ht="15" customHeight="1">
      <c r="A69" s="5"/>
      <c r="B69" s="23"/>
      <c r="C69" s="26"/>
      <c r="D69" s="288" t="s">
        <v>27</v>
      </c>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4"/>
      <c r="AE69" s="5"/>
      <c r="AH69" s="148"/>
      <c r="AI69" s="148"/>
      <c r="AJ69" s="148"/>
      <c r="AK69" s="148"/>
      <c r="AL69" s="137" t="str">
        <f t="shared" ref="AL69:AL132" si="3">IFERROR(IF(HLOOKUP($N$10, $BZ$3:$DE$574, $AP69, FALSE )="", "", HLOOKUP($N$10, $BZ$3:$DE$574, $AP69, FALSE)), "")</f>
        <v/>
      </c>
      <c r="AM69" s="137" t="str">
        <f t="shared" ref="AM69:AM132" si="4">IFERROR(IF(AL69="", "", HLOOKUP($N$10, $AQ$3:$BV$574, AP69, FALSE)), "")</f>
        <v/>
      </c>
      <c r="AN69" s="138" t="str">
        <f t="shared" ref="AN69:AN132" si="5">MID(AM69, 3, 3)</f>
        <v/>
      </c>
      <c r="AO69" s="148"/>
      <c r="AP69" s="129">
        <v>67</v>
      </c>
      <c r="AQ69" s="149"/>
      <c r="AR69" s="149"/>
      <c r="AS69" s="149"/>
      <c r="AT69" s="149"/>
      <c r="AU69" s="149"/>
      <c r="AV69" s="149"/>
      <c r="AW69" s="141" t="s">
        <v>3171</v>
      </c>
      <c r="AX69" s="141" t="s">
        <v>3172</v>
      </c>
      <c r="AY69" s="149"/>
      <c r="AZ69" s="149"/>
      <c r="BA69" s="149"/>
      <c r="BB69" s="141" t="s">
        <v>3173</v>
      </c>
      <c r="BC69" s="141" t="s">
        <v>3174</v>
      </c>
      <c r="BD69" s="141" t="s">
        <v>3175</v>
      </c>
      <c r="BE69" s="142" t="s">
        <v>3176</v>
      </c>
      <c r="BF69" s="141" t="s">
        <v>3177</v>
      </c>
      <c r="BG69" s="149"/>
      <c r="BH69" s="149"/>
      <c r="BI69" s="149"/>
      <c r="BJ69" s="141" t="s">
        <v>3178</v>
      </c>
      <c r="BK69" s="141" t="s">
        <v>3179</v>
      </c>
      <c r="BL69" s="149"/>
      <c r="BM69" s="149"/>
      <c r="BN69" s="149"/>
      <c r="BO69" s="149"/>
      <c r="BP69" s="141" t="s">
        <v>3180</v>
      </c>
      <c r="BQ69" s="149"/>
      <c r="BR69" s="149"/>
      <c r="BS69" s="149"/>
      <c r="BT69" s="141" t="s">
        <v>3181</v>
      </c>
      <c r="BU69" s="141" t="s">
        <v>3182</v>
      </c>
      <c r="BV69" s="149"/>
      <c r="BW69" s="148"/>
      <c r="BX69" s="148"/>
      <c r="BY69" s="148"/>
      <c r="BZ69" s="150"/>
      <c r="CA69" s="150"/>
      <c r="CB69" s="150"/>
      <c r="CC69" s="150"/>
      <c r="CD69" s="150"/>
      <c r="CE69" s="150"/>
      <c r="CF69" s="143" t="s">
        <v>3183</v>
      </c>
      <c r="CG69" s="143" t="s">
        <v>3184</v>
      </c>
      <c r="CH69" s="150"/>
      <c r="CI69" s="150"/>
      <c r="CJ69" s="150"/>
      <c r="CK69" s="143" t="s">
        <v>3185</v>
      </c>
      <c r="CL69" s="143" t="s">
        <v>3186</v>
      </c>
      <c r="CM69" s="143" t="s">
        <v>3187</v>
      </c>
      <c r="CN69" s="144" t="s">
        <v>3188</v>
      </c>
      <c r="CO69" s="143" t="s">
        <v>3189</v>
      </c>
      <c r="CP69" s="150"/>
      <c r="CQ69" s="150"/>
      <c r="CR69" s="150"/>
      <c r="CS69" s="143" t="s">
        <v>3190</v>
      </c>
      <c r="CT69" s="143" t="s">
        <v>350</v>
      </c>
      <c r="CU69" s="150"/>
      <c r="CV69" s="150"/>
      <c r="CW69" s="150"/>
      <c r="CX69" s="150"/>
      <c r="CY69" s="143" t="s">
        <v>3191</v>
      </c>
      <c r="CZ69" s="150"/>
      <c r="DA69" s="150"/>
      <c r="DB69" s="150"/>
      <c r="DC69" s="143" t="s">
        <v>3192</v>
      </c>
      <c r="DD69" s="143" t="s">
        <v>3193</v>
      </c>
      <c r="DE69" s="150"/>
    </row>
    <row r="70" spans="1:109" ht="6.75" customHeight="1">
      <c r="A70" s="5"/>
      <c r="B70" s="2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4"/>
      <c r="AE70" s="5"/>
      <c r="AH70" s="148"/>
      <c r="AI70" s="148"/>
      <c r="AJ70" s="148"/>
      <c r="AK70" s="148"/>
      <c r="AL70" s="137" t="str">
        <f t="shared" si="3"/>
        <v/>
      </c>
      <c r="AM70" s="137" t="str">
        <f t="shared" si="4"/>
        <v/>
      </c>
      <c r="AN70" s="138" t="str">
        <f t="shared" si="5"/>
        <v/>
      </c>
      <c r="AO70" s="148"/>
      <c r="AP70" s="129">
        <v>68</v>
      </c>
      <c r="AQ70" s="149"/>
      <c r="AR70" s="149"/>
      <c r="AS70" s="149"/>
      <c r="AT70" s="149"/>
      <c r="AU70" s="149"/>
      <c r="AV70" s="149"/>
      <c r="AW70" s="141" t="s">
        <v>3194</v>
      </c>
      <c r="AX70" s="141" t="s">
        <v>3195</v>
      </c>
      <c r="AY70" s="149"/>
      <c r="AZ70" s="149"/>
      <c r="BA70" s="149"/>
      <c r="BB70" s="141" t="s">
        <v>3196</v>
      </c>
      <c r="BC70" s="141" t="s">
        <v>3197</v>
      </c>
      <c r="BD70" s="141" t="s">
        <v>3198</v>
      </c>
      <c r="BE70" s="142" t="s">
        <v>3199</v>
      </c>
      <c r="BF70" s="141" t="s">
        <v>3200</v>
      </c>
      <c r="BG70" s="149"/>
      <c r="BH70" s="149"/>
      <c r="BI70" s="149"/>
      <c r="BJ70" s="141" t="s">
        <v>3201</v>
      </c>
      <c r="BK70" s="141" t="s">
        <v>3202</v>
      </c>
      <c r="BL70" s="149"/>
      <c r="BM70" s="149"/>
      <c r="BN70" s="149"/>
      <c r="BO70" s="149"/>
      <c r="BP70" s="141" t="s">
        <v>3203</v>
      </c>
      <c r="BQ70" s="149"/>
      <c r="BR70" s="149"/>
      <c r="BS70" s="149"/>
      <c r="BT70" s="141" t="s">
        <v>3204</v>
      </c>
      <c r="BU70" s="141" t="s">
        <v>3205</v>
      </c>
      <c r="BV70" s="149"/>
      <c r="BW70" s="148"/>
      <c r="BX70" s="148"/>
      <c r="BY70" s="148"/>
      <c r="BZ70" s="150"/>
      <c r="CA70" s="150"/>
      <c r="CB70" s="150"/>
      <c r="CC70" s="150"/>
      <c r="CD70" s="150"/>
      <c r="CE70" s="150"/>
      <c r="CF70" s="143" t="s">
        <v>3206</v>
      </c>
      <c r="CG70" s="143" t="s">
        <v>3207</v>
      </c>
      <c r="CH70" s="150"/>
      <c r="CI70" s="150"/>
      <c r="CJ70" s="150"/>
      <c r="CK70" s="143" t="s">
        <v>3208</v>
      </c>
      <c r="CL70" s="143" t="s">
        <v>3209</v>
      </c>
      <c r="CM70" s="143" t="s">
        <v>3210</v>
      </c>
      <c r="CN70" s="144" t="s">
        <v>3211</v>
      </c>
      <c r="CO70" s="143" t="s">
        <v>3212</v>
      </c>
      <c r="CP70" s="150"/>
      <c r="CQ70" s="150"/>
      <c r="CR70" s="150"/>
      <c r="CS70" s="143" t="s">
        <v>3213</v>
      </c>
      <c r="CT70" s="143" t="s">
        <v>1010</v>
      </c>
      <c r="CU70" s="150"/>
      <c r="CV70" s="150"/>
      <c r="CW70" s="150"/>
      <c r="CX70" s="150"/>
      <c r="CY70" s="143" t="s">
        <v>2376</v>
      </c>
      <c r="CZ70" s="150"/>
      <c r="DA70" s="150"/>
      <c r="DB70" s="150"/>
      <c r="DC70" s="143" t="s">
        <v>3214</v>
      </c>
      <c r="DD70" s="143" t="s">
        <v>3215</v>
      </c>
      <c r="DE70" s="150"/>
    </row>
    <row r="71" spans="1:109" ht="36" customHeight="1">
      <c r="A71" s="5"/>
      <c r="B71" s="23"/>
      <c r="C71" s="288" t="s">
        <v>28</v>
      </c>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4"/>
      <c r="AE71" s="5"/>
      <c r="AH71" s="148"/>
      <c r="AI71" s="148"/>
      <c r="AJ71" s="148"/>
      <c r="AK71" s="148"/>
      <c r="AL71" s="137" t="str">
        <f t="shared" si="3"/>
        <v/>
      </c>
      <c r="AM71" s="137" t="str">
        <f t="shared" si="4"/>
        <v/>
      </c>
      <c r="AN71" s="138" t="str">
        <f t="shared" si="5"/>
        <v/>
      </c>
      <c r="AO71" s="148"/>
      <c r="AP71" s="129">
        <v>69</v>
      </c>
      <c r="AQ71" s="149"/>
      <c r="AR71" s="149"/>
      <c r="AS71" s="149"/>
      <c r="AT71" s="149"/>
      <c r="AU71" s="149"/>
      <c r="AV71" s="149"/>
      <c r="AW71" s="141" t="s">
        <v>3216</v>
      </c>
      <c r="AX71" s="154" t="s">
        <v>3217</v>
      </c>
      <c r="AY71" s="149"/>
      <c r="AZ71" s="149"/>
      <c r="BA71" s="149"/>
      <c r="BB71" s="141" t="s">
        <v>3218</v>
      </c>
      <c r="BC71" s="141" t="s">
        <v>3219</v>
      </c>
      <c r="BD71" s="141" t="s">
        <v>3220</v>
      </c>
      <c r="BE71" s="142" t="s">
        <v>3221</v>
      </c>
      <c r="BF71" s="141" t="s">
        <v>3222</v>
      </c>
      <c r="BG71" s="149"/>
      <c r="BH71" s="149"/>
      <c r="BI71" s="149"/>
      <c r="BJ71" s="141" t="s">
        <v>3223</v>
      </c>
      <c r="BK71" s="141" t="s">
        <v>3224</v>
      </c>
      <c r="BL71" s="149"/>
      <c r="BM71" s="149"/>
      <c r="BN71" s="149"/>
      <c r="BO71" s="149"/>
      <c r="BP71" s="141" t="s">
        <v>3225</v>
      </c>
      <c r="BQ71" s="149"/>
      <c r="BR71" s="149"/>
      <c r="BS71" s="149"/>
      <c r="BT71" s="141" t="s">
        <v>3226</v>
      </c>
      <c r="BU71" s="141" t="s">
        <v>3227</v>
      </c>
      <c r="BV71" s="149"/>
      <c r="BW71" s="148"/>
      <c r="BX71" s="148"/>
      <c r="BY71" s="148"/>
      <c r="BZ71" s="150"/>
      <c r="CA71" s="150"/>
      <c r="CB71" s="150"/>
      <c r="CC71" s="150"/>
      <c r="CD71" s="150"/>
      <c r="CE71" s="150"/>
      <c r="CF71" s="143" t="s">
        <v>3228</v>
      </c>
      <c r="CG71" s="143" t="s">
        <v>224</v>
      </c>
      <c r="CH71" s="150"/>
      <c r="CI71" s="150"/>
      <c r="CJ71" s="150"/>
      <c r="CK71" s="143" t="s">
        <v>3229</v>
      </c>
      <c r="CL71" s="143" t="s">
        <v>3230</v>
      </c>
      <c r="CM71" s="143" t="s">
        <v>3231</v>
      </c>
      <c r="CN71" s="144" t="s">
        <v>3232</v>
      </c>
      <c r="CO71" s="143" t="s">
        <v>3233</v>
      </c>
      <c r="CP71" s="150"/>
      <c r="CQ71" s="150"/>
      <c r="CR71" s="150"/>
      <c r="CS71" s="143" t="s">
        <v>3234</v>
      </c>
      <c r="CT71" s="143" t="s">
        <v>3235</v>
      </c>
      <c r="CU71" s="150"/>
      <c r="CV71" s="150"/>
      <c r="CW71" s="150"/>
      <c r="CX71" s="150"/>
      <c r="CY71" s="143" t="s">
        <v>3236</v>
      </c>
      <c r="CZ71" s="150"/>
      <c r="DA71" s="150"/>
      <c r="DB71" s="150"/>
      <c r="DC71" s="143" t="s">
        <v>3237</v>
      </c>
      <c r="DD71" s="143" t="s">
        <v>3238</v>
      </c>
      <c r="DE71" s="150"/>
    </row>
    <row r="72" spans="1:109" ht="6.75" customHeight="1">
      <c r="A72" s="5"/>
      <c r="B72" s="23"/>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4"/>
      <c r="AE72" s="5"/>
      <c r="AH72" s="148"/>
      <c r="AI72" s="148"/>
      <c r="AJ72" s="148"/>
      <c r="AK72" s="148"/>
      <c r="AL72" s="137" t="str">
        <f t="shared" si="3"/>
        <v/>
      </c>
      <c r="AM72" s="137" t="str">
        <f t="shared" si="4"/>
        <v/>
      </c>
      <c r="AN72" s="138" t="str">
        <f t="shared" si="5"/>
        <v/>
      </c>
      <c r="AO72" s="148"/>
      <c r="AP72" s="129">
        <v>70</v>
      </c>
      <c r="AQ72" s="149"/>
      <c r="AR72" s="149"/>
      <c r="AS72" s="149"/>
      <c r="AT72" s="149"/>
      <c r="AU72" s="149"/>
      <c r="AV72" s="149"/>
      <c r="AW72" s="141" t="s">
        <v>3239</v>
      </c>
      <c r="AX72" s="149"/>
      <c r="AY72" s="149"/>
      <c r="AZ72" s="149"/>
      <c r="BA72" s="149"/>
      <c r="BB72" s="141" t="s">
        <v>3240</v>
      </c>
      <c r="BC72" s="141" t="s">
        <v>3241</v>
      </c>
      <c r="BD72" s="141" t="s">
        <v>3242</v>
      </c>
      <c r="BE72" s="142" t="s">
        <v>3243</v>
      </c>
      <c r="BF72" s="141" t="s">
        <v>3244</v>
      </c>
      <c r="BG72" s="149"/>
      <c r="BH72" s="149"/>
      <c r="BI72" s="149"/>
      <c r="BJ72" s="141" t="s">
        <v>3245</v>
      </c>
      <c r="BK72" s="141" t="s">
        <v>3246</v>
      </c>
      <c r="BL72" s="149"/>
      <c r="BM72" s="149"/>
      <c r="BN72" s="149"/>
      <c r="BO72" s="149"/>
      <c r="BP72" s="141" t="s">
        <v>3247</v>
      </c>
      <c r="BQ72" s="149"/>
      <c r="BR72" s="149"/>
      <c r="BS72" s="149"/>
      <c r="BT72" s="141" t="s">
        <v>3248</v>
      </c>
      <c r="BU72" s="141" t="s">
        <v>3249</v>
      </c>
      <c r="BV72" s="149"/>
      <c r="BW72" s="148"/>
      <c r="BX72" s="148"/>
      <c r="BY72" s="148"/>
      <c r="BZ72" s="150"/>
      <c r="CA72" s="150"/>
      <c r="CB72" s="150"/>
      <c r="CC72" s="150"/>
      <c r="CD72" s="150"/>
      <c r="CE72" s="150"/>
      <c r="CF72" s="143" t="s">
        <v>3250</v>
      </c>
      <c r="CG72" s="150"/>
      <c r="CH72" s="150"/>
      <c r="CI72" s="150"/>
      <c r="CJ72" s="150"/>
      <c r="CK72" s="143" t="s">
        <v>3251</v>
      </c>
      <c r="CL72" s="143" t="s">
        <v>3252</v>
      </c>
      <c r="CM72" s="143" t="s">
        <v>3253</v>
      </c>
      <c r="CN72" s="144" t="s">
        <v>3254</v>
      </c>
      <c r="CO72" s="143" t="s">
        <v>3255</v>
      </c>
      <c r="CP72" s="150"/>
      <c r="CQ72" s="150"/>
      <c r="CR72" s="150"/>
      <c r="CS72" s="143" t="s">
        <v>3256</v>
      </c>
      <c r="CT72" s="143" t="s">
        <v>3257</v>
      </c>
      <c r="CU72" s="150"/>
      <c r="CV72" s="150"/>
      <c r="CW72" s="150"/>
      <c r="CX72" s="150"/>
      <c r="CY72" s="143" t="s">
        <v>3258</v>
      </c>
      <c r="CZ72" s="150"/>
      <c r="DA72" s="150"/>
      <c r="DB72" s="150"/>
      <c r="DC72" s="143" t="s">
        <v>3259</v>
      </c>
      <c r="DD72" s="143" t="s">
        <v>3260</v>
      </c>
      <c r="DE72" s="150"/>
    </row>
    <row r="73" spans="1:109" ht="72" customHeight="1">
      <c r="A73" s="5"/>
      <c r="B73" s="23"/>
      <c r="C73" s="295" t="s">
        <v>418</v>
      </c>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4"/>
      <c r="AE73" s="5"/>
      <c r="AH73" s="148"/>
      <c r="AI73" s="148"/>
      <c r="AJ73" s="148"/>
      <c r="AK73" s="148"/>
      <c r="AL73" s="137" t="str">
        <f t="shared" si="3"/>
        <v/>
      </c>
      <c r="AM73" s="137" t="str">
        <f t="shared" si="4"/>
        <v/>
      </c>
      <c r="AN73" s="138" t="str">
        <f t="shared" si="5"/>
        <v/>
      </c>
      <c r="AO73" s="148"/>
      <c r="AP73" s="129">
        <v>71</v>
      </c>
      <c r="AQ73" s="149"/>
      <c r="AR73" s="149"/>
      <c r="AS73" s="149"/>
      <c r="AT73" s="149"/>
      <c r="AU73" s="149"/>
      <c r="AV73" s="149"/>
      <c r="AW73" s="141" t="s">
        <v>3261</v>
      </c>
      <c r="AX73" s="149"/>
      <c r="AY73" s="149"/>
      <c r="AZ73" s="149"/>
      <c r="BA73" s="149"/>
      <c r="BB73" s="141" t="s">
        <v>3262</v>
      </c>
      <c r="BC73" s="141" t="s">
        <v>3263</v>
      </c>
      <c r="BD73" s="141" t="s">
        <v>3264</v>
      </c>
      <c r="BE73" s="142" t="s">
        <v>3265</v>
      </c>
      <c r="BF73" s="141" t="s">
        <v>3266</v>
      </c>
      <c r="BG73" s="149"/>
      <c r="BH73" s="149"/>
      <c r="BI73" s="149"/>
      <c r="BJ73" s="141" t="s">
        <v>3267</v>
      </c>
      <c r="BK73" s="141" t="s">
        <v>3268</v>
      </c>
      <c r="BL73" s="149"/>
      <c r="BM73" s="149"/>
      <c r="BN73" s="149"/>
      <c r="BO73" s="149"/>
      <c r="BP73" s="141" t="s">
        <v>3269</v>
      </c>
      <c r="BQ73" s="149"/>
      <c r="BR73" s="149"/>
      <c r="BS73" s="149"/>
      <c r="BT73" s="141" t="s">
        <v>3270</v>
      </c>
      <c r="BU73" s="141" t="s">
        <v>3271</v>
      </c>
      <c r="BV73" s="149"/>
      <c r="BW73" s="148"/>
      <c r="BX73" s="148"/>
      <c r="BY73" s="148"/>
      <c r="BZ73" s="150"/>
      <c r="CA73" s="150"/>
      <c r="CB73" s="150"/>
      <c r="CC73" s="150"/>
      <c r="CD73" s="150"/>
      <c r="CE73" s="150"/>
      <c r="CF73" s="143" t="s">
        <v>3272</v>
      </c>
      <c r="CG73" s="150"/>
      <c r="CH73" s="150"/>
      <c r="CI73" s="150"/>
      <c r="CJ73" s="150"/>
      <c r="CK73" s="143" t="s">
        <v>3273</v>
      </c>
      <c r="CL73" s="143" t="s">
        <v>3274</v>
      </c>
      <c r="CM73" s="143" t="s">
        <v>3275</v>
      </c>
      <c r="CN73" s="144" t="s">
        <v>693</v>
      </c>
      <c r="CO73" s="143" t="s">
        <v>3276</v>
      </c>
      <c r="CP73" s="150"/>
      <c r="CQ73" s="150"/>
      <c r="CR73" s="150"/>
      <c r="CS73" s="143" t="s">
        <v>3277</v>
      </c>
      <c r="CT73" s="143" t="s">
        <v>3278</v>
      </c>
      <c r="CU73" s="150"/>
      <c r="CV73" s="150"/>
      <c r="CW73" s="150"/>
      <c r="CX73" s="150"/>
      <c r="CY73" s="143" t="s">
        <v>3279</v>
      </c>
      <c r="CZ73" s="150"/>
      <c r="DA73" s="150"/>
      <c r="DB73" s="150"/>
      <c r="DC73" s="143" t="s">
        <v>3280</v>
      </c>
      <c r="DD73" s="143" t="s">
        <v>3281</v>
      </c>
      <c r="DE73" s="150"/>
    </row>
    <row r="74" spans="1:109" ht="6.75" customHeight="1">
      <c r="A74" s="5"/>
      <c r="B74" s="23"/>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4"/>
      <c r="AE74" s="5"/>
      <c r="AH74" s="148"/>
      <c r="AI74" s="148"/>
      <c r="AJ74" s="148"/>
      <c r="AK74" s="148"/>
      <c r="AL74" s="137" t="str">
        <f t="shared" si="3"/>
        <v/>
      </c>
      <c r="AM74" s="137" t="str">
        <f t="shared" si="4"/>
        <v/>
      </c>
      <c r="AN74" s="138" t="str">
        <f t="shared" si="5"/>
        <v/>
      </c>
      <c r="AO74" s="148"/>
      <c r="AP74" s="129">
        <v>72</v>
      </c>
      <c r="AQ74" s="149"/>
      <c r="AR74" s="149"/>
      <c r="AS74" s="149"/>
      <c r="AT74" s="149"/>
      <c r="AU74" s="149"/>
      <c r="AV74" s="149"/>
      <c r="AW74" s="141" t="s">
        <v>3282</v>
      </c>
      <c r="AX74" s="149"/>
      <c r="AY74" s="149"/>
      <c r="AZ74" s="149"/>
      <c r="BA74" s="149"/>
      <c r="BB74" s="141" t="s">
        <v>3283</v>
      </c>
      <c r="BC74" s="141" t="s">
        <v>3284</v>
      </c>
      <c r="BD74" s="141" t="s">
        <v>3285</v>
      </c>
      <c r="BE74" s="142" t="s">
        <v>3286</v>
      </c>
      <c r="BF74" s="141" t="s">
        <v>3287</v>
      </c>
      <c r="BG74" s="149"/>
      <c r="BH74" s="149"/>
      <c r="BI74" s="149"/>
      <c r="BJ74" s="141" t="s">
        <v>3288</v>
      </c>
      <c r="BK74" s="141" t="s">
        <v>3289</v>
      </c>
      <c r="BL74" s="149"/>
      <c r="BM74" s="149"/>
      <c r="BN74" s="149"/>
      <c r="BO74" s="149"/>
      <c r="BP74" s="141" t="s">
        <v>3290</v>
      </c>
      <c r="BQ74" s="149"/>
      <c r="BR74" s="149"/>
      <c r="BS74" s="149"/>
      <c r="BT74" s="141" t="s">
        <v>3291</v>
      </c>
      <c r="BU74" s="141" t="s">
        <v>3292</v>
      </c>
      <c r="BV74" s="149"/>
      <c r="BW74" s="148"/>
      <c r="BX74" s="148"/>
      <c r="BY74" s="148"/>
      <c r="BZ74" s="150"/>
      <c r="CA74" s="150"/>
      <c r="CB74" s="150"/>
      <c r="CC74" s="150"/>
      <c r="CD74" s="150"/>
      <c r="CE74" s="150"/>
      <c r="CF74" s="143" t="s">
        <v>3293</v>
      </c>
      <c r="CG74" s="150"/>
      <c r="CH74" s="150"/>
      <c r="CI74" s="150"/>
      <c r="CJ74" s="150"/>
      <c r="CK74" s="143" t="s">
        <v>3294</v>
      </c>
      <c r="CL74" s="143" t="s">
        <v>3295</v>
      </c>
      <c r="CM74" s="143" t="s">
        <v>3296</v>
      </c>
      <c r="CN74" s="144" t="s">
        <v>3297</v>
      </c>
      <c r="CO74" s="143" t="s">
        <v>3298</v>
      </c>
      <c r="CP74" s="150"/>
      <c r="CQ74" s="150"/>
      <c r="CR74" s="150"/>
      <c r="CS74" s="143" t="s">
        <v>3299</v>
      </c>
      <c r="CT74" s="143" t="s">
        <v>3300</v>
      </c>
      <c r="CU74" s="150"/>
      <c r="CV74" s="150"/>
      <c r="CW74" s="150"/>
      <c r="CX74" s="150"/>
      <c r="CY74" s="143" t="s">
        <v>782</v>
      </c>
      <c r="CZ74" s="150"/>
      <c r="DA74" s="150"/>
      <c r="DB74" s="150"/>
      <c r="DC74" s="143" t="s">
        <v>3301</v>
      </c>
      <c r="DD74" s="143" t="s">
        <v>3302</v>
      </c>
      <c r="DE74" s="150"/>
    </row>
    <row r="75" spans="1:109" ht="15" customHeight="1">
      <c r="A75" s="5"/>
      <c r="B75" s="23"/>
      <c r="C75" s="295" t="s">
        <v>5401</v>
      </c>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4"/>
      <c r="AE75" s="5"/>
      <c r="AH75" s="148"/>
      <c r="AI75" s="148"/>
      <c r="AJ75" s="148"/>
      <c r="AK75" s="148"/>
      <c r="AL75" s="137" t="str">
        <f t="shared" si="3"/>
        <v/>
      </c>
      <c r="AM75" s="137" t="str">
        <f t="shared" si="4"/>
        <v/>
      </c>
      <c r="AN75" s="138" t="str">
        <f t="shared" si="5"/>
        <v/>
      </c>
      <c r="AO75" s="148"/>
      <c r="AP75" s="129">
        <v>73</v>
      </c>
      <c r="AQ75" s="149"/>
      <c r="AR75" s="149"/>
      <c r="AS75" s="149"/>
      <c r="AT75" s="149"/>
      <c r="AU75" s="149"/>
      <c r="AV75" s="149"/>
      <c r="AW75" s="141" t="s">
        <v>3303</v>
      </c>
      <c r="AX75" s="149"/>
      <c r="AY75" s="149"/>
      <c r="AZ75" s="149"/>
      <c r="BA75" s="149"/>
      <c r="BB75" s="141" t="s">
        <v>3304</v>
      </c>
      <c r="BC75" s="141" t="s">
        <v>3305</v>
      </c>
      <c r="BD75" s="141" t="s">
        <v>3306</v>
      </c>
      <c r="BE75" s="142" t="s">
        <v>3307</v>
      </c>
      <c r="BF75" s="141" t="s">
        <v>3308</v>
      </c>
      <c r="BG75" s="149"/>
      <c r="BH75" s="149"/>
      <c r="BI75" s="149"/>
      <c r="BJ75" s="141" t="s">
        <v>3309</v>
      </c>
      <c r="BK75" s="141" t="s">
        <v>3310</v>
      </c>
      <c r="BL75" s="149"/>
      <c r="BM75" s="149"/>
      <c r="BN75" s="149"/>
      <c r="BO75" s="149"/>
      <c r="BP75" s="141" t="s">
        <v>3311</v>
      </c>
      <c r="BQ75" s="149"/>
      <c r="BR75" s="149"/>
      <c r="BS75" s="149"/>
      <c r="BT75" s="141" t="s">
        <v>3312</v>
      </c>
      <c r="BU75" s="141" t="s">
        <v>3313</v>
      </c>
      <c r="BV75" s="149"/>
      <c r="BW75" s="148"/>
      <c r="BX75" s="148"/>
      <c r="BY75" s="148"/>
      <c r="BZ75" s="150"/>
      <c r="CA75" s="150"/>
      <c r="CB75" s="150"/>
      <c r="CC75" s="150"/>
      <c r="CD75" s="150"/>
      <c r="CE75" s="150"/>
      <c r="CF75" s="143" t="s">
        <v>3314</v>
      </c>
      <c r="CG75" s="150"/>
      <c r="CH75" s="150"/>
      <c r="CI75" s="150"/>
      <c r="CJ75" s="150"/>
      <c r="CK75" s="143" t="s">
        <v>3315</v>
      </c>
      <c r="CL75" s="143" t="s">
        <v>3316</v>
      </c>
      <c r="CM75" s="143" t="s">
        <v>3317</v>
      </c>
      <c r="CN75" s="144" t="s">
        <v>1767</v>
      </c>
      <c r="CO75" s="143" t="s">
        <v>3318</v>
      </c>
      <c r="CP75" s="150"/>
      <c r="CQ75" s="150"/>
      <c r="CR75" s="150"/>
      <c r="CS75" s="143" t="s">
        <v>3319</v>
      </c>
      <c r="CT75" s="143" t="s">
        <v>1925</v>
      </c>
      <c r="CU75" s="150"/>
      <c r="CV75" s="150"/>
      <c r="CW75" s="150"/>
      <c r="CX75" s="150"/>
      <c r="CY75" s="143" t="s">
        <v>3320</v>
      </c>
      <c r="CZ75" s="150"/>
      <c r="DA75" s="150"/>
      <c r="DB75" s="150"/>
      <c r="DC75" s="143" t="s">
        <v>3321</v>
      </c>
      <c r="DD75" s="143" t="s">
        <v>3322</v>
      </c>
      <c r="DE75" s="150"/>
    </row>
    <row r="76" spans="1:109" ht="6.75" customHeight="1">
      <c r="A76" s="5"/>
      <c r="B76" s="23"/>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4"/>
      <c r="AE76" s="5"/>
      <c r="AH76" s="148"/>
      <c r="AI76" s="148"/>
      <c r="AJ76" s="148"/>
      <c r="AK76" s="148"/>
      <c r="AL76" s="137" t="str">
        <f t="shared" si="3"/>
        <v/>
      </c>
      <c r="AM76" s="137" t="str">
        <f t="shared" si="4"/>
        <v/>
      </c>
      <c r="AN76" s="138" t="str">
        <f t="shared" si="5"/>
        <v/>
      </c>
      <c r="AO76" s="148"/>
      <c r="AP76" s="129">
        <v>74</v>
      </c>
      <c r="AQ76" s="149"/>
      <c r="AR76" s="149"/>
      <c r="AS76" s="149"/>
      <c r="AT76" s="149"/>
      <c r="AU76" s="149"/>
      <c r="AV76" s="149"/>
      <c r="AW76" s="141" t="s">
        <v>3323</v>
      </c>
      <c r="AX76" s="149"/>
      <c r="AY76" s="149"/>
      <c r="AZ76" s="149"/>
      <c r="BA76" s="149"/>
      <c r="BB76" s="141" t="s">
        <v>3324</v>
      </c>
      <c r="BC76" s="141" t="s">
        <v>3325</v>
      </c>
      <c r="BD76" s="141" t="s">
        <v>3326</v>
      </c>
      <c r="BE76" s="142" t="s">
        <v>3327</v>
      </c>
      <c r="BF76" s="141" t="s">
        <v>3328</v>
      </c>
      <c r="BG76" s="149"/>
      <c r="BH76" s="149"/>
      <c r="BI76" s="149"/>
      <c r="BJ76" s="141" t="s">
        <v>3329</v>
      </c>
      <c r="BK76" s="141" t="s">
        <v>3330</v>
      </c>
      <c r="BL76" s="149"/>
      <c r="BM76" s="149"/>
      <c r="BN76" s="149"/>
      <c r="BO76" s="149"/>
      <c r="BP76" s="149">
        <v>26099</v>
      </c>
      <c r="BQ76" s="149"/>
      <c r="BR76" s="149"/>
      <c r="BS76" s="149"/>
      <c r="BT76" s="141" t="s">
        <v>3331</v>
      </c>
      <c r="BU76" s="141" t="s">
        <v>3332</v>
      </c>
      <c r="BV76" s="149"/>
      <c r="BW76" s="148"/>
      <c r="BX76" s="148"/>
      <c r="BY76" s="148"/>
      <c r="BZ76" s="150"/>
      <c r="CA76" s="150"/>
      <c r="CB76" s="150"/>
      <c r="CC76" s="150"/>
      <c r="CD76" s="150"/>
      <c r="CE76" s="150"/>
      <c r="CF76" s="143" t="s">
        <v>1767</v>
      </c>
      <c r="CG76" s="150"/>
      <c r="CH76" s="150"/>
      <c r="CI76" s="150"/>
      <c r="CJ76" s="150"/>
      <c r="CK76" s="143" t="s">
        <v>3333</v>
      </c>
      <c r="CL76" s="143" t="s">
        <v>3334</v>
      </c>
      <c r="CM76" s="143" t="s">
        <v>3335</v>
      </c>
      <c r="CN76" s="144" t="s">
        <v>3336</v>
      </c>
      <c r="CO76" s="143" t="s">
        <v>3337</v>
      </c>
      <c r="CP76" s="150"/>
      <c r="CQ76" s="150"/>
      <c r="CR76" s="150"/>
      <c r="CS76" s="143" t="s">
        <v>3338</v>
      </c>
      <c r="CT76" s="143" t="s">
        <v>3339</v>
      </c>
      <c r="CU76" s="150"/>
      <c r="CV76" s="150"/>
      <c r="CW76" s="150"/>
      <c r="CX76" s="150"/>
      <c r="CY76" s="143" t="s">
        <v>224</v>
      </c>
      <c r="CZ76" s="150"/>
      <c r="DA76" s="150"/>
      <c r="DB76" s="150"/>
      <c r="DC76" s="143" t="s">
        <v>3340</v>
      </c>
      <c r="DD76" s="143" t="s">
        <v>3341</v>
      </c>
      <c r="DE76" s="150"/>
    </row>
    <row r="77" spans="1:109" ht="132" customHeight="1">
      <c r="A77" s="5"/>
      <c r="B77" s="23"/>
      <c r="C77" s="6"/>
      <c r="D77" s="295" t="s">
        <v>479</v>
      </c>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4"/>
      <c r="AE77" s="5"/>
      <c r="AH77" s="148"/>
      <c r="AI77" s="148"/>
      <c r="AJ77" s="148"/>
      <c r="AK77" s="148"/>
      <c r="AL77" s="137" t="str">
        <f t="shared" si="3"/>
        <v/>
      </c>
      <c r="AM77" s="137" t="str">
        <f t="shared" si="4"/>
        <v/>
      </c>
      <c r="AN77" s="138" t="str">
        <f t="shared" si="5"/>
        <v/>
      </c>
      <c r="AO77" s="148"/>
      <c r="AP77" s="129">
        <v>75</v>
      </c>
      <c r="AQ77" s="149"/>
      <c r="AR77" s="149"/>
      <c r="AS77" s="149"/>
      <c r="AT77" s="149"/>
      <c r="AU77" s="149"/>
      <c r="AV77" s="149"/>
      <c r="AW77" s="141" t="s">
        <v>3342</v>
      </c>
      <c r="AX77" s="149"/>
      <c r="AY77" s="149"/>
      <c r="AZ77" s="149"/>
      <c r="BA77" s="149"/>
      <c r="BB77" s="141" t="s">
        <v>3343</v>
      </c>
      <c r="BC77" s="141" t="s">
        <v>3344</v>
      </c>
      <c r="BD77" s="141" t="s">
        <v>3345</v>
      </c>
      <c r="BE77" s="142" t="s">
        <v>3346</v>
      </c>
      <c r="BF77" s="141" t="s">
        <v>3347</v>
      </c>
      <c r="BG77" s="149"/>
      <c r="BH77" s="149"/>
      <c r="BI77" s="149"/>
      <c r="BJ77" s="141" t="s">
        <v>3348</v>
      </c>
      <c r="BK77" s="141" t="s">
        <v>3349</v>
      </c>
      <c r="BL77" s="149"/>
      <c r="BM77" s="149"/>
      <c r="BN77" s="149"/>
      <c r="BO77" s="149"/>
      <c r="BP77" s="149"/>
      <c r="BQ77" s="149"/>
      <c r="BR77" s="149"/>
      <c r="BS77" s="149"/>
      <c r="BT77" s="141" t="s">
        <v>3350</v>
      </c>
      <c r="BU77" s="141" t="s">
        <v>3351</v>
      </c>
      <c r="BV77" s="149"/>
      <c r="BW77" s="148"/>
      <c r="BX77" s="148"/>
      <c r="BY77" s="148"/>
      <c r="BZ77" s="150"/>
      <c r="CA77" s="150"/>
      <c r="CB77" s="150"/>
      <c r="CC77" s="150"/>
      <c r="CD77" s="150"/>
      <c r="CE77" s="150"/>
      <c r="CF77" s="143" t="s">
        <v>3352</v>
      </c>
      <c r="CG77" s="150"/>
      <c r="CH77" s="150"/>
      <c r="CI77" s="150"/>
      <c r="CJ77" s="150"/>
      <c r="CK77" s="143" t="s">
        <v>3353</v>
      </c>
      <c r="CL77" s="143" t="s">
        <v>3354</v>
      </c>
      <c r="CM77" s="143" t="s">
        <v>3355</v>
      </c>
      <c r="CN77" s="144" t="s">
        <v>3356</v>
      </c>
      <c r="CO77" s="143" t="s">
        <v>3357</v>
      </c>
      <c r="CP77" s="150"/>
      <c r="CQ77" s="150"/>
      <c r="CR77" s="150"/>
      <c r="CS77" s="143" t="s">
        <v>3358</v>
      </c>
      <c r="CT77" s="143" t="s">
        <v>3359</v>
      </c>
      <c r="CU77" s="150"/>
      <c r="CV77" s="150"/>
      <c r="CW77" s="150"/>
      <c r="CX77" s="150"/>
      <c r="CY77" s="150"/>
      <c r="CZ77" s="150"/>
      <c r="DA77" s="150"/>
      <c r="DB77" s="150"/>
      <c r="DC77" s="143" t="s">
        <v>3360</v>
      </c>
      <c r="DD77" s="143" t="s">
        <v>3361</v>
      </c>
      <c r="DE77" s="150"/>
    </row>
    <row r="78" spans="1:109" ht="6.75" customHeight="1">
      <c r="A78" s="5"/>
      <c r="B78" s="23"/>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4"/>
      <c r="AE78" s="5"/>
      <c r="AH78" s="148"/>
      <c r="AI78" s="148"/>
      <c r="AJ78" s="148"/>
      <c r="AK78" s="148"/>
      <c r="AL78" s="137" t="str">
        <f t="shared" si="3"/>
        <v/>
      </c>
      <c r="AM78" s="137" t="str">
        <f t="shared" si="4"/>
        <v/>
      </c>
      <c r="AN78" s="138" t="str">
        <f t="shared" si="5"/>
        <v/>
      </c>
      <c r="AO78" s="148"/>
      <c r="AP78" s="129">
        <v>76</v>
      </c>
      <c r="AQ78" s="149"/>
      <c r="AR78" s="149"/>
      <c r="AS78" s="149"/>
      <c r="AT78" s="149"/>
      <c r="AU78" s="149"/>
      <c r="AV78" s="149"/>
      <c r="AW78" s="141" t="s">
        <v>3362</v>
      </c>
      <c r="AX78" s="149"/>
      <c r="AY78" s="149"/>
      <c r="AZ78" s="149"/>
      <c r="BA78" s="149"/>
      <c r="BB78" s="141" t="s">
        <v>3363</v>
      </c>
      <c r="BC78" s="141" t="s">
        <v>3364</v>
      </c>
      <c r="BD78" s="141" t="s">
        <v>3365</v>
      </c>
      <c r="BE78" s="142" t="s">
        <v>3366</v>
      </c>
      <c r="BF78" s="141" t="s">
        <v>3367</v>
      </c>
      <c r="BG78" s="149"/>
      <c r="BH78" s="149"/>
      <c r="BI78" s="149"/>
      <c r="BJ78" s="141" t="s">
        <v>3368</v>
      </c>
      <c r="BK78" s="141" t="s">
        <v>3369</v>
      </c>
      <c r="BL78" s="149"/>
      <c r="BM78" s="149"/>
      <c r="BN78" s="149"/>
      <c r="BO78" s="149"/>
      <c r="BP78" s="149"/>
      <c r="BQ78" s="149"/>
      <c r="BR78" s="149"/>
      <c r="BS78" s="149"/>
      <c r="BT78" s="141" t="s">
        <v>3370</v>
      </c>
      <c r="BU78" s="141" t="s">
        <v>3371</v>
      </c>
      <c r="BV78" s="149"/>
      <c r="BW78" s="148"/>
      <c r="BX78" s="148"/>
      <c r="BY78" s="148"/>
      <c r="BZ78" s="150"/>
      <c r="CA78" s="150"/>
      <c r="CB78" s="150"/>
      <c r="CC78" s="150"/>
      <c r="CD78" s="150"/>
      <c r="CE78" s="150"/>
      <c r="CF78" s="143" t="s">
        <v>3372</v>
      </c>
      <c r="CG78" s="150"/>
      <c r="CH78" s="150"/>
      <c r="CI78" s="150"/>
      <c r="CJ78" s="150"/>
      <c r="CK78" s="143" t="s">
        <v>3373</v>
      </c>
      <c r="CL78" s="143" t="s">
        <v>3374</v>
      </c>
      <c r="CM78" s="143" t="s">
        <v>2854</v>
      </c>
      <c r="CN78" s="144" t="s">
        <v>3375</v>
      </c>
      <c r="CO78" s="143" t="s">
        <v>3376</v>
      </c>
      <c r="CP78" s="150"/>
      <c r="CQ78" s="150"/>
      <c r="CR78" s="150"/>
      <c r="CS78" s="143" t="s">
        <v>3377</v>
      </c>
      <c r="CT78" s="143" t="s">
        <v>2296</v>
      </c>
      <c r="CU78" s="150"/>
      <c r="CV78" s="150"/>
      <c r="CW78" s="150"/>
      <c r="CX78" s="150"/>
      <c r="CY78" s="150"/>
      <c r="CZ78" s="150"/>
      <c r="DA78" s="150"/>
      <c r="DB78" s="150"/>
      <c r="DC78" s="143" t="s">
        <v>3378</v>
      </c>
      <c r="DD78" s="143" t="s">
        <v>3379</v>
      </c>
      <c r="DE78" s="150"/>
    </row>
    <row r="79" spans="1:109" ht="60" customHeight="1">
      <c r="A79" s="5"/>
      <c r="B79" s="23"/>
      <c r="C79" s="288" t="s">
        <v>306</v>
      </c>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4"/>
      <c r="AE79" s="5"/>
      <c r="AH79" s="148"/>
      <c r="AI79" s="148"/>
      <c r="AJ79" s="148"/>
      <c r="AK79" s="148"/>
      <c r="AL79" s="137" t="str">
        <f t="shared" si="3"/>
        <v/>
      </c>
      <c r="AM79" s="137" t="str">
        <f t="shared" si="4"/>
        <v/>
      </c>
      <c r="AN79" s="138" t="str">
        <f t="shared" si="5"/>
        <v/>
      </c>
      <c r="AO79" s="148"/>
      <c r="AP79" s="129">
        <v>77</v>
      </c>
      <c r="AQ79" s="149"/>
      <c r="AR79" s="149"/>
      <c r="AS79" s="149"/>
      <c r="AT79" s="149"/>
      <c r="AU79" s="149"/>
      <c r="AV79" s="149"/>
      <c r="AW79" s="141" t="s">
        <v>3380</v>
      </c>
      <c r="AX79" s="149"/>
      <c r="AY79" s="149"/>
      <c r="AZ79" s="149"/>
      <c r="BA79" s="149"/>
      <c r="BB79" s="141" t="s">
        <v>3381</v>
      </c>
      <c r="BC79" s="141" t="s">
        <v>3382</v>
      </c>
      <c r="BD79" s="141" t="s">
        <v>3383</v>
      </c>
      <c r="BE79" s="142" t="s">
        <v>3384</v>
      </c>
      <c r="BF79" s="141" t="s">
        <v>3385</v>
      </c>
      <c r="BG79" s="149"/>
      <c r="BH79" s="149"/>
      <c r="BI79" s="149"/>
      <c r="BJ79" s="141" t="s">
        <v>3386</v>
      </c>
      <c r="BK79" s="141" t="s">
        <v>3387</v>
      </c>
      <c r="BL79" s="149"/>
      <c r="BM79" s="149"/>
      <c r="BN79" s="149"/>
      <c r="BO79" s="149"/>
      <c r="BP79" s="149"/>
      <c r="BQ79" s="149"/>
      <c r="BR79" s="149"/>
      <c r="BS79" s="149"/>
      <c r="BT79" s="141" t="s">
        <v>3388</v>
      </c>
      <c r="BU79" s="141" t="s">
        <v>3389</v>
      </c>
      <c r="BV79" s="149"/>
      <c r="BW79" s="148"/>
      <c r="BX79" s="148"/>
      <c r="BY79" s="148"/>
      <c r="BZ79" s="150"/>
      <c r="CA79" s="150"/>
      <c r="CB79" s="150"/>
      <c r="CC79" s="150"/>
      <c r="CD79" s="150"/>
      <c r="CE79" s="150"/>
      <c r="CF79" s="143" t="s">
        <v>3390</v>
      </c>
      <c r="CG79" s="150"/>
      <c r="CH79" s="150"/>
      <c r="CI79" s="150"/>
      <c r="CJ79" s="150"/>
      <c r="CK79" s="143" t="s">
        <v>3391</v>
      </c>
      <c r="CL79" s="143" t="s">
        <v>3392</v>
      </c>
      <c r="CM79" s="143" t="s">
        <v>3393</v>
      </c>
      <c r="CN79" s="144" t="s">
        <v>3394</v>
      </c>
      <c r="CO79" s="143" t="s">
        <v>3395</v>
      </c>
      <c r="CP79" s="150"/>
      <c r="CQ79" s="150"/>
      <c r="CR79" s="150"/>
      <c r="CS79" s="143" t="s">
        <v>3396</v>
      </c>
      <c r="CT79" s="143" t="s">
        <v>3397</v>
      </c>
      <c r="CU79" s="150"/>
      <c r="CV79" s="150"/>
      <c r="CW79" s="150"/>
      <c r="CX79" s="150"/>
      <c r="CY79" s="150"/>
      <c r="CZ79" s="150"/>
      <c r="DA79" s="150"/>
      <c r="DB79" s="150"/>
      <c r="DC79" s="143" t="s">
        <v>3398</v>
      </c>
      <c r="DD79" s="143" t="s">
        <v>3399</v>
      </c>
      <c r="DE79" s="150"/>
    </row>
    <row r="80" spans="1:109" ht="6.75" customHeight="1">
      <c r="A80" s="5"/>
      <c r="B80" s="23"/>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4"/>
      <c r="AE80" s="5"/>
      <c r="AH80" s="148"/>
      <c r="AI80" s="148"/>
      <c r="AJ80" s="148"/>
      <c r="AK80" s="148"/>
      <c r="AL80" s="137" t="str">
        <f t="shared" si="3"/>
        <v/>
      </c>
      <c r="AM80" s="137" t="str">
        <f t="shared" si="4"/>
        <v/>
      </c>
      <c r="AN80" s="138" t="str">
        <f t="shared" si="5"/>
        <v/>
      </c>
      <c r="AO80" s="148"/>
      <c r="AP80" s="129">
        <v>78</v>
      </c>
      <c r="AQ80" s="149"/>
      <c r="AR80" s="149"/>
      <c r="AS80" s="149"/>
      <c r="AT80" s="149"/>
      <c r="AU80" s="149"/>
      <c r="AV80" s="149"/>
      <c r="AW80" s="141" t="s">
        <v>3400</v>
      </c>
      <c r="AX80" s="149"/>
      <c r="AY80" s="149"/>
      <c r="AZ80" s="149"/>
      <c r="BA80" s="149"/>
      <c r="BB80" s="141" t="s">
        <v>3401</v>
      </c>
      <c r="BC80" s="141" t="s">
        <v>3402</v>
      </c>
      <c r="BD80" s="141" t="s">
        <v>3403</v>
      </c>
      <c r="BE80" s="142" t="s">
        <v>3404</v>
      </c>
      <c r="BF80" s="141" t="s">
        <v>3405</v>
      </c>
      <c r="BG80" s="149"/>
      <c r="BH80" s="149"/>
      <c r="BI80" s="149"/>
      <c r="BJ80" s="141" t="s">
        <v>3406</v>
      </c>
      <c r="BK80" s="141" t="s">
        <v>3407</v>
      </c>
      <c r="BL80" s="149"/>
      <c r="BM80" s="149"/>
      <c r="BN80" s="149"/>
      <c r="BO80" s="149"/>
      <c r="BP80" s="149"/>
      <c r="BQ80" s="149"/>
      <c r="BR80" s="149"/>
      <c r="BS80" s="149"/>
      <c r="BT80" s="141" t="s">
        <v>3408</v>
      </c>
      <c r="BU80" s="141" t="s">
        <v>3409</v>
      </c>
      <c r="BV80" s="149"/>
      <c r="BW80" s="148"/>
      <c r="BX80" s="148"/>
      <c r="BY80" s="148"/>
      <c r="BZ80" s="150"/>
      <c r="CA80" s="150"/>
      <c r="CB80" s="150"/>
      <c r="CC80" s="150"/>
      <c r="CD80" s="150"/>
      <c r="CE80" s="150"/>
      <c r="CF80" s="143" t="s">
        <v>3410</v>
      </c>
      <c r="CG80" s="150"/>
      <c r="CH80" s="150"/>
      <c r="CI80" s="150"/>
      <c r="CJ80" s="150"/>
      <c r="CK80" s="143" t="s">
        <v>3411</v>
      </c>
      <c r="CL80" s="143" t="s">
        <v>3412</v>
      </c>
      <c r="CM80" s="143" t="s">
        <v>3413</v>
      </c>
      <c r="CN80" s="144" t="s">
        <v>3414</v>
      </c>
      <c r="CO80" s="143" t="s">
        <v>3415</v>
      </c>
      <c r="CP80" s="150"/>
      <c r="CQ80" s="150"/>
      <c r="CR80" s="150"/>
      <c r="CS80" s="143" t="s">
        <v>3416</v>
      </c>
      <c r="CT80" s="143" t="s">
        <v>3417</v>
      </c>
      <c r="CU80" s="150"/>
      <c r="CV80" s="150"/>
      <c r="CW80" s="150"/>
      <c r="CX80" s="150"/>
      <c r="CY80" s="150"/>
      <c r="CZ80" s="150"/>
      <c r="DA80" s="150"/>
      <c r="DB80" s="150"/>
      <c r="DC80" s="143" t="s">
        <v>3418</v>
      </c>
      <c r="DD80" s="143" t="s">
        <v>3419</v>
      </c>
      <c r="DE80" s="150"/>
    </row>
    <row r="81" spans="1:109" ht="60" customHeight="1">
      <c r="A81" s="5"/>
      <c r="B81" s="23"/>
      <c r="C81" s="288" t="s">
        <v>399</v>
      </c>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4"/>
      <c r="AE81" s="5"/>
      <c r="AH81" s="148"/>
      <c r="AI81" s="148"/>
      <c r="AJ81" s="148"/>
      <c r="AK81" s="148"/>
      <c r="AL81" s="137" t="str">
        <f t="shared" si="3"/>
        <v/>
      </c>
      <c r="AM81" s="137" t="str">
        <f t="shared" si="4"/>
        <v/>
      </c>
      <c r="AN81" s="138" t="str">
        <f t="shared" si="5"/>
        <v/>
      </c>
      <c r="AO81" s="148"/>
      <c r="AP81" s="129">
        <v>79</v>
      </c>
      <c r="AQ81" s="149"/>
      <c r="AR81" s="149"/>
      <c r="AS81" s="149"/>
      <c r="AT81" s="149"/>
      <c r="AU81" s="149"/>
      <c r="AV81" s="149"/>
      <c r="AW81" s="141" t="s">
        <v>3420</v>
      </c>
      <c r="AX81" s="149"/>
      <c r="AY81" s="149"/>
      <c r="AZ81" s="149"/>
      <c r="BA81" s="149"/>
      <c r="BB81" s="141" t="s">
        <v>3421</v>
      </c>
      <c r="BC81" s="141" t="s">
        <v>3422</v>
      </c>
      <c r="BD81" s="141" t="s">
        <v>3423</v>
      </c>
      <c r="BE81" s="142" t="s">
        <v>3424</v>
      </c>
      <c r="BF81" s="141" t="s">
        <v>3425</v>
      </c>
      <c r="BG81" s="149"/>
      <c r="BH81" s="149"/>
      <c r="BI81" s="149"/>
      <c r="BJ81" s="141" t="s">
        <v>3426</v>
      </c>
      <c r="BK81" s="141" t="s">
        <v>3427</v>
      </c>
      <c r="BL81" s="149"/>
      <c r="BM81" s="149"/>
      <c r="BN81" s="149"/>
      <c r="BO81" s="149"/>
      <c r="BP81" s="149"/>
      <c r="BQ81" s="149"/>
      <c r="BR81" s="149"/>
      <c r="BS81" s="149"/>
      <c r="BT81" s="141" t="s">
        <v>3428</v>
      </c>
      <c r="BU81" s="141" t="s">
        <v>3429</v>
      </c>
      <c r="BV81" s="149"/>
      <c r="BW81" s="148"/>
      <c r="BX81" s="148"/>
      <c r="BY81" s="148"/>
      <c r="BZ81" s="150"/>
      <c r="CA81" s="150"/>
      <c r="CB81" s="150"/>
      <c r="CC81" s="150"/>
      <c r="CD81" s="150"/>
      <c r="CE81" s="150"/>
      <c r="CF81" s="143" t="s">
        <v>3430</v>
      </c>
      <c r="CG81" s="150"/>
      <c r="CH81" s="150"/>
      <c r="CI81" s="150"/>
      <c r="CJ81" s="150"/>
      <c r="CK81" s="143" t="s">
        <v>3431</v>
      </c>
      <c r="CL81" s="143" t="s">
        <v>3432</v>
      </c>
      <c r="CM81" s="143" t="s">
        <v>3433</v>
      </c>
      <c r="CN81" s="144" t="s">
        <v>3434</v>
      </c>
      <c r="CO81" s="143" t="s">
        <v>3435</v>
      </c>
      <c r="CP81" s="150"/>
      <c r="CQ81" s="150"/>
      <c r="CR81" s="150"/>
      <c r="CS81" s="143" t="s">
        <v>3436</v>
      </c>
      <c r="CT81" s="143" t="s">
        <v>3437</v>
      </c>
      <c r="CU81" s="150"/>
      <c r="CV81" s="150"/>
      <c r="CW81" s="150"/>
      <c r="CX81" s="150"/>
      <c r="CY81" s="150"/>
      <c r="CZ81" s="150"/>
      <c r="DA81" s="150"/>
      <c r="DB81" s="150"/>
      <c r="DC81" s="143" t="s">
        <v>3438</v>
      </c>
      <c r="DD81" s="143" t="s">
        <v>3439</v>
      </c>
      <c r="DE81" s="150"/>
    </row>
    <row r="82" spans="1:109" ht="6.75" customHeight="1">
      <c r="A82" s="5"/>
      <c r="B82" s="23"/>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4"/>
      <c r="AE82" s="5"/>
      <c r="AH82" s="148"/>
      <c r="AI82" s="148"/>
      <c r="AJ82" s="148"/>
      <c r="AK82" s="148"/>
      <c r="AL82" s="137" t="str">
        <f t="shared" si="3"/>
        <v/>
      </c>
      <c r="AM82" s="137" t="str">
        <f t="shared" si="4"/>
        <v/>
      </c>
      <c r="AN82" s="138" t="str">
        <f t="shared" si="5"/>
        <v/>
      </c>
      <c r="AO82" s="148"/>
      <c r="AP82" s="129">
        <v>80</v>
      </c>
      <c r="AQ82" s="149"/>
      <c r="AR82" s="149"/>
      <c r="AS82" s="149"/>
      <c r="AT82" s="149"/>
      <c r="AU82" s="149"/>
      <c r="AV82" s="149"/>
      <c r="AW82" s="141" t="s">
        <v>3440</v>
      </c>
      <c r="AX82" s="149"/>
      <c r="AY82" s="149"/>
      <c r="AZ82" s="149"/>
      <c r="BA82" s="149"/>
      <c r="BB82" s="141" t="s">
        <v>3441</v>
      </c>
      <c r="BC82" s="141" t="s">
        <v>3442</v>
      </c>
      <c r="BD82" s="141" t="s">
        <v>3443</v>
      </c>
      <c r="BE82" s="142" t="s">
        <v>3444</v>
      </c>
      <c r="BF82" s="141" t="s">
        <v>3445</v>
      </c>
      <c r="BG82" s="149"/>
      <c r="BH82" s="149"/>
      <c r="BI82" s="149"/>
      <c r="BJ82" s="141" t="s">
        <v>3446</v>
      </c>
      <c r="BK82" s="141" t="s">
        <v>3447</v>
      </c>
      <c r="BL82" s="149"/>
      <c r="BM82" s="149"/>
      <c r="BN82" s="149"/>
      <c r="BO82" s="149"/>
      <c r="BP82" s="149"/>
      <c r="BQ82" s="149"/>
      <c r="BR82" s="149"/>
      <c r="BS82" s="149"/>
      <c r="BT82" s="141" t="s">
        <v>3448</v>
      </c>
      <c r="BU82" s="141" t="s">
        <v>3449</v>
      </c>
      <c r="BV82" s="149"/>
      <c r="BW82" s="148"/>
      <c r="BX82" s="148"/>
      <c r="BY82" s="148"/>
      <c r="BZ82" s="150"/>
      <c r="CA82" s="150"/>
      <c r="CB82" s="150"/>
      <c r="CC82" s="150"/>
      <c r="CD82" s="150"/>
      <c r="CE82" s="150"/>
      <c r="CF82" s="143" t="s">
        <v>2261</v>
      </c>
      <c r="CG82" s="150"/>
      <c r="CH82" s="150"/>
      <c r="CI82" s="150"/>
      <c r="CJ82" s="150"/>
      <c r="CK82" s="143" t="s">
        <v>3450</v>
      </c>
      <c r="CL82" s="143" t="s">
        <v>3451</v>
      </c>
      <c r="CM82" s="143" t="s">
        <v>1202</v>
      </c>
      <c r="CN82" s="144" t="s">
        <v>3452</v>
      </c>
      <c r="CO82" s="143" t="s">
        <v>3453</v>
      </c>
      <c r="CP82" s="150"/>
      <c r="CQ82" s="150"/>
      <c r="CR82" s="150"/>
      <c r="CS82" s="143" t="s">
        <v>3454</v>
      </c>
      <c r="CT82" s="143" t="s">
        <v>3455</v>
      </c>
      <c r="CU82" s="150"/>
      <c r="CV82" s="150"/>
      <c r="CW82" s="150"/>
      <c r="CX82" s="150"/>
      <c r="CY82" s="150"/>
      <c r="CZ82" s="150"/>
      <c r="DA82" s="150"/>
      <c r="DB82" s="150"/>
      <c r="DC82" s="143" t="s">
        <v>3456</v>
      </c>
      <c r="DD82" s="143" t="s">
        <v>3457</v>
      </c>
      <c r="DE82" s="150"/>
    </row>
    <row r="83" spans="1:109" ht="36" customHeight="1">
      <c r="A83" s="5"/>
      <c r="B83" s="23"/>
      <c r="C83" s="288" t="s">
        <v>307</v>
      </c>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4"/>
      <c r="AE83" s="5"/>
      <c r="AH83" s="148"/>
      <c r="AI83" s="148"/>
      <c r="AJ83" s="148"/>
      <c r="AK83" s="148"/>
      <c r="AL83" s="137" t="str">
        <f t="shared" si="3"/>
        <v/>
      </c>
      <c r="AM83" s="137" t="str">
        <f t="shared" si="4"/>
        <v/>
      </c>
      <c r="AN83" s="138" t="str">
        <f t="shared" si="5"/>
        <v/>
      </c>
      <c r="AO83" s="148"/>
      <c r="AP83" s="129">
        <v>81</v>
      </c>
      <c r="AQ83" s="149"/>
      <c r="AR83" s="149"/>
      <c r="AS83" s="149"/>
      <c r="AT83" s="149"/>
      <c r="AU83" s="149"/>
      <c r="AV83" s="149"/>
      <c r="AW83" s="141" t="s">
        <v>3458</v>
      </c>
      <c r="AX83" s="149"/>
      <c r="AY83" s="149"/>
      <c r="AZ83" s="149"/>
      <c r="BA83" s="149"/>
      <c r="BB83" s="141" t="s">
        <v>3459</v>
      </c>
      <c r="BC83" s="141" t="s">
        <v>3460</v>
      </c>
      <c r="BD83" s="141" t="s">
        <v>3461</v>
      </c>
      <c r="BE83" s="142" t="s">
        <v>3462</v>
      </c>
      <c r="BF83" s="141" t="s">
        <v>3463</v>
      </c>
      <c r="BG83" s="149"/>
      <c r="BH83" s="149"/>
      <c r="BI83" s="149"/>
      <c r="BJ83" s="141" t="s">
        <v>3464</v>
      </c>
      <c r="BK83" s="141" t="s">
        <v>3465</v>
      </c>
      <c r="BL83" s="149"/>
      <c r="BM83" s="149"/>
      <c r="BN83" s="149"/>
      <c r="BO83" s="149"/>
      <c r="BP83" s="149"/>
      <c r="BQ83" s="149"/>
      <c r="BR83" s="149"/>
      <c r="BS83" s="149"/>
      <c r="BT83" s="141" t="s">
        <v>3466</v>
      </c>
      <c r="BU83" s="141" t="s">
        <v>3467</v>
      </c>
      <c r="BV83" s="149"/>
      <c r="BW83" s="148"/>
      <c r="BX83" s="148"/>
      <c r="BY83" s="148"/>
      <c r="BZ83" s="150"/>
      <c r="CA83" s="150"/>
      <c r="CB83" s="150"/>
      <c r="CC83" s="150"/>
      <c r="CD83" s="150"/>
      <c r="CE83" s="150"/>
      <c r="CF83" s="143" t="s">
        <v>3468</v>
      </c>
      <c r="CG83" s="150"/>
      <c r="CH83" s="150"/>
      <c r="CI83" s="150"/>
      <c r="CJ83" s="150"/>
      <c r="CK83" s="143" t="s">
        <v>3469</v>
      </c>
      <c r="CL83" s="143" t="s">
        <v>3470</v>
      </c>
      <c r="CM83" s="143" t="s">
        <v>3471</v>
      </c>
      <c r="CN83" s="144" t="s">
        <v>3472</v>
      </c>
      <c r="CO83" s="143" t="s">
        <v>3473</v>
      </c>
      <c r="CP83" s="150"/>
      <c r="CQ83" s="150"/>
      <c r="CR83" s="150"/>
      <c r="CS83" s="143" t="s">
        <v>3474</v>
      </c>
      <c r="CT83" s="143" t="s">
        <v>3475</v>
      </c>
      <c r="CU83" s="150"/>
      <c r="CV83" s="150"/>
      <c r="CW83" s="150"/>
      <c r="CX83" s="150"/>
      <c r="CY83" s="150"/>
      <c r="CZ83" s="150"/>
      <c r="DA83" s="150"/>
      <c r="DB83" s="150"/>
      <c r="DC83" s="143" t="s">
        <v>3476</v>
      </c>
      <c r="DD83" s="143" t="s">
        <v>3477</v>
      </c>
      <c r="DE83" s="150"/>
    </row>
    <row r="84" spans="1:109" ht="15" customHeight="1" thickBot="1">
      <c r="A84" s="5"/>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9"/>
      <c r="AE84" s="5"/>
      <c r="AH84" s="148"/>
      <c r="AI84" s="148"/>
      <c r="AJ84" s="148"/>
      <c r="AK84" s="148"/>
      <c r="AL84" s="137" t="str">
        <f t="shared" si="3"/>
        <v/>
      </c>
      <c r="AM84" s="137" t="str">
        <f t="shared" si="4"/>
        <v/>
      </c>
      <c r="AN84" s="138" t="str">
        <f t="shared" si="5"/>
        <v/>
      </c>
      <c r="AO84" s="148"/>
      <c r="AP84" s="129">
        <v>82</v>
      </c>
      <c r="AQ84" s="149"/>
      <c r="AR84" s="149"/>
      <c r="AS84" s="149"/>
      <c r="AT84" s="149"/>
      <c r="AU84" s="149"/>
      <c r="AV84" s="149"/>
      <c r="AW84" s="141" t="s">
        <v>3478</v>
      </c>
      <c r="AX84" s="149"/>
      <c r="AY84" s="149"/>
      <c r="AZ84" s="149"/>
      <c r="BA84" s="149"/>
      <c r="BB84" s="141" t="s">
        <v>3479</v>
      </c>
      <c r="BC84" s="141" t="s">
        <v>3480</v>
      </c>
      <c r="BD84" s="141" t="s">
        <v>3481</v>
      </c>
      <c r="BE84" s="142" t="s">
        <v>3482</v>
      </c>
      <c r="BF84" s="141" t="s">
        <v>3483</v>
      </c>
      <c r="BG84" s="149"/>
      <c r="BH84" s="149"/>
      <c r="BI84" s="149"/>
      <c r="BJ84" s="141" t="s">
        <v>3484</v>
      </c>
      <c r="BK84" s="141" t="s">
        <v>3485</v>
      </c>
      <c r="BL84" s="149"/>
      <c r="BM84" s="149"/>
      <c r="BN84" s="149"/>
      <c r="BO84" s="149"/>
      <c r="BP84" s="149"/>
      <c r="BQ84" s="149"/>
      <c r="BR84" s="149"/>
      <c r="BS84" s="149"/>
      <c r="BT84" s="141" t="s">
        <v>3486</v>
      </c>
      <c r="BU84" s="141" t="s">
        <v>3487</v>
      </c>
      <c r="BV84" s="149"/>
      <c r="BW84" s="148"/>
      <c r="BX84" s="148"/>
      <c r="BY84" s="148"/>
      <c r="BZ84" s="150"/>
      <c r="CA84" s="150"/>
      <c r="CB84" s="150"/>
      <c r="CC84" s="150"/>
      <c r="CD84" s="150"/>
      <c r="CE84" s="150"/>
      <c r="CF84" s="143" t="s">
        <v>3488</v>
      </c>
      <c r="CG84" s="150"/>
      <c r="CH84" s="150"/>
      <c r="CI84" s="150"/>
      <c r="CJ84" s="150"/>
      <c r="CK84" s="143" t="s">
        <v>3489</v>
      </c>
      <c r="CL84" s="143" t="s">
        <v>3490</v>
      </c>
      <c r="CM84" s="143" t="s">
        <v>3491</v>
      </c>
      <c r="CN84" s="144" t="s">
        <v>3492</v>
      </c>
      <c r="CO84" s="143" t="s">
        <v>3493</v>
      </c>
      <c r="CP84" s="150"/>
      <c r="CQ84" s="150"/>
      <c r="CR84" s="150"/>
      <c r="CS84" s="143" t="s">
        <v>3494</v>
      </c>
      <c r="CT84" s="143" t="s">
        <v>3495</v>
      </c>
      <c r="CU84" s="150"/>
      <c r="CV84" s="150"/>
      <c r="CW84" s="150"/>
      <c r="CX84" s="150"/>
      <c r="CY84" s="150"/>
      <c r="CZ84" s="150"/>
      <c r="DA84" s="150"/>
      <c r="DB84" s="150"/>
      <c r="DC84" s="143" t="s">
        <v>3496</v>
      </c>
      <c r="DD84" s="143" t="s">
        <v>3497</v>
      </c>
      <c r="DE84" s="150"/>
    </row>
    <row r="85" spans="1:109" ht="15" customHeight="1" thickBo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H85" s="129"/>
      <c r="AI85" s="129"/>
      <c r="AJ85" s="129"/>
      <c r="AK85" s="129"/>
      <c r="AL85" s="137" t="str">
        <f t="shared" si="3"/>
        <v/>
      </c>
      <c r="AM85" s="137" t="str">
        <f t="shared" si="4"/>
        <v/>
      </c>
      <c r="AN85" s="138" t="str">
        <f t="shared" si="5"/>
        <v/>
      </c>
      <c r="AO85" s="129"/>
      <c r="AP85" s="129">
        <v>83</v>
      </c>
      <c r="AQ85" s="141"/>
      <c r="AR85" s="141"/>
      <c r="AS85" s="141"/>
      <c r="AT85" s="141"/>
      <c r="AU85" s="141"/>
      <c r="AV85" s="141"/>
      <c r="AW85" s="141" t="s">
        <v>3498</v>
      </c>
      <c r="AX85" s="141"/>
      <c r="AY85" s="141"/>
      <c r="AZ85" s="141"/>
      <c r="BA85" s="141"/>
      <c r="BB85" s="147" t="s">
        <v>3499</v>
      </c>
      <c r="BC85" s="141" t="s">
        <v>3500</v>
      </c>
      <c r="BD85" s="141" t="s">
        <v>3501</v>
      </c>
      <c r="BE85" s="142" t="s">
        <v>3502</v>
      </c>
      <c r="BF85" s="141" t="s">
        <v>3503</v>
      </c>
      <c r="BG85" s="141"/>
      <c r="BH85" s="141"/>
      <c r="BI85" s="141"/>
      <c r="BJ85" s="141" t="s">
        <v>3504</v>
      </c>
      <c r="BK85" s="141" t="s">
        <v>3505</v>
      </c>
      <c r="BL85" s="141"/>
      <c r="BM85" s="141"/>
      <c r="BN85" s="141"/>
      <c r="BO85" s="141"/>
      <c r="BP85" s="141"/>
      <c r="BQ85" s="141"/>
      <c r="BR85" s="141"/>
      <c r="BS85" s="141"/>
      <c r="BT85" s="141" t="s">
        <v>3506</v>
      </c>
      <c r="BU85" s="141" t="s">
        <v>3507</v>
      </c>
      <c r="BV85" s="141"/>
      <c r="BW85" s="129"/>
      <c r="BX85" s="129"/>
      <c r="BY85" s="129"/>
      <c r="BZ85" s="143"/>
      <c r="CA85" s="143"/>
      <c r="CB85" s="143"/>
      <c r="CC85" s="143"/>
      <c r="CD85" s="143"/>
      <c r="CE85" s="143"/>
      <c r="CF85" s="143" t="s">
        <v>3508</v>
      </c>
      <c r="CG85" s="143"/>
      <c r="CH85" s="143"/>
      <c r="CI85" s="143"/>
      <c r="CJ85" s="143"/>
      <c r="CK85" s="145" t="s">
        <v>3509</v>
      </c>
      <c r="CL85" s="143" t="s">
        <v>3510</v>
      </c>
      <c r="CM85" s="143" t="s">
        <v>3511</v>
      </c>
      <c r="CN85" s="144" t="s">
        <v>3512</v>
      </c>
      <c r="CO85" s="143" t="s">
        <v>3513</v>
      </c>
      <c r="CP85" s="143"/>
      <c r="CQ85" s="143"/>
      <c r="CR85" s="143"/>
      <c r="CS85" s="143" t="s">
        <v>3514</v>
      </c>
      <c r="CT85" s="143" t="s">
        <v>3515</v>
      </c>
      <c r="CU85" s="143"/>
      <c r="CV85" s="143"/>
      <c r="CW85" s="143"/>
      <c r="CX85" s="143"/>
      <c r="CY85" s="143"/>
      <c r="CZ85" s="143"/>
      <c r="DA85" s="143"/>
      <c r="DB85" s="143"/>
      <c r="DC85" s="143" t="s">
        <v>3516</v>
      </c>
      <c r="DD85" s="143" t="s">
        <v>3517</v>
      </c>
      <c r="DE85" s="143"/>
    </row>
    <row r="86" spans="1:109" ht="15" customHeight="1">
      <c r="A86" s="5"/>
      <c r="B86" s="2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22"/>
      <c r="AE86" s="5"/>
      <c r="AH86" s="148"/>
      <c r="AI86" s="148"/>
      <c r="AJ86" s="148"/>
      <c r="AK86" s="148"/>
      <c r="AL86" s="137" t="str">
        <f t="shared" si="3"/>
        <v/>
      </c>
      <c r="AM86" s="137" t="str">
        <f t="shared" si="4"/>
        <v/>
      </c>
      <c r="AN86" s="138" t="str">
        <f t="shared" si="5"/>
        <v/>
      </c>
      <c r="AO86" s="148"/>
      <c r="AP86" s="129">
        <v>84</v>
      </c>
      <c r="AQ86" s="149"/>
      <c r="AR86" s="149"/>
      <c r="AS86" s="149"/>
      <c r="AT86" s="149"/>
      <c r="AU86" s="149"/>
      <c r="AV86" s="149"/>
      <c r="AW86" s="141" t="s">
        <v>3518</v>
      </c>
      <c r="AX86" s="149"/>
      <c r="AY86" s="149"/>
      <c r="AZ86" s="149"/>
      <c r="BA86" s="149"/>
      <c r="BB86" s="147" t="s">
        <v>3519</v>
      </c>
      <c r="BC86" s="141" t="s">
        <v>3520</v>
      </c>
      <c r="BD86" s="141" t="s">
        <v>3521</v>
      </c>
      <c r="BE86" s="142" t="s">
        <v>3522</v>
      </c>
      <c r="BF86" s="141" t="s">
        <v>3523</v>
      </c>
      <c r="BG86" s="149"/>
      <c r="BH86" s="149"/>
      <c r="BI86" s="149"/>
      <c r="BJ86" s="141" t="s">
        <v>3524</v>
      </c>
      <c r="BK86" s="141" t="s">
        <v>3525</v>
      </c>
      <c r="BL86" s="149"/>
      <c r="BM86" s="149"/>
      <c r="BN86" s="149"/>
      <c r="BO86" s="149"/>
      <c r="BP86" s="149"/>
      <c r="BQ86" s="149"/>
      <c r="BR86" s="149"/>
      <c r="BS86" s="149"/>
      <c r="BT86" s="141" t="s">
        <v>3526</v>
      </c>
      <c r="BU86" s="141" t="s">
        <v>3527</v>
      </c>
      <c r="BV86" s="149"/>
      <c r="BW86" s="148"/>
      <c r="BX86" s="148"/>
      <c r="BY86" s="148"/>
      <c r="BZ86" s="150"/>
      <c r="CA86" s="150"/>
      <c r="CB86" s="150"/>
      <c r="CC86" s="150"/>
      <c r="CD86" s="150"/>
      <c r="CE86" s="150"/>
      <c r="CF86" s="143" t="s">
        <v>3528</v>
      </c>
      <c r="CG86" s="150"/>
      <c r="CH86" s="150"/>
      <c r="CI86" s="150"/>
      <c r="CJ86" s="150"/>
      <c r="CK86" s="155" t="s">
        <v>3529</v>
      </c>
      <c r="CL86" s="143" t="s">
        <v>3530</v>
      </c>
      <c r="CM86" s="143" t="s">
        <v>3531</v>
      </c>
      <c r="CN86" s="144" t="s">
        <v>3532</v>
      </c>
      <c r="CO86" s="143" t="s">
        <v>3533</v>
      </c>
      <c r="CP86" s="150"/>
      <c r="CQ86" s="150"/>
      <c r="CR86" s="150"/>
      <c r="CS86" s="143" t="s">
        <v>3534</v>
      </c>
      <c r="CT86" s="143" t="s">
        <v>3535</v>
      </c>
      <c r="CU86" s="150"/>
      <c r="CV86" s="150"/>
      <c r="CW86" s="150"/>
      <c r="CX86" s="150"/>
      <c r="CY86" s="150"/>
      <c r="CZ86" s="150"/>
      <c r="DA86" s="150"/>
      <c r="DB86" s="150"/>
      <c r="DC86" s="143" t="s">
        <v>3536</v>
      </c>
      <c r="DD86" s="143" t="s">
        <v>3537</v>
      </c>
      <c r="DE86" s="150"/>
    </row>
    <row r="87" spans="1:109" ht="36" customHeight="1">
      <c r="A87" s="5"/>
      <c r="B87" s="23"/>
      <c r="C87" s="288" t="s">
        <v>308</v>
      </c>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4"/>
      <c r="AE87" s="5"/>
      <c r="AH87" s="148"/>
      <c r="AI87" s="148"/>
      <c r="AJ87" s="148"/>
      <c r="AK87" s="148"/>
      <c r="AL87" s="137" t="str">
        <f t="shared" si="3"/>
        <v/>
      </c>
      <c r="AM87" s="137" t="str">
        <f t="shared" si="4"/>
        <v/>
      </c>
      <c r="AN87" s="138" t="str">
        <f t="shared" si="5"/>
        <v/>
      </c>
      <c r="AO87" s="148"/>
      <c r="AP87" s="129">
        <v>85</v>
      </c>
      <c r="AQ87" s="149"/>
      <c r="AR87" s="149"/>
      <c r="AS87" s="149"/>
      <c r="AT87" s="149"/>
      <c r="AU87" s="149"/>
      <c r="AV87" s="149"/>
      <c r="AW87" s="141" t="s">
        <v>3538</v>
      </c>
      <c r="AX87" s="149"/>
      <c r="AY87" s="149"/>
      <c r="AZ87" s="149"/>
      <c r="BA87" s="149"/>
      <c r="BB87" s="147" t="s">
        <v>3539</v>
      </c>
      <c r="BC87" s="141" t="s">
        <v>3540</v>
      </c>
      <c r="BD87" s="141" t="s">
        <v>3541</v>
      </c>
      <c r="BE87" s="142" t="s">
        <v>3542</v>
      </c>
      <c r="BF87" s="141" t="s">
        <v>3543</v>
      </c>
      <c r="BG87" s="149"/>
      <c r="BH87" s="149"/>
      <c r="BI87" s="149"/>
      <c r="BJ87" s="141" t="s">
        <v>3544</v>
      </c>
      <c r="BK87" s="141" t="s">
        <v>3545</v>
      </c>
      <c r="BL87" s="149"/>
      <c r="BM87" s="149"/>
      <c r="BN87" s="149"/>
      <c r="BO87" s="149"/>
      <c r="BP87" s="149"/>
      <c r="BQ87" s="149"/>
      <c r="BR87" s="149"/>
      <c r="BS87" s="149"/>
      <c r="BT87" s="141" t="s">
        <v>3546</v>
      </c>
      <c r="BU87" s="141" t="s">
        <v>3547</v>
      </c>
      <c r="BV87" s="149"/>
      <c r="BW87" s="148"/>
      <c r="BX87" s="148"/>
      <c r="BY87" s="148"/>
      <c r="BZ87" s="150"/>
      <c r="CA87" s="150"/>
      <c r="CB87" s="150"/>
      <c r="CC87" s="150"/>
      <c r="CD87" s="150"/>
      <c r="CE87" s="150"/>
      <c r="CF87" s="143" t="s">
        <v>3548</v>
      </c>
      <c r="CG87" s="150"/>
      <c r="CH87" s="150"/>
      <c r="CI87" s="150"/>
      <c r="CJ87" s="150"/>
      <c r="CK87" s="155" t="s">
        <v>3549</v>
      </c>
      <c r="CL87" s="143" t="s">
        <v>3550</v>
      </c>
      <c r="CM87" s="143" t="s">
        <v>3551</v>
      </c>
      <c r="CN87" s="144" t="s">
        <v>3552</v>
      </c>
      <c r="CO87" s="143" t="s">
        <v>3553</v>
      </c>
      <c r="CP87" s="150"/>
      <c r="CQ87" s="150"/>
      <c r="CR87" s="150"/>
      <c r="CS87" s="143" t="s">
        <v>3554</v>
      </c>
      <c r="CT87" s="143" t="s">
        <v>3555</v>
      </c>
      <c r="CU87" s="150"/>
      <c r="CV87" s="150"/>
      <c r="CW87" s="150"/>
      <c r="CX87" s="150"/>
      <c r="CY87" s="150"/>
      <c r="CZ87" s="150"/>
      <c r="DA87" s="150"/>
      <c r="DB87" s="150"/>
      <c r="DC87" s="143" t="s">
        <v>3556</v>
      </c>
      <c r="DD87" s="143" t="s">
        <v>3557</v>
      </c>
      <c r="DE87" s="150"/>
    </row>
    <row r="88" spans="1:109" ht="6.75" customHeight="1">
      <c r="A88" s="5"/>
      <c r="B88" s="23"/>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4"/>
      <c r="AE88" s="5"/>
      <c r="AH88" s="148"/>
      <c r="AI88" s="148"/>
      <c r="AJ88" s="148"/>
      <c r="AK88" s="148"/>
      <c r="AL88" s="137" t="str">
        <f t="shared" si="3"/>
        <v/>
      </c>
      <c r="AM88" s="137" t="str">
        <f t="shared" si="4"/>
        <v/>
      </c>
      <c r="AN88" s="138" t="str">
        <f t="shared" si="5"/>
        <v/>
      </c>
      <c r="AO88" s="148"/>
      <c r="AP88" s="129">
        <v>86</v>
      </c>
      <c r="AQ88" s="149"/>
      <c r="AR88" s="149"/>
      <c r="AS88" s="149"/>
      <c r="AT88" s="149"/>
      <c r="AU88" s="149"/>
      <c r="AV88" s="149"/>
      <c r="AW88" s="141" t="s">
        <v>3558</v>
      </c>
      <c r="AX88" s="149"/>
      <c r="AY88" s="149"/>
      <c r="AZ88" s="149"/>
      <c r="BA88" s="149"/>
      <c r="BB88" s="147" t="s">
        <v>3559</v>
      </c>
      <c r="BC88" s="149">
        <v>13099</v>
      </c>
      <c r="BD88" s="141" t="s">
        <v>3560</v>
      </c>
      <c r="BE88" s="142" t="s">
        <v>3561</v>
      </c>
      <c r="BF88" s="141" t="s">
        <v>3562</v>
      </c>
      <c r="BG88" s="149"/>
      <c r="BH88" s="149"/>
      <c r="BI88" s="149"/>
      <c r="BJ88" s="141" t="s">
        <v>3563</v>
      </c>
      <c r="BK88" s="141" t="s">
        <v>3564</v>
      </c>
      <c r="BL88" s="149"/>
      <c r="BM88" s="149"/>
      <c r="BN88" s="149"/>
      <c r="BO88" s="149"/>
      <c r="BP88" s="149"/>
      <c r="BQ88" s="149"/>
      <c r="BR88" s="149"/>
      <c r="BS88" s="149"/>
      <c r="BT88" s="141" t="s">
        <v>3565</v>
      </c>
      <c r="BU88" s="141" t="s">
        <v>3566</v>
      </c>
      <c r="BV88" s="149"/>
      <c r="BW88" s="148"/>
      <c r="BX88" s="148"/>
      <c r="BY88" s="148"/>
      <c r="BZ88" s="150"/>
      <c r="CA88" s="150"/>
      <c r="CB88" s="150"/>
      <c r="CC88" s="150"/>
      <c r="CD88" s="150"/>
      <c r="CE88" s="150"/>
      <c r="CF88" s="143" t="s">
        <v>3567</v>
      </c>
      <c r="CG88" s="150"/>
      <c r="CH88" s="150"/>
      <c r="CI88" s="150"/>
      <c r="CJ88" s="150"/>
      <c r="CK88" s="155" t="s">
        <v>2302</v>
      </c>
      <c r="CL88" s="143" t="s">
        <v>224</v>
      </c>
      <c r="CM88" s="143" t="s">
        <v>3568</v>
      </c>
      <c r="CN88" s="144" t="s">
        <v>3569</v>
      </c>
      <c r="CO88" s="143" t="s">
        <v>3570</v>
      </c>
      <c r="CP88" s="150"/>
      <c r="CQ88" s="150"/>
      <c r="CR88" s="150"/>
      <c r="CS88" s="143" t="s">
        <v>3571</v>
      </c>
      <c r="CT88" s="143" t="s">
        <v>3572</v>
      </c>
      <c r="CU88" s="150"/>
      <c r="CV88" s="150"/>
      <c r="CW88" s="150"/>
      <c r="CX88" s="150"/>
      <c r="CY88" s="150"/>
      <c r="CZ88" s="150"/>
      <c r="DA88" s="150"/>
      <c r="DB88" s="150"/>
      <c r="DC88" s="143" t="s">
        <v>3573</v>
      </c>
      <c r="DD88" s="143" t="s">
        <v>3574</v>
      </c>
      <c r="DE88" s="150"/>
    </row>
    <row r="89" spans="1:109" ht="84" customHeight="1">
      <c r="A89" s="5"/>
      <c r="B89" s="23"/>
      <c r="C89" s="288" t="s">
        <v>364</v>
      </c>
      <c r="D89" s="288"/>
      <c r="E89" s="288"/>
      <c r="F89" s="288"/>
      <c r="G89" s="288"/>
      <c r="H89" s="288"/>
      <c r="I89" s="288"/>
      <c r="J89" s="288"/>
      <c r="K89" s="288"/>
      <c r="L89" s="288"/>
      <c r="M89" s="288"/>
      <c r="N89" s="288"/>
      <c r="O89" s="288"/>
      <c r="P89" s="288"/>
      <c r="Q89" s="288"/>
      <c r="R89" s="288"/>
      <c r="S89" s="288"/>
      <c r="T89" s="288"/>
      <c r="U89" s="288"/>
      <c r="V89" s="288"/>
      <c r="W89" s="288"/>
      <c r="X89" s="288"/>
      <c r="Y89" s="288"/>
      <c r="Z89" s="288"/>
      <c r="AA89" s="288"/>
      <c r="AB89" s="288"/>
      <c r="AC89" s="288"/>
      <c r="AD89" s="24"/>
      <c r="AE89" s="5"/>
      <c r="AH89" s="148"/>
      <c r="AI89" s="148"/>
      <c r="AJ89" s="148"/>
      <c r="AK89" s="148"/>
      <c r="AL89" s="137" t="str">
        <f t="shared" si="3"/>
        <v/>
      </c>
      <c r="AM89" s="137" t="str">
        <f t="shared" si="4"/>
        <v/>
      </c>
      <c r="AN89" s="138" t="str">
        <f t="shared" si="5"/>
        <v/>
      </c>
      <c r="AO89" s="148"/>
      <c r="AP89" s="129">
        <v>87</v>
      </c>
      <c r="AQ89" s="149"/>
      <c r="AR89" s="149"/>
      <c r="AS89" s="149"/>
      <c r="AT89" s="149"/>
      <c r="AU89" s="149"/>
      <c r="AV89" s="149"/>
      <c r="AW89" s="141" t="s">
        <v>3575</v>
      </c>
      <c r="AX89" s="149"/>
      <c r="AY89" s="149"/>
      <c r="AZ89" s="149"/>
      <c r="BA89" s="149"/>
      <c r="BB89" s="141">
        <v>12099</v>
      </c>
      <c r="BC89" s="149"/>
      <c r="BD89" s="141" t="s">
        <v>3576</v>
      </c>
      <c r="BE89" s="142" t="s">
        <v>3577</v>
      </c>
      <c r="BF89" s="141" t="s">
        <v>3578</v>
      </c>
      <c r="BG89" s="149"/>
      <c r="BH89" s="149"/>
      <c r="BI89" s="149"/>
      <c r="BJ89" s="141" t="s">
        <v>3579</v>
      </c>
      <c r="BK89" s="141" t="s">
        <v>3580</v>
      </c>
      <c r="BL89" s="149"/>
      <c r="BM89" s="149"/>
      <c r="BN89" s="149"/>
      <c r="BO89" s="149"/>
      <c r="BP89" s="149"/>
      <c r="BQ89" s="149"/>
      <c r="BR89" s="149"/>
      <c r="BS89" s="149"/>
      <c r="BT89" s="141" t="s">
        <v>3581</v>
      </c>
      <c r="BU89" s="141" t="s">
        <v>3582</v>
      </c>
      <c r="BV89" s="149"/>
      <c r="BW89" s="148"/>
      <c r="BX89" s="148"/>
      <c r="BY89" s="148"/>
      <c r="BZ89" s="150"/>
      <c r="CA89" s="150"/>
      <c r="CB89" s="150"/>
      <c r="CC89" s="150"/>
      <c r="CD89" s="150"/>
      <c r="CE89" s="150"/>
      <c r="CF89" s="143" t="s">
        <v>3583</v>
      </c>
      <c r="CG89" s="150"/>
      <c r="CH89" s="150"/>
      <c r="CI89" s="150"/>
      <c r="CJ89" s="150"/>
      <c r="CK89" s="143" t="s">
        <v>224</v>
      </c>
      <c r="CL89" s="150"/>
      <c r="CM89" s="143" t="s">
        <v>3584</v>
      </c>
      <c r="CN89" s="144" t="s">
        <v>3585</v>
      </c>
      <c r="CO89" s="143" t="s">
        <v>3586</v>
      </c>
      <c r="CP89" s="150"/>
      <c r="CQ89" s="150"/>
      <c r="CR89" s="150"/>
      <c r="CS89" s="143" t="s">
        <v>3587</v>
      </c>
      <c r="CT89" s="143" t="s">
        <v>3588</v>
      </c>
      <c r="CU89" s="150"/>
      <c r="CV89" s="150"/>
      <c r="CW89" s="150"/>
      <c r="CX89" s="150"/>
      <c r="CY89" s="150"/>
      <c r="CZ89" s="150"/>
      <c r="DA89" s="150"/>
      <c r="DB89" s="150"/>
      <c r="DC89" s="143" t="s">
        <v>3589</v>
      </c>
      <c r="DD89" s="143" t="s">
        <v>3590</v>
      </c>
      <c r="DE89" s="150"/>
    </row>
    <row r="90" spans="1:109" ht="6.75" customHeight="1">
      <c r="A90" s="5"/>
      <c r="B90" s="23"/>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4"/>
      <c r="AE90" s="5"/>
      <c r="AH90" s="148"/>
      <c r="AI90" s="148"/>
      <c r="AJ90" s="148"/>
      <c r="AK90" s="148"/>
      <c r="AL90" s="137" t="str">
        <f t="shared" si="3"/>
        <v/>
      </c>
      <c r="AM90" s="137" t="str">
        <f t="shared" si="4"/>
        <v/>
      </c>
      <c r="AN90" s="138" t="str">
        <f t="shared" si="5"/>
        <v/>
      </c>
      <c r="AO90" s="148"/>
      <c r="AP90" s="129">
        <v>88</v>
      </c>
      <c r="AQ90" s="149"/>
      <c r="AR90" s="149"/>
      <c r="AS90" s="149"/>
      <c r="AT90" s="149"/>
      <c r="AU90" s="149"/>
      <c r="AV90" s="149"/>
      <c r="AW90" s="141" t="s">
        <v>3591</v>
      </c>
      <c r="AX90" s="149"/>
      <c r="AY90" s="149"/>
      <c r="AZ90" s="149"/>
      <c r="BA90" s="149"/>
      <c r="BB90" s="149"/>
      <c r="BC90" s="149"/>
      <c r="BD90" s="141" t="s">
        <v>3592</v>
      </c>
      <c r="BE90" s="142" t="s">
        <v>3593</v>
      </c>
      <c r="BF90" s="141" t="s">
        <v>3594</v>
      </c>
      <c r="BG90" s="149"/>
      <c r="BH90" s="149"/>
      <c r="BI90" s="149"/>
      <c r="BJ90" s="141" t="s">
        <v>3595</v>
      </c>
      <c r="BK90" s="141" t="s">
        <v>3596</v>
      </c>
      <c r="BL90" s="149"/>
      <c r="BM90" s="149"/>
      <c r="BN90" s="149"/>
      <c r="BO90" s="149"/>
      <c r="BP90" s="149"/>
      <c r="BQ90" s="149"/>
      <c r="BR90" s="149"/>
      <c r="BS90" s="149"/>
      <c r="BT90" s="141" t="s">
        <v>3597</v>
      </c>
      <c r="BU90" s="141" t="s">
        <v>3598</v>
      </c>
      <c r="BV90" s="149"/>
      <c r="BW90" s="148"/>
      <c r="BX90" s="148"/>
      <c r="BY90" s="148"/>
      <c r="BZ90" s="150"/>
      <c r="CA90" s="150"/>
      <c r="CB90" s="150"/>
      <c r="CC90" s="150"/>
      <c r="CD90" s="150"/>
      <c r="CE90" s="150"/>
      <c r="CF90" s="143" t="s">
        <v>3599</v>
      </c>
      <c r="CG90" s="150"/>
      <c r="CH90" s="150"/>
      <c r="CI90" s="150"/>
      <c r="CJ90" s="150"/>
      <c r="CK90" s="150"/>
      <c r="CL90" s="150"/>
      <c r="CM90" s="143" t="s">
        <v>3600</v>
      </c>
      <c r="CN90" s="144" t="s">
        <v>3601</v>
      </c>
      <c r="CO90" s="143" t="s">
        <v>3602</v>
      </c>
      <c r="CP90" s="150"/>
      <c r="CQ90" s="150"/>
      <c r="CR90" s="150"/>
      <c r="CS90" s="143" t="s">
        <v>3603</v>
      </c>
      <c r="CT90" s="143" t="s">
        <v>3604</v>
      </c>
      <c r="CU90" s="150"/>
      <c r="CV90" s="150"/>
      <c r="CW90" s="150"/>
      <c r="CX90" s="150"/>
      <c r="CY90" s="150"/>
      <c r="CZ90" s="150"/>
      <c r="DA90" s="150"/>
      <c r="DB90" s="150"/>
      <c r="DC90" s="143" t="s">
        <v>3605</v>
      </c>
      <c r="DD90" s="143" t="s">
        <v>3606</v>
      </c>
      <c r="DE90" s="150"/>
    </row>
    <row r="91" spans="1:109" ht="96" customHeight="1">
      <c r="A91" s="5"/>
      <c r="B91" s="23"/>
      <c r="C91" s="288" t="s">
        <v>365</v>
      </c>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4"/>
      <c r="AE91" s="5"/>
      <c r="AH91" s="148"/>
      <c r="AI91" s="148"/>
      <c r="AJ91" s="148"/>
      <c r="AK91" s="148"/>
      <c r="AL91" s="137" t="str">
        <f t="shared" si="3"/>
        <v/>
      </c>
      <c r="AM91" s="137" t="str">
        <f t="shared" si="4"/>
        <v/>
      </c>
      <c r="AN91" s="138" t="str">
        <f t="shared" si="5"/>
        <v/>
      </c>
      <c r="AO91" s="148"/>
      <c r="AP91" s="129">
        <v>89</v>
      </c>
      <c r="AQ91" s="149"/>
      <c r="AR91" s="149"/>
      <c r="AS91" s="149"/>
      <c r="AT91" s="149"/>
      <c r="AU91" s="149"/>
      <c r="AV91" s="149"/>
      <c r="AW91" s="141" t="s">
        <v>3607</v>
      </c>
      <c r="AX91" s="149"/>
      <c r="AY91" s="149"/>
      <c r="AZ91" s="149"/>
      <c r="BA91" s="149"/>
      <c r="BB91" s="149"/>
      <c r="BC91" s="149"/>
      <c r="BD91" s="141" t="s">
        <v>3608</v>
      </c>
      <c r="BE91" s="142" t="s">
        <v>3609</v>
      </c>
      <c r="BF91" s="141" t="s">
        <v>3610</v>
      </c>
      <c r="BG91" s="149"/>
      <c r="BH91" s="149"/>
      <c r="BI91" s="149"/>
      <c r="BJ91" s="141" t="s">
        <v>3611</v>
      </c>
      <c r="BK91" s="141" t="s">
        <v>3612</v>
      </c>
      <c r="BL91" s="149"/>
      <c r="BM91" s="149"/>
      <c r="BN91" s="149"/>
      <c r="BO91" s="149"/>
      <c r="BP91" s="149"/>
      <c r="BQ91" s="149"/>
      <c r="BR91" s="149"/>
      <c r="BS91" s="149"/>
      <c r="BT91" s="141" t="s">
        <v>3613</v>
      </c>
      <c r="BU91" s="141" t="s">
        <v>3614</v>
      </c>
      <c r="BV91" s="149"/>
      <c r="BW91" s="148"/>
      <c r="BX91" s="148"/>
      <c r="BY91" s="148"/>
      <c r="BZ91" s="150"/>
      <c r="CA91" s="150"/>
      <c r="CB91" s="150"/>
      <c r="CC91" s="150"/>
      <c r="CD91" s="150"/>
      <c r="CE91" s="150"/>
      <c r="CF91" s="143" t="s">
        <v>3615</v>
      </c>
      <c r="CG91" s="150"/>
      <c r="CH91" s="150"/>
      <c r="CI91" s="150"/>
      <c r="CJ91" s="150"/>
      <c r="CK91" s="150"/>
      <c r="CL91" s="150"/>
      <c r="CM91" s="143" t="s">
        <v>3616</v>
      </c>
      <c r="CN91" s="144" t="s">
        <v>1936</v>
      </c>
      <c r="CO91" s="143" t="s">
        <v>3617</v>
      </c>
      <c r="CP91" s="150"/>
      <c r="CQ91" s="150"/>
      <c r="CR91" s="150"/>
      <c r="CS91" s="143" t="s">
        <v>3618</v>
      </c>
      <c r="CT91" s="143" t="s">
        <v>3619</v>
      </c>
      <c r="CU91" s="150"/>
      <c r="CV91" s="150"/>
      <c r="CW91" s="150"/>
      <c r="CX91" s="150"/>
      <c r="CY91" s="150"/>
      <c r="CZ91" s="150"/>
      <c r="DA91" s="150"/>
      <c r="DB91" s="150"/>
      <c r="DC91" s="143" t="s">
        <v>3620</v>
      </c>
      <c r="DD91" s="143" t="s">
        <v>3621</v>
      </c>
      <c r="DE91" s="150"/>
    </row>
    <row r="92" spans="1:109" ht="6.75" customHeight="1">
      <c r="A92" s="5"/>
      <c r="B92" s="23"/>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4"/>
      <c r="AE92" s="5"/>
      <c r="AH92" s="148"/>
      <c r="AI92" s="148"/>
      <c r="AJ92" s="148"/>
      <c r="AK92" s="148"/>
      <c r="AL92" s="137" t="str">
        <f t="shared" si="3"/>
        <v/>
      </c>
      <c r="AM92" s="137" t="str">
        <f t="shared" si="4"/>
        <v/>
      </c>
      <c r="AN92" s="138" t="str">
        <f t="shared" si="5"/>
        <v/>
      </c>
      <c r="AO92" s="148"/>
      <c r="AP92" s="129">
        <v>90</v>
      </c>
      <c r="AQ92" s="149"/>
      <c r="AR92" s="149"/>
      <c r="AS92" s="149"/>
      <c r="AT92" s="149"/>
      <c r="AU92" s="149"/>
      <c r="AV92" s="149"/>
      <c r="AW92" s="141" t="s">
        <v>3622</v>
      </c>
      <c r="AX92" s="149"/>
      <c r="AY92" s="149"/>
      <c r="AZ92" s="149"/>
      <c r="BA92" s="149"/>
      <c r="BB92" s="149"/>
      <c r="BC92" s="149"/>
      <c r="BD92" s="141" t="s">
        <v>3623</v>
      </c>
      <c r="BE92" s="142" t="s">
        <v>3624</v>
      </c>
      <c r="BF92" s="141" t="s">
        <v>3625</v>
      </c>
      <c r="BG92" s="149"/>
      <c r="BH92" s="149"/>
      <c r="BI92" s="149"/>
      <c r="BJ92" s="141" t="s">
        <v>3626</v>
      </c>
      <c r="BK92" s="141" t="s">
        <v>3627</v>
      </c>
      <c r="BL92" s="149"/>
      <c r="BM92" s="149"/>
      <c r="BN92" s="149"/>
      <c r="BO92" s="149"/>
      <c r="BP92" s="149"/>
      <c r="BQ92" s="149"/>
      <c r="BR92" s="149"/>
      <c r="BS92" s="149"/>
      <c r="BT92" s="141" t="s">
        <v>3628</v>
      </c>
      <c r="BU92" s="141" t="s">
        <v>3629</v>
      </c>
      <c r="BV92" s="149"/>
      <c r="BW92" s="148"/>
      <c r="BX92" s="148"/>
      <c r="BY92" s="148"/>
      <c r="BZ92" s="150"/>
      <c r="CA92" s="150"/>
      <c r="CB92" s="150"/>
      <c r="CC92" s="150"/>
      <c r="CD92" s="150"/>
      <c r="CE92" s="150"/>
      <c r="CF92" s="143" t="s">
        <v>3630</v>
      </c>
      <c r="CG92" s="150"/>
      <c r="CH92" s="150"/>
      <c r="CI92" s="150"/>
      <c r="CJ92" s="150"/>
      <c r="CK92" s="150"/>
      <c r="CL92" s="150"/>
      <c r="CM92" s="143" t="s">
        <v>3631</v>
      </c>
      <c r="CN92" s="144" t="s">
        <v>3632</v>
      </c>
      <c r="CO92" s="143" t="s">
        <v>3633</v>
      </c>
      <c r="CP92" s="150"/>
      <c r="CQ92" s="150"/>
      <c r="CR92" s="150"/>
      <c r="CS92" s="143" t="s">
        <v>3634</v>
      </c>
      <c r="CT92" s="143" t="s">
        <v>3635</v>
      </c>
      <c r="CU92" s="150"/>
      <c r="CV92" s="150"/>
      <c r="CW92" s="150"/>
      <c r="CX92" s="150"/>
      <c r="CY92" s="150"/>
      <c r="CZ92" s="150"/>
      <c r="DA92" s="150"/>
      <c r="DB92" s="150"/>
      <c r="DC92" s="143" t="s">
        <v>3636</v>
      </c>
      <c r="DD92" s="143" t="s">
        <v>3637</v>
      </c>
      <c r="DE92" s="150"/>
    </row>
    <row r="93" spans="1:109" ht="36" customHeight="1">
      <c r="A93" s="5"/>
      <c r="B93" s="23"/>
      <c r="C93" s="300" t="s">
        <v>5407</v>
      </c>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24"/>
      <c r="AE93" s="5"/>
      <c r="AH93" s="148"/>
      <c r="AI93" s="148"/>
      <c r="AJ93" s="148"/>
      <c r="AK93" s="148"/>
      <c r="AL93" s="137" t="str">
        <f t="shared" si="3"/>
        <v/>
      </c>
      <c r="AM93" s="137" t="str">
        <f t="shared" si="4"/>
        <v/>
      </c>
      <c r="AN93" s="138" t="str">
        <f t="shared" si="5"/>
        <v/>
      </c>
      <c r="AO93" s="148"/>
      <c r="AP93" s="129">
        <v>91</v>
      </c>
      <c r="AQ93" s="149"/>
      <c r="AR93" s="149"/>
      <c r="AS93" s="149"/>
      <c r="AT93" s="149"/>
      <c r="AU93" s="149"/>
      <c r="AV93" s="149"/>
      <c r="AW93" s="141" t="s">
        <v>3638</v>
      </c>
      <c r="AX93" s="149"/>
      <c r="AY93" s="149"/>
      <c r="AZ93" s="149"/>
      <c r="BA93" s="149"/>
      <c r="BB93" s="149"/>
      <c r="BC93" s="149"/>
      <c r="BD93" s="141" t="s">
        <v>3639</v>
      </c>
      <c r="BE93" s="142" t="s">
        <v>3640</v>
      </c>
      <c r="BF93" s="141" t="s">
        <v>3641</v>
      </c>
      <c r="BG93" s="149"/>
      <c r="BH93" s="149"/>
      <c r="BI93" s="149"/>
      <c r="BJ93" s="141" t="s">
        <v>3642</v>
      </c>
      <c r="BK93" s="141" t="s">
        <v>3643</v>
      </c>
      <c r="BL93" s="149"/>
      <c r="BM93" s="149"/>
      <c r="BN93" s="149"/>
      <c r="BO93" s="149"/>
      <c r="BP93" s="149"/>
      <c r="BQ93" s="149"/>
      <c r="BR93" s="149"/>
      <c r="BS93" s="149"/>
      <c r="BT93" s="141" t="s">
        <v>3644</v>
      </c>
      <c r="BU93" s="141" t="s">
        <v>3645</v>
      </c>
      <c r="BV93" s="149"/>
      <c r="BW93" s="148"/>
      <c r="BX93" s="148"/>
      <c r="BY93" s="148"/>
      <c r="BZ93" s="150"/>
      <c r="CA93" s="150"/>
      <c r="CB93" s="150"/>
      <c r="CC93" s="150"/>
      <c r="CD93" s="150"/>
      <c r="CE93" s="150"/>
      <c r="CF93" s="143" t="s">
        <v>3646</v>
      </c>
      <c r="CG93" s="150"/>
      <c r="CH93" s="150"/>
      <c r="CI93" s="150"/>
      <c r="CJ93" s="150"/>
      <c r="CK93" s="150"/>
      <c r="CL93" s="150"/>
      <c r="CM93" s="143" t="s">
        <v>3647</v>
      </c>
      <c r="CN93" s="144" t="s">
        <v>3648</v>
      </c>
      <c r="CO93" s="143" t="s">
        <v>3649</v>
      </c>
      <c r="CP93" s="150"/>
      <c r="CQ93" s="150"/>
      <c r="CR93" s="150"/>
      <c r="CS93" s="143" t="s">
        <v>3650</v>
      </c>
      <c r="CT93" s="143" t="s">
        <v>3651</v>
      </c>
      <c r="CU93" s="150"/>
      <c r="CV93" s="150"/>
      <c r="CW93" s="150"/>
      <c r="CX93" s="150"/>
      <c r="CY93" s="150"/>
      <c r="CZ93" s="150"/>
      <c r="DA93" s="150"/>
      <c r="DB93" s="150"/>
      <c r="DC93" s="143" t="s">
        <v>3652</v>
      </c>
      <c r="DD93" s="143" t="s">
        <v>3653</v>
      </c>
      <c r="DE93" s="150"/>
    </row>
    <row r="94" spans="1:109" ht="6.75" customHeight="1">
      <c r="A94" s="5"/>
      <c r="B94" s="23"/>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24"/>
      <c r="AE94" s="5"/>
      <c r="AH94" s="148"/>
      <c r="AI94" s="148"/>
      <c r="AJ94" s="148"/>
      <c r="AK94" s="148"/>
      <c r="AL94" s="137" t="str">
        <f t="shared" si="3"/>
        <v/>
      </c>
      <c r="AM94" s="137" t="str">
        <f t="shared" si="4"/>
        <v/>
      </c>
      <c r="AN94" s="138" t="str">
        <f t="shared" si="5"/>
        <v/>
      </c>
      <c r="AO94" s="148"/>
      <c r="AP94" s="129">
        <v>92</v>
      </c>
      <c r="AQ94" s="149"/>
      <c r="AR94" s="149"/>
      <c r="AS94" s="149"/>
      <c r="AT94" s="149"/>
      <c r="AU94" s="149"/>
      <c r="AV94" s="149"/>
      <c r="AW94" s="141" t="s">
        <v>3654</v>
      </c>
      <c r="AX94" s="149"/>
      <c r="AY94" s="149"/>
      <c r="AZ94" s="149"/>
      <c r="BA94" s="149"/>
      <c r="BB94" s="149"/>
      <c r="BC94" s="149"/>
      <c r="BD94" s="141" t="s">
        <v>3655</v>
      </c>
      <c r="BE94" s="142" t="s">
        <v>3656</v>
      </c>
      <c r="BF94" s="141" t="s">
        <v>3657</v>
      </c>
      <c r="BG94" s="149"/>
      <c r="BH94" s="149"/>
      <c r="BI94" s="149"/>
      <c r="BJ94" s="141" t="s">
        <v>3658</v>
      </c>
      <c r="BK94" s="141" t="s">
        <v>3659</v>
      </c>
      <c r="BL94" s="149"/>
      <c r="BM94" s="149"/>
      <c r="BN94" s="149"/>
      <c r="BO94" s="149"/>
      <c r="BP94" s="149"/>
      <c r="BQ94" s="149"/>
      <c r="BR94" s="149"/>
      <c r="BS94" s="149"/>
      <c r="BT94" s="141" t="s">
        <v>3660</v>
      </c>
      <c r="BU94" s="141" t="s">
        <v>3661</v>
      </c>
      <c r="BV94" s="149"/>
      <c r="BW94" s="148"/>
      <c r="BX94" s="148"/>
      <c r="BY94" s="148"/>
      <c r="BZ94" s="150"/>
      <c r="CA94" s="150"/>
      <c r="CB94" s="150"/>
      <c r="CC94" s="150"/>
      <c r="CD94" s="150"/>
      <c r="CE94" s="150"/>
      <c r="CF94" s="143" t="s">
        <v>3662</v>
      </c>
      <c r="CG94" s="150"/>
      <c r="CH94" s="150"/>
      <c r="CI94" s="150"/>
      <c r="CJ94" s="150"/>
      <c r="CK94" s="150"/>
      <c r="CL94" s="150"/>
      <c r="CM94" s="143" t="s">
        <v>3663</v>
      </c>
      <c r="CN94" s="144" t="s">
        <v>3664</v>
      </c>
      <c r="CO94" s="143" t="s">
        <v>3665</v>
      </c>
      <c r="CP94" s="150"/>
      <c r="CQ94" s="150"/>
      <c r="CR94" s="150"/>
      <c r="CS94" s="143" t="s">
        <v>3666</v>
      </c>
      <c r="CT94" s="143" t="s">
        <v>3667</v>
      </c>
      <c r="CU94" s="150"/>
      <c r="CV94" s="150"/>
      <c r="CW94" s="150"/>
      <c r="CX94" s="150"/>
      <c r="CY94" s="150"/>
      <c r="CZ94" s="150"/>
      <c r="DA94" s="150"/>
      <c r="DB94" s="150"/>
      <c r="DC94" s="143" t="s">
        <v>3668</v>
      </c>
      <c r="DD94" s="143" t="s">
        <v>3669</v>
      </c>
      <c r="DE94" s="150"/>
    </row>
    <row r="95" spans="1:109" ht="15" customHeight="1">
      <c r="A95" s="5"/>
      <c r="B95" s="23"/>
      <c r="C95" s="288" t="s">
        <v>309</v>
      </c>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4"/>
      <c r="AE95" s="5"/>
      <c r="AH95" s="148"/>
      <c r="AI95" s="148"/>
      <c r="AJ95" s="148"/>
      <c r="AK95" s="148"/>
      <c r="AL95" s="137" t="str">
        <f t="shared" si="3"/>
        <v/>
      </c>
      <c r="AM95" s="137" t="str">
        <f t="shared" si="4"/>
        <v/>
      </c>
      <c r="AN95" s="138" t="str">
        <f t="shared" si="5"/>
        <v/>
      </c>
      <c r="AO95" s="148"/>
      <c r="AP95" s="129">
        <v>93</v>
      </c>
      <c r="AQ95" s="149"/>
      <c r="AR95" s="149"/>
      <c r="AS95" s="149"/>
      <c r="AT95" s="149"/>
      <c r="AU95" s="149"/>
      <c r="AV95" s="149"/>
      <c r="AW95" s="141" t="s">
        <v>3670</v>
      </c>
      <c r="AX95" s="149"/>
      <c r="AY95" s="149"/>
      <c r="AZ95" s="149"/>
      <c r="BA95" s="149"/>
      <c r="BB95" s="149"/>
      <c r="BC95" s="149"/>
      <c r="BD95" s="141" t="s">
        <v>3671</v>
      </c>
      <c r="BE95" s="142" t="s">
        <v>3672</v>
      </c>
      <c r="BF95" s="141" t="s">
        <v>3673</v>
      </c>
      <c r="BG95" s="149"/>
      <c r="BH95" s="149"/>
      <c r="BI95" s="149"/>
      <c r="BJ95" s="141" t="s">
        <v>3674</v>
      </c>
      <c r="BK95" s="141" t="s">
        <v>3675</v>
      </c>
      <c r="BL95" s="149"/>
      <c r="BM95" s="149"/>
      <c r="BN95" s="149"/>
      <c r="BO95" s="149"/>
      <c r="BP95" s="149"/>
      <c r="BQ95" s="149"/>
      <c r="BR95" s="149"/>
      <c r="BS95" s="149"/>
      <c r="BT95" s="141" t="s">
        <v>3676</v>
      </c>
      <c r="BU95" s="141" t="s">
        <v>3677</v>
      </c>
      <c r="BV95" s="149"/>
      <c r="BW95" s="148"/>
      <c r="BX95" s="148"/>
      <c r="BY95" s="148"/>
      <c r="BZ95" s="150"/>
      <c r="CA95" s="150"/>
      <c r="CB95" s="150"/>
      <c r="CC95" s="150"/>
      <c r="CD95" s="150"/>
      <c r="CE95" s="150"/>
      <c r="CF95" s="143" t="s">
        <v>3678</v>
      </c>
      <c r="CG95" s="150"/>
      <c r="CH95" s="150"/>
      <c r="CI95" s="150"/>
      <c r="CJ95" s="150"/>
      <c r="CK95" s="150"/>
      <c r="CL95" s="150"/>
      <c r="CM95" s="143" t="s">
        <v>3679</v>
      </c>
      <c r="CN95" s="144" t="s">
        <v>3680</v>
      </c>
      <c r="CO95" s="143" t="s">
        <v>3681</v>
      </c>
      <c r="CP95" s="150"/>
      <c r="CQ95" s="150"/>
      <c r="CR95" s="150"/>
      <c r="CS95" s="143" t="s">
        <v>3682</v>
      </c>
      <c r="CT95" s="143" t="s">
        <v>3683</v>
      </c>
      <c r="CU95" s="150"/>
      <c r="CV95" s="150"/>
      <c r="CW95" s="150"/>
      <c r="CX95" s="150"/>
      <c r="CY95" s="150"/>
      <c r="CZ95" s="150"/>
      <c r="DA95" s="150"/>
      <c r="DB95" s="150"/>
      <c r="DC95" s="143" t="s">
        <v>3684</v>
      </c>
      <c r="DD95" s="143" t="s">
        <v>3685</v>
      </c>
      <c r="DE95" s="150"/>
    </row>
    <row r="96" spans="1:109" ht="6.75" customHeight="1">
      <c r="A96" s="5"/>
      <c r="B96" s="23"/>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4"/>
      <c r="AE96" s="5"/>
      <c r="AH96" s="148"/>
      <c r="AI96" s="148"/>
      <c r="AJ96" s="148"/>
      <c r="AK96" s="148"/>
      <c r="AL96" s="137" t="str">
        <f t="shared" si="3"/>
        <v/>
      </c>
      <c r="AM96" s="137" t="str">
        <f t="shared" si="4"/>
        <v/>
      </c>
      <c r="AN96" s="138" t="str">
        <f t="shared" si="5"/>
        <v/>
      </c>
      <c r="AO96" s="148"/>
      <c r="AP96" s="129">
        <v>94</v>
      </c>
      <c r="AQ96" s="149"/>
      <c r="AR96" s="149"/>
      <c r="AS96" s="149"/>
      <c r="AT96" s="149"/>
      <c r="AU96" s="149"/>
      <c r="AV96" s="149"/>
      <c r="AW96" s="141" t="s">
        <v>3686</v>
      </c>
      <c r="AX96" s="149"/>
      <c r="AY96" s="149"/>
      <c r="AZ96" s="149"/>
      <c r="BA96" s="149"/>
      <c r="BB96" s="149"/>
      <c r="BC96" s="149"/>
      <c r="BD96" s="141" t="s">
        <v>3687</v>
      </c>
      <c r="BE96" s="142" t="s">
        <v>3688</v>
      </c>
      <c r="BF96" s="141" t="s">
        <v>3689</v>
      </c>
      <c r="BG96" s="149"/>
      <c r="BH96" s="149"/>
      <c r="BI96" s="149"/>
      <c r="BJ96" s="141" t="s">
        <v>3690</v>
      </c>
      <c r="BK96" s="141" t="s">
        <v>3691</v>
      </c>
      <c r="BL96" s="149"/>
      <c r="BM96" s="149"/>
      <c r="BN96" s="149"/>
      <c r="BO96" s="149"/>
      <c r="BP96" s="149"/>
      <c r="BQ96" s="149"/>
      <c r="BR96" s="149"/>
      <c r="BS96" s="149"/>
      <c r="BT96" s="141" t="s">
        <v>3692</v>
      </c>
      <c r="BU96" s="141" t="s">
        <v>3693</v>
      </c>
      <c r="BV96" s="149"/>
      <c r="BW96" s="148"/>
      <c r="BX96" s="148"/>
      <c r="BY96" s="148"/>
      <c r="BZ96" s="150"/>
      <c r="CA96" s="150"/>
      <c r="CB96" s="150"/>
      <c r="CC96" s="150"/>
      <c r="CD96" s="150"/>
      <c r="CE96" s="150"/>
      <c r="CF96" s="143" t="s">
        <v>3694</v>
      </c>
      <c r="CG96" s="150"/>
      <c r="CH96" s="150"/>
      <c r="CI96" s="150"/>
      <c r="CJ96" s="150"/>
      <c r="CK96" s="150"/>
      <c r="CL96" s="150"/>
      <c r="CM96" s="143" t="s">
        <v>3695</v>
      </c>
      <c r="CN96" s="144" t="s">
        <v>3696</v>
      </c>
      <c r="CO96" s="143" t="s">
        <v>3697</v>
      </c>
      <c r="CP96" s="150"/>
      <c r="CQ96" s="150"/>
      <c r="CR96" s="150"/>
      <c r="CS96" s="143" t="s">
        <v>3698</v>
      </c>
      <c r="CT96" s="143" t="s">
        <v>3699</v>
      </c>
      <c r="CU96" s="150"/>
      <c r="CV96" s="150"/>
      <c r="CW96" s="150"/>
      <c r="CX96" s="150"/>
      <c r="CY96" s="150"/>
      <c r="CZ96" s="150"/>
      <c r="DA96" s="150"/>
      <c r="DB96" s="150"/>
      <c r="DC96" s="143" t="s">
        <v>2618</v>
      </c>
      <c r="DD96" s="143" t="s">
        <v>3700</v>
      </c>
      <c r="DE96" s="150"/>
    </row>
    <row r="97" spans="1:109" ht="15" customHeight="1">
      <c r="A97" s="5"/>
      <c r="B97" s="23"/>
      <c r="C97" s="6"/>
      <c r="D97" s="6"/>
      <c r="E97" s="6"/>
      <c r="F97" s="296" t="s">
        <v>29</v>
      </c>
      <c r="G97" s="297"/>
      <c r="H97" s="297"/>
      <c r="I97" s="297"/>
      <c r="J97" s="298"/>
      <c r="K97" s="299" t="s">
        <v>30</v>
      </c>
      <c r="L97" s="299"/>
      <c r="M97" s="299"/>
      <c r="N97" s="299"/>
      <c r="O97" s="299"/>
      <c r="P97" s="299"/>
      <c r="Q97" s="299"/>
      <c r="R97" s="299"/>
      <c r="S97" s="299"/>
      <c r="T97" s="299"/>
      <c r="U97" s="299"/>
      <c r="V97" s="299"/>
      <c r="W97" s="299"/>
      <c r="X97" s="299"/>
      <c r="Y97" s="299"/>
      <c r="Z97" s="299"/>
      <c r="AA97" s="6"/>
      <c r="AB97" s="6"/>
      <c r="AC97" s="6"/>
      <c r="AD97" s="24"/>
      <c r="AE97" s="5"/>
      <c r="AH97" s="148"/>
      <c r="AI97" s="148"/>
      <c r="AJ97" s="148"/>
      <c r="AK97" s="148"/>
      <c r="AL97" s="137" t="str">
        <f t="shared" si="3"/>
        <v/>
      </c>
      <c r="AM97" s="137" t="str">
        <f t="shared" si="4"/>
        <v/>
      </c>
      <c r="AN97" s="138" t="str">
        <f t="shared" si="5"/>
        <v/>
      </c>
      <c r="AO97" s="148"/>
      <c r="AP97" s="129">
        <v>95</v>
      </c>
      <c r="AQ97" s="149"/>
      <c r="AR97" s="149"/>
      <c r="AS97" s="149"/>
      <c r="AT97" s="149"/>
      <c r="AU97" s="149"/>
      <c r="AV97" s="149"/>
      <c r="AW97" s="141" t="s">
        <v>3701</v>
      </c>
      <c r="AX97" s="149"/>
      <c r="AY97" s="149"/>
      <c r="AZ97" s="149"/>
      <c r="BA97" s="149"/>
      <c r="BB97" s="149"/>
      <c r="BC97" s="149"/>
      <c r="BD97" s="141" t="s">
        <v>3702</v>
      </c>
      <c r="BE97" s="142" t="s">
        <v>3703</v>
      </c>
      <c r="BF97" s="141" t="s">
        <v>3704</v>
      </c>
      <c r="BG97" s="149"/>
      <c r="BH97" s="149"/>
      <c r="BI97" s="149"/>
      <c r="BJ97" s="141" t="s">
        <v>3705</v>
      </c>
      <c r="BK97" s="141" t="s">
        <v>3706</v>
      </c>
      <c r="BL97" s="149"/>
      <c r="BM97" s="149"/>
      <c r="BN97" s="149"/>
      <c r="BO97" s="149"/>
      <c r="BP97" s="149"/>
      <c r="BQ97" s="149"/>
      <c r="BR97" s="149"/>
      <c r="BS97" s="149"/>
      <c r="BT97" s="141" t="s">
        <v>3707</v>
      </c>
      <c r="BU97" s="141" t="s">
        <v>3708</v>
      </c>
      <c r="BV97" s="149"/>
      <c r="BW97" s="148"/>
      <c r="BX97" s="148"/>
      <c r="BY97" s="148"/>
      <c r="BZ97" s="150"/>
      <c r="CA97" s="150"/>
      <c r="CB97" s="150"/>
      <c r="CC97" s="150"/>
      <c r="CD97" s="150"/>
      <c r="CE97" s="150"/>
      <c r="CF97" s="143" t="s">
        <v>3709</v>
      </c>
      <c r="CG97" s="150"/>
      <c r="CH97" s="150"/>
      <c r="CI97" s="150"/>
      <c r="CJ97" s="150"/>
      <c r="CK97" s="150"/>
      <c r="CL97" s="150"/>
      <c r="CM97" s="143" t="s">
        <v>3710</v>
      </c>
      <c r="CN97" s="144" t="s">
        <v>3711</v>
      </c>
      <c r="CO97" s="143" t="s">
        <v>3712</v>
      </c>
      <c r="CP97" s="150"/>
      <c r="CQ97" s="150"/>
      <c r="CR97" s="150"/>
      <c r="CS97" s="143" t="s">
        <v>3713</v>
      </c>
      <c r="CT97" s="143" t="s">
        <v>3714</v>
      </c>
      <c r="CU97" s="150"/>
      <c r="CV97" s="150"/>
      <c r="CW97" s="150"/>
      <c r="CX97" s="150"/>
      <c r="CY97" s="150"/>
      <c r="CZ97" s="150"/>
      <c r="DA97" s="150"/>
      <c r="DB97" s="150"/>
      <c r="DC97" s="143" t="s">
        <v>3715</v>
      </c>
      <c r="DD97" s="143" t="s">
        <v>3716</v>
      </c>
      <c r="DE97" s="150"/>
    </row>
    <row r="98" spans="1:109" ht="24" customHeight="1">
      <c r="A98" s="5"/>
      <c r="B98" s="23"/>
      <c r="C98" s="6"/>
      <c r="D98" s="6"/>
      <c r="E98" s="6"/>
      <c r="F98" s="302" t="s">
        <v>5408</v>
      </c>
      <c r="G98" s="303"/>
      <c r="H98" s="303"/>
      <c r="I98" s="303"/>
      <c r="J98" s="304"/>
      <c r="K98" s="305" t="s">
        <v>31</v>
      </c>
      <c r="L98" s="305"/>
      <c r="M98" s="305"/>
      <c r="N98" s="305"/>
      <c r="O98" s="305"/>
      <c r="P98" s="305"/>
      <c r="Q98" s="305"/>
      <c r="R98" s="305"/>
      <c r="S98" s="305"/>
      <c r="T98" s="305"/>
      <c r="U98" s="305"/>
      <c r="V98" s="305"/>
      <c r="W98" s="305"/>
      <c r="X98" s="305"/>
      <c r="Y98" s="305"/>
      <c r="Z98" s="305"/>
      <c r="AA98" s="6"/>
      <c r="AB98" s="6"/>
      <c r="AC98" s="6"/>
      <c r="AD98" s="24"/>
      <c r="AE98" s="5"/>
      <c r="AH98" s="148"/>
      <c r="AI98" s="148"/>
      <c r="AJ98" s="148"/>
      <c r="AK98" s="148"/>
      <c r="AL98" s="137" t="str">
        <f t="shared" si="3"/>
        <v/>
      </c>
      <c r="AM98" s="137" t="str">
        <f t="shared" si="4"/>
        <v/>
      </c>
      <c r="AN98" s="138" t="str">
        <f t="shared" si="5"/>
        <v/>
      </c>
      <c r="AO98" s="148"/>
      <c r="AP98" s="129">
        <v>96</v>
      </c>
      <c r="AQ98" s="149"/>
      <c r="AR98" s="149"/>
      <c r="AS98" s="149"/>
      <c r="AT98" s="149"/>
      <c r="AU98" s="149"/>
      <c r="AV98" s="149"/>
      <c r="AW98" s="141" t="s">
        <v>3717</v>
      </c>
      <c r="AX98" s="149"/>
      <c r="AY98" s="149"/>
      <c r="AZ98" s="149"/>
      <c r="BA98" s="149"/>
      <c r="BB98" s="149"/>
      <c r="BC98" s="149"/>
      <c r="BD98" s="141" t="s">
        <v>3718</v>
      </c>
      <c r="BE98" s="142" t="s">
        <v>3719</v>
      </c>
      <c r="BF98" s="141" t="s">
        <v>3720</v>
      </c>
      <c r="BG98" s="149"/>
      <c r="BH98" s="149"/>
      <c r="BI98" s="149"/>
      <c r="BJ98" s="141" t="s">
        <v>3721</v>
      </c>
      <c r="BK98" s="141" t="s">
        <v>3722</v>
      </c>
      <c r="BL98" s="149"/>
      <c r="BM98" s="149"/>
      <c r="BN98" s="149"/>
      <c r="BO98" s="149"/>
      <c r="BP98" s="149"/>
      <c r="BQ98" s="149"/>
      <c r="BR98" s="149"/>
      <c r="BS98" s="149"/>
      <c r="BT98" s="141" t="s">
        <v>3723</v>
      </c>
      <c r="BU98" s="141" t="s">
        <v>3724</v>
      </c>
      <c r="BV98" s="149"/>
      <c r="BW98" s="148"/>
      <c r="BX98" s="148"/>
      <c r="BY98" s="148"/>
      <c r="BZ98" s="150"/>
      <c r="CA98" s="150"/>
      <c r="CB98" s="150"/>
      <c r="CC98" s="150"/>
      <c r="CD98" s="150"/>
      <c r="CE98" s="150"/>
      <c r="CF98" s="143" t="s">
        <v>3725</v>
      </c>
      <c r="CG98" s="150"/>
      <c r="CH98" s="150"/>
      <c r="CI98" s="150"/>
      <c r="CJ98" s="150"/>
      <c r="CK98" s="150"/>
      <c r="CL98" s="150"/>
      <c r="CM98" s="143" t="s">
        <v>3726</v>
      </c>
      <c r="CN98" s="144" t="s">
        <v>3727</v>
      </c>
      <c r="CO98" s="143" t="s">
        <v>3728</v>
      </c>
      <c r="CP98" s="150"/>
      <c r="CQ98" s="150"/>
      <c r="CR98" s="150"/>
      <c r="CS98" s="143" t="s">
        <v>3729</v>
      </c>
      <c r="CT98" s="143" t="s">
        <v>3730</v>
      </c>
      <c r="CU98" s="150"/>
      <c r="CV98" s="150"/>
      <c r="CW98" s="150"/>
      <c r="CX98" s="150"/>
      <c r="CY98" s="150"/>
      <c r="CZ98" s="150"/>
      <c r="DA98" s="150"/>
      <c r="DB98" s="150"/>
      <c r="DC98" s="143" t="s">
        <v>3731</v>
      </c>
      <c r="DD98" s="143" t="s">
        <v>3732</v>
      </c>
      <c r="DE98" s="150"/>
    </row>
    <row r="99" spans="1:109" ht="36" customHeight="1">
      <c r="A99" s="5"/>
      <c r="B99" s="23"/>
      <c r="C99" s="6"/>
      <c r="D99" s="6"/>
      <c r="E99" s="6"/>
      <c r="F99" s="302" t="s">
        <v>5409</v>
      </c>
      <c r="G99" s="303"/>
      <c r="H99" s="303"/>
      <c r="I99" s="303"/>
      <c r="J99" s="304"/>
      <c r="K99" s="305" t="s">
        <v>32</v>
      </c>
      <c r="L99" s="305"/>
      <c r="M99" s="305"/>
      <c r="N99" s="305"/>
      <c r="O99" s="305"/>
      <c r="P99" s="305"/>
      <c r="Q99" s="305"/>
      <c r="R99" s="305"/>
      <c r="S99" s="305"/>
      <c r="T99" s="305"/>
      <c r="U99" s="305"/>
      <c r="V99" s="305"/>
      <c r="W99" s="305"/>
      <c r="X99" s="305"/>
      <c r="Y99" s="305"/>
      <c r="Z99" s="305"/>
      <c r="AA99" s="6"/>
      <c r="AB99" s="6"/>
      <c r="AC99" s="6"/>
      <c r="AD99" s="24"/>
      <c r="AE99" s="5"/>
      <c r="AH99" s="148"/>
      <c r="AI99" s="148"/>
      <c r="AJ99" s="148"/>
      <c r="AK99" s="148"/>
      <c r="AL99" s="137" t="str">
        <f t="shared" si="3"/>
        <v/>
      </c>
      <c r="AM99" s="137" t="str">
        <f t="shared" si="4"/>
        <v/>
      </c>
      <c r="AN99" s="138" t="str">
        <f t="shared" si="5"/>
        <v/>
      </c>
      <c r="AO99" s="148"/>
      <c r="AP99" s="129">
        <v>97</v>
      </c>
      <c r="AQ99" s="149"/>
      <c r="AR99" s="149"/>
      <c r="AS99" s="149"/>
      <c r="AT99" s="149"/>
      <c r="AU99" s="149"/>
      <c r="AV99" s="149"/>
      <c r="AW99" s="141" t="s">
        <v>3733</v>
      </c>
      <c r="AX99" s="149"/>
      <c r="AY99" s="149"/>
      <c r="AZ99" s="149"/>
      <c r="BA99" s="149"/>
      <c r="BB99" s="149"/>
      <c r="BC99" s="149"/>
      <c r="BD99" s="141" t="s">
        <v>3734</v>
      </c>
      <c r="BE99" s="142" t="s">
        <v>3735</v>
      </c>
      <c r="BF99" s="141" t="s">
        <v>3736</v>
      </c>
      <c r="BG99" s="149"/>
      <c r="BH99" s="149"/>
      <c r="BI99" s="149"/>
      <c r="BJ99" s="141" t="s">
        <v>3737</v>
      </c>
      <c r="BK99" s="141" t="s">
        <v>3738</v>
      </c>
      <c r="BL99" s="149"/>
      <c r="BM99" s="149"/>
      <c r="BN99" s="149"/>
      <c r="BO99" s="149"/>
      <c r="BP99" s="149"/>
      <c r="BQ99" s="149"/>
      <c r="BR99" s="149"/>
      <c r="BS99" s="149"/>
      <c r="BT99" s="141" t="s">
        <v>3739</v>
      </c>
      <c r="BU99" s="141" t="s">
        <v>3740</v>
      </c>
      <c r="BV99" s="149"/>
      <c r="BW99" s="148"/>
      <c r="BX99" s="148"/>
      <c r="BY99" s="148"/>
      <c r="BZ99" s="150"/>
      <c r="CA99" s="150"/>
      <c r="CB99" s="150"/>
      <c r="CC99" s="150"/>
      <c r="CD99" s="150"/>
      <c r="CE99" s="150"/>
      <c r="CF99" s="143" t="s">
        <v>3741</v>
      </c>
      <c r="CG99" s="150"/>
      <c r="CH99" s="150"/>
      <c r="CI99" s="150"/>
      <c r="CJ99" s="150"/>
      <c r="CK99" s="150"/>
      <c r="CL99" s="150"/>
      <c r="CM99" s="143" t="s">
        <v>3742</v>
      </c>
      <c r="CN99" s="144" t="s">
        <v>3743</v>
      </c>
      <c r="CO99" s="143" t="s">
        <v>3744</v>
      </c>
      <c r="CP99" s="150"/>
      <c r="CQ99" s="150"/>
      <c r="CR99" s="150"/>
      <c r="CS99" s="143" t="s">
        <v>3745</v>
      </c>
      <c r="CT99" s="143" t="s">
        <v>3746</v>
      </c>
      <c r="CU99" s="150"/>
      <c r="CV99" s="150"/>
      <c r="CW99" s="150"/>
      <c r="CX99" s="150"/>
      <c r="CY99" s="150"/>
      <c r="CZ99" s="150"/>
      <c r="DA99" s="150"/>
      <c r="DB99" s="150"/>
      <c r="DC99" s="143" t="s">
        <v>3747</v>
      </c>
      <c r="DD99" s="143" t="s">
        <v>3748</v>
      </c>
      <c r="DE99" s="150"/>
    </row>
    <row r="100" spans="1:109" ht="36" customHeight="1">
      <c r="A100" s="5"/>
      <c r="B100" s="23"/>
      <c r="C100" s="6"/>
      <c r="D100" s="6"/>
      <c r="E100" s="6"/>
      <c r="F100" s="302" t="s">
        <v>5410</v>
      </c>
      <c r="G100" s="303"/>
      <c r="H100" s="303"/>
      <c r="I100" s="303"/>
      <c r="J100" s="304"/>
      <c r="K100" s="305" t="s">
        <v>33</v>
      </c>
      <c r="L100" s="305"/>
      <c r="M100" s="305"/>
      <c r="N100" s="305"/>
      <c r="O100" s="305"/>
      <c r="P100" s="305"/>
      <c r="Q100" s="305"/>
      <c r="R100" s="305"/>
      <c r="S100" s="305"/>
      <c r="T100" s="305"/>
      <c r="U100" s="305"/>
      <c r="V100" s="305"/>
      <c r="W100" s="305"/>
      <c r="X100" s="305"/>
      <c r="Y100" s="305"/>
      <c r="Z100" s="305"/>
      <c r="AA100" s="6"/>
      <c r="AB100" s="6"/>
      <c r="AC100" s="6"/>
      <c r="AD100" s="24"/>
      <c r="AE100" s="5"/>
      <c r="AH100" s="148"/>
      <c r="AI100" s="148"/>
      <c r="AJ100" s="148"/>
      <c r="AK100" s="148"/>
      <c r="AL100" s="137" t="str">
        <f t="shared" si="3"/>
        <v/>
      </c>
      <c r="AM100" s="137" t="str">
        <f t="shared" si="4"/>
        <v/>
      </c>
      <c r="AN100" s="138" t="str">
        <f t="shared" si="5"/>
        <v/>
      </c>
      <c r="AO100" s="148"/>
      <c r="AP100" s="129">
        <v>98</v>
      </c>
      <c r="AQ100" s="149"/>
      <c r="AR100" s="149"/>
      <c r="AS100" s="149"/>
      <c r="AT100" s="149"/>
      <c r="AU100" s="149"/>
      <c r="AV100" s="149"/>
      <c r="AW100" s="141" t="s">
        <v>3749</v>
      </c>
      <c r="AX100" s="149"/>
      <c r="AY100" s="149"/>
      <c r="AZ100" s="149"/>
      <c r="BA100" s="149"/>
      <c r="BB100" s="149"/>
      <c r="BC100" s="149"/>
      <c r="BD100" s="141" t="s">
        <v>3750</v>
      </c>
      <c r="BE100" s="142" t="s">
        <v>3751</v>
      </c>
      <c r="BF100" s="141" t="s">
        <v>3752</v>
      </c>
      <c r="BG100" s="149"/>
      <c r="BH100" s="149"/>
      <c r="BI100" s="149"/>
      <c r="BJ100" s="141" t="s">
        <v>3753</v>
      </c>
      <c r="BK100" s="141" t="s">
        <v>3754</v>
      </c>
      <c r="BL100" s="149"/>
      <c r="BM100" s="149"/>
      <c r="BN100" s="149"/>
      <c r="BO100" s="149"/>
      <c r="BP100" s="149"/>
      <c r="BQ100" s="149"/>
      <c r="BR100" s="149"/>
      <c r="BS100" s="149"/>
      <c r="BT100" s="141" t="s">
        <v>3755</v>
      </c>
      <c r="BU100" s="141" t="s">
        <v>3756</v>
      </c>
      <c r="BV100" s="149"/>
      <c r="BW100" s="148"/>
      <c r="BX100" s="148"/>
      <c r="BY100" s="148"/>
      <c r="BZ100" s="150"/>
      <c r="CA100" s="150"/>
      <c r="CB100" s="150"/>
      <c r="CC100" s="150"/>
      <c r="CD100" s="150"/>
      <c r="CE100" s="150"/>
      <c r="CF100" s="143" t="s">
        <v>3757</v>
      </c>
      <c r="CG100" s="150"/>
      <c r="CH100" s="150"/>
      <c r="CI100" s="150"/>
      <c r="CJ100" s="150"/>
      <c r="CK100" s="150"/>
      <c r="CL100" s="150"/>
      <c r="CM100" s="143" t="s">
        <v>3758</v>
      </c>
      <c r="CN100" s="144" t="s">
        <v>3759</v>
      </c>
      <c r="CO100" s="143" t="s">
        <v>3760</v>
      </c>
      <c r="CP100" s="150"/>
      <c r="CQ100" s="150"/>
      <c r="CR100" s="150"/>
      <c r="CS100" s="143" t="s">
        <v>3761</v>
      </c>
      <c r="CT100" s="143" t="s">
        <v>3762</v>
      </c>
      <c r="CU100" s="150"/>
      <c r="CV100" s="150"/>
      <c r="CW100" s="150"/>
      <c r="CX100" s="150"/>
      <c r="CY100" s="150"/>
      <c r="CZ100" s="150"/>
      <c r="DA100" s="150"/>
      <c r="DB100" s="150"/>
      <c r="DC100" s="143" t="s">
        <v>3763</v>
      </c>
      <c r="DD100" s="143" t="s">
        <v>3764</v>
      </c>
      <c r="DE100" s="150"/>
    </row>
    <row r="101" spans="1:109" ht="24" customHeight="1">
      <c r="A101" s="5"/>
      <c r="B101" s="23"/>
      <c r="C101" s="6"/>
      <c r="D101" s="6"/>
      <c r="E101" s="6"/>
      <c r="F101" s="302" t="s">
        <v>5411</v>
      </c>
      <c r="G101" s="303"/>
      <c r="H101" s="303"/>
      <c r="I101" s="303"/>
      <c r="J101" s="304"/>
      <c r="K101" s="305" t="s">
        <v>34</v>
      </c>
      <c r="L101" s="305"/>
      <c r="M101" s="305"/>
      <c r="N101" s="305"/>
      <c r="O101" s="305"/>
      <c r="P101" s="305"/>
      <c r="Q101" s="305"/>
      <c r="R101" s="305"/>
      <c r="S101" s="305"/>
      <c r="T101" s="305"/>
      <c r="U101" s="305"/>
      <c r="V101" s="305"/>
      <c r="W101" s="305"/>
      <c r="X101" s="305"/>
      <c r="Y101" s="305"/>
      <c r="Z101" s="305"/>
      <c r="AA101" s="6"/>
      <c r="AB101" s="6"/>
      <c r="AC101" s="6"/>
      <c r="AD101" s="24"/>
      <c r="AE101" s="5"/>
      <c r="AH101" s="148"/>
      <c r="AI101" s="148"/>
      <c r="AJ101" s="148"/>
      <c r="AK101" s="148"/>
      <c r="AL101" s="137" t="str">
        <f t="shared" si="3"/>
        <v/>
      </c>
      <c r="AM101" s="137" t="str">
        <f t="shared" si="4"/>
        <v/>
      </c>
      <c r="AN101" s="138" t="str">
        <f t="shared" si="5"/>
        <v/>
      </c>
      <c r="AO101" s="148"/>
      <c r="AP101" s="129">
        <v>99</v>
      </c>
      <c r="AQ101" s="149"/>
      <c r="AR101" s="149"/>
      <c r="AS101" s="149"/>
      <c r="AT101" s="149"/>
      <c r="AU101" s="149"/>
      <c r="AV101" s="149"/>
      <c r="AW101" s="141" t="s">
        <v>3765</v>
      </c>
      <c r="AX101" s="149"/>
      <c r="AY101" s="149"/>
      <c r="AZ101" s="149"/>
      <c r="BA101" s="149"/>
      <c r="BB101" s="149"/>
      <c r="BC101" s="149"/>
      <c r="BD101" s="141" t="s">
        <v>3766</v>
      </c>
      <c r="BE101" s="142" t="s">
        <v>3767</v>
      </c>
      <c r="BF101" s="141" t="s">
        <v>3768</v>
      </c>
      <c r="BG101" s="149"/>
      <c r="BH101" s="149"/>
      <c r="BI101" s="149"/>
      <c r="BJ101" s="141" t="s">
        <v>3769</v>
      </c>
      <c r="BK101" s="141" t="s">
        <v>3770</v>
      </c>
      <c r="BL101" s="149"/>
      <c r="BM101" s="149"/>
      <c r="BN101" s="149"/>
      <c r="BO101" s="149"/>
      <c r="BP101" s="149"/>
      <c r="BQ101" s="149"/>
      <c r="BR101" s="149"/>
      <c r="BS101" s="149"/>
      <c r="BT101" s="141" t="s">
        <v>3771</v>
      </c>
      <c r="BU101" s="141" t="s">
        <v>3772</v>
      </c>
      <c r="BV101" s="149"/>
      <c r="BW101" s="148"/>
      <c r="BX101" s="148"/>
      <c r="BY101" s="148"/>
      <c r="BZ101" s="150"/>
      <c r="CA101" s="150"/>
      <c r="CB101" s="150"/>
      <c r="CC101" s="150"/>
      <c r="CD101" s="150"/>
      <c r="CE101" s="150"/>
      <c r="CF101" s="143" t="s">
        <v>3773</v>
      </c>
      <c r="CG101" s="150"/>
      <c r="CH101" s="150"/>
      <c r="CI101" s="150"/>
      <c r="CJ101" s="150"/>
      <c r="CK101" s="150"/>
      <c r="CL101" s="150"/>
      <c r="CM101" s="143" t="s">
        <v>3774</v>
      </c>
      <c r="CN101" s="144" t="s">
        <v>3775</v>
      </c>
      <c r="CO101" s="143" t="s">
        <v>1555</v>
      </c>
      <c r="CP101" s="150"/>
      <c r="CQ101" s="150"/>
      <c r="CR101" s="150"/>
      <c r="CS101" s="143" t="s">
        <v>3776</v>
      </c>
      <c r="CT101" s="143" t="s">
        <v>3777</v>
      </c>
      <c r="CU101" s="150"/>
      <c r="CV101" s="150"/>
      <c r="CW101" s="150"/>
      <c r="CX101" s="150"/>
      <c r="CY101" s="150"/>
      <c r="CZ101" s="150"/>
      <c r="DA101" s="150"/>
      <c r="DB101" s="150"/>
      <c r="DC101" s="143" t="s">
        <v>2301</v>
      </c>
      <c r="DD101" s="143" t="s">
        <v>3778</v>
      </c>
      <c r="DE101" s="150"/>
    </row>
    <row r="102" spans="1:109" ht="6.75" customHeight="1">
      <c r="A102" s="5"/>
      <c r="B102" s="23"/>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4"/>
      <c r="AE102" s="5"/>
      <c r="AH102" s="148"/>
      <c r="AI102" s="148"/>
      <c r="AJ102" s="148"/>
      <c r="AK102" s="148"/>
      <c r="AL102" s="137" t="str">
        <f t="shared" si="3"/>
        <v/>
      </c>
      <c r="AM102" s="137" t="str">
        <f t="shared" si="4"/>
        <v/>
      </c>
      <c r="AN102" s="138" t="str">
        <f t="shared" si="5"/>
        <v/>
      </c>
      <c r="AO102" s="148"/>
      <c r="AP102" s="129">
        <v>100</v>
      </c>
      <c r="AQ102" s="149"/>
      <c r="AR102" s="149"/>
      <c r="AS102" s="149"/>
      <c r="AT102" s="149"/>
      <c r="AU102" s="149"/>
      <c r="AV102" s="149"/>
      <c r="AW102" s="141" t="s">
        <v>3779</v>
      </c>
      <c r="AX102" s="149"/>
      <c r="AY102" s="149"/>
      <c r="AZ102" s="149"/>
      <c r="BA102" s="149"/>
      <c r="BB102" s="149"/>
      <c r="BC102" s="149"/>
      <c r="BD102" s="141" t="s">
        <v>3780</v>
      </c>
      <c r="BE102" s="142" t="s">
        <v>3781</v>
      </c>
      <c r="BF102" s="141" t="s">
        <v>3782</v>
      </c>
      <c r="BG102" s="149"/>
      <c r="BH102" s="149"/>
      <c r="BI102" s="149"/>
      <c r="BJ102" s="141" t="s">
        <v>3783</v>
      </c>
      <c r="BK102" s="141" t="s">
        <v>3784</v>
      </c>
      <c r="BL102" s="149"/>
      <c r="BM102" s="149"/>
      <c r="BN102" s="149"/>
      <c r="BO102" s="149"/>
      <c r="BP102" s="149"/>
      <c r="BQ102" s="149"/>
      <c r="BR102" s="149"/>
      <c r="BS102" s="149"/>
      <c r="BT102" s="141" t="s">
        <v>3785</v>
      </c>
      <c r="BU102" s="141" t="s">
        <v>3786</v>
      </c>
      <c r="BV102" s="149"/>
      <c r="BW102" s="148"/>
      <c r="BX102" s="148"/>
      <c r="BY102" s="148"/>
      <c r="BZ102" s="150"/>
      <c r="CA102" s="150"/>
      <c r="CB102" s="150"/>
      <c r="CC102" s="150"/>
      <c r="CD102" s="150"/>
      <c r="CE102" s="150"/>
      <c r="CF102" s="143" t="s">
        <v>3787</v>
      </c>
      <c r="CG102" s="150"/>
      <c r="CH102" s="150"/>
      <c r="CI102" s="150"/>
      <c r="CJ102" s="150"/>
      <c r="CK102" s="150"/>
      <c r="CL102" s="150"/>
      <c r="CM102" s="143" t="s">
        <v>1558</v>
      </c>
      <c r="CN102" s="144" t="s">
        <v>3788</v>
      </c>
      <c r="CO102" s="143" t="s">
        <v>3789</v>
      </c>
      <c r="CP102" s="150"/>
      <c r="CQ102" s="150"/>
      <c r="CR102" s="150"/>
      <c r="CS102" s="143" t="s">
        <v>3790</v>
      </c>
      <c r="CT102" s="143" t="s">
        <v>3791</v>
      </c>
      <c r="CU102" s="150"/>
      <c r="CV102" s="150"/>
      <c r="CW102" s="150"/>
      <c r="CX102" s="150"/>
      <c r="CY102" s="150"/>
      <c r="CZ102" s="150"/>
      <c r="DA102" s="150"/>
      <c r="DB102" s="150"/>
      <c r="DC102" s="143" t="s">
        <v>3792</v>
      </c>
      <c r="DD102" s="143" t="s">
        <v>3793</v>
      </c>
      <c r="DE102" s="150"/>
    </row>
    <row r="103" spans="1:109" ht="36" customHeight="1">
      <c r="A103" s="5"/>
      <c r="B103" s="23"/>
      <c r="C103" s="288" t="s">
        <v>400</v>
      </c>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4"/>
      <c r="AE103" s="5"/>
      <c r="AH103" s="148"/>
      <c r="AI103" s="148"/>
      <c r="AJ103" s="148"/>
      <c r="AK103" s="148"/>
      <c r="AL103" s="137" t="str">
        <f t="shared" si="3"/>
        <v/>
      </c>
      <c r="AM103" s="137" t="str">
        <f t="shared" si="4"/>
        <v/>
      </c>
      <c r="AN103" s="138" t="str">
        <f t="shared" si="5"/>
        <v/>
      </c>
      <c r="AO103" s="148"/>
      <c r="AP103" s="129">
        <v>101</v>
      </c>
      <c r="AQ103" s="149"/>
      <c r="AR103" s="149"/>
      <c r="AS103" s="149"/>
      <c r="AT103" s="149"/>
      <c r="AU103" s="149"/>
      <c r="AV103" s="149"/>
      <c r="AW103" s="141" t="s">
        <v>3794</v>
      </c>
      <c r="AX103" s="149"/>
      <c r="AY103" s="149"/>
      <c r="AZ103" s="149"/>
      <c r="BA103" s="149"/>
      <c r="BB103" s="149"/>
      <c r="BC103" s="149"/>
      <c r="BD103" s="141" t="s">
        <v>3795</v>
      </c>
      <c r="BE103" s="142" t="s">
        <v>3796</v>
      </c>
      <c r="BF103" s="141" t="s">
        <v>3797</v>
      </c>
      <c r="BG103" s="149"/>
      <c r="BH103" s="149"/>
      <c r="BI103" s="149"/>
      <c r="BJ103" s="141" t="s">
        <v>3798</v>
      </c>
      <c r="BK103" s="141" t="s">
        <v>3799</v>
      </c>
      <c r="BL103" s="149"/>
      <c r="BM103" s="149"/>
      <c r="BN103" s="149"/>
      <c r="BO103" s="149"/>
      <c r="BP103" s="149"/>
      <c r="BQ103" s="149"/>
      <c r="BR103" s="149"/>
      <c r="BS103" s="149"/>
      <c r="BT103" s="141" t="s">
        <v>3800</v>
      </c>
      <c r="BU103" s="141" t="s">
        <v>3801</v>
      </c>
      <c r="BV103" s="149"/>
      <c r="BW103" s="148"/>
      <c r="BX103" s="148"/>
      <c r="BY103" s="148"/>
      <c r="BZ103" s="150"/>
      <c r="CA103" s="150"/>
      <c r="CB103" s="150"/>
      <c r="CC103" s="150"/>
      <c r="CD103" s="150"/>
      <c r="CE103" s="150"/>
      <c r="CF103" s="143" t="s">
        <v>3802</v>
      </c>
      <c r="CG103" s="150"/>
      <c r="CH103" s="150"/>
      <c r="CI103" s="150"/>
      <c r="CJ103" s="150"/>
      <c r="CK103" s="150"/>
      <c r="CL103" s="150"/>
      <c r="CM103" s="143" t="s">
        <v>3803</v>
      </c>
      <c r="CN103" s="144" t="s">
        <v>3804</v>
      </c>
      <c r="CO103" s="143" t="s">
        <v>3805</v>
      </c>
      <c r="CP103" s="150"/>
      <c r="CQ103" s="150"/>
      <c r="CR103" s="150"/>
      <c r="CS103" s="143" t="s">
        <v>3806</v>
      </c>
      <c r="CT103" s="143" t="s">
        <v>3807</v>
      </c>
      <c r="CU103" s="150"/>
      <c r="CV103" s="150"/>
      <c r="CW103" s="150"/>
      <c r="CX103" s="150"/>
      <c r="CY103" s="150"/>
      <c r="CZ103" s="150"/>
      <c r="DA103" s="150"/>
      <c r="DB103" s="150"/>
      <c r="DC103" s="143" t="s">
        <v>3808</v>
      </c>
      <c r="DD103" s="143" t="s">
        <v>3809</v>
      </c>
      <c r="DE103" s="150"/>
    </row>
    <row r="104" spans="1:109" ht="6.75" customHeight="1">
      <c r="A104" s="5"/>
      <c r="B104" s="23"/>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4"/>
      <c r="AE104" s="5"/>
      <c r="AH104" s="148"/>
      <c r="AI104" s="148"/>
      <c r="AJ104" s="148"/>
      <c r="AK104" s="148"/>
      <c r="AL104" s="137" t="str">
        <f t="shared" si="3"/>
        <v/>
      </c>
      <c r="AM104" s="137" t="str">
        <f t="shared" si="4"/>
        <v/>
      </c>
      <c r="AN104" s="138" t="str">
        <f t="shared" si="5"/>
        <v/>
      </c>
      <c r="AO104" s="148"/>
      <c r="AP104" s="129">
        <v>102</v>
      </c>
      <c r="AQ104" s="149"/>
      <c r="AR104" s="149"/>
      <c r="AS104" s="149"/>
      <c r="AT104" s="149"/>
      <c r="AU104" s="149"/>
      <c r="AV104" s="149"/>
      <c r="AW104" s="141" t="s">
        <v>3810</v>
      </c>
      <c r="AX104" s="149"/>
      <c r="AY104" s="149"/>
      <c r="AZ104" s="149"/>
      <c r="BA104" s="149"/>
      <c r="BB104" s="149"/>
      <c r="BC104" s="149"/>
      <c r="BD104" s="141" t="s">
        <v>3811</v>
      </c>
      <c r="BE104" s="142" t="s">
        <v>3812</v>
      </c>
      <c r="BF104" s="141" t="s">
        <v>3813</v>
      </c>
      <c r="BG104" s="149"/>
      <c r="BH104" s="149"/>
      <c r="BI104" s="149"/>
      <c r="BJ104" s="141" t="s">
        <v>3814</v>
      </c>
      <c r="BK104" s="141" t="s">
        <v>3815</v>
      </c>
      <c r="BL104" s="149"/>
      <c r="BM104" s="149"/>
      <c r="BN104" s="149"/>
      <c r="BO104" s="149"/>
      <c r="BP104" s="149"/>
      <c r="BQ104" s="149"/>
      <c r="BR104" s="149"/>
      <c r="BS104" s="149"/>
      <c r="BT104" s="141" t="s">
        <v>3816</v>
      </c>
      <c r="BU104" s="141" t="s">
        <v>3817</v>
      </c>
      <c r="BV104" s="149"/>
      <c r="BW104" s="148"/>
      <c r="BX104" s="148"/>
      <c r="BY104" s="148"/>
      <c r="BZ104" s="150"/>
      <c r="CA104" s="150"/>
      <c r="CB104" s="150"/>
      <c r="CC104" s="150"/>
      <c r="CD104" s="150"/>
      <c r="CE104" s="150"/>
      <c r="CF104" s="143" t="s">
        <v>3818</v>
      </c>
      <c r="CG104" s="150"/>
      <c r="CH104" s="150"/>
      <c r="CI104" s="150"/>
      <c r="CJ104" s="150"/>
      <c r="CK104" s="150"/>
      <c r="CL104" s="150"/>
      <c r="CM104" s="143" t="s">
        <v>3741</v>
      </c>
      <c r="CN104" s="144" t="s">
        <v>3819</v>
      </c>
      <c r="CO104" s="143" t="s">
        <v>3820</v>
      </c>
      <c r="CP104" s="150"/>
      <c r="CQ104" s="150"/>
      <c r="CR104" s="150"/>
      <c r="CS104" s="143" t="s">
        <v>3821</v>
      </c>
      <c r="CT104" s="143" t="s">
        <v>3822</v>
      </c>
      <c r="CU104" s="150"/>
      <c r="CV104" s="150"/>
      <c r="CW104" s="150"/>
      <c r="CX104" s="150"/>
      <c r="CY104" s="150"/>
      <c r="CZ104" s="150"/>
      <c r="DA104" s="150"/>
      <c r="DB104" s="150"/>
      <c r="DC104" s="143" t="s">
        <v>3823</v>
      </c>
      <c r="DD104" s="143" t="s">
        <v>3824</v>
      </c>
      <c r="DE104" s="150"/>
    </row>
    <row r="105" spans="1:109" ht="15" customHeight="1">
      <c r="A105" s="5"/>
      <c r="B105" s="23"/>
      <c r="C105" s="26"/>
      <c r="D105" s="33" t="s">
        <v>35</v>
      </c>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4"/>
      <c r="AE105" s="5"/>
      <c r="AH105" s="148"/>
      <c r="AI105" s="148"/>
      <c r="AJ105" s="148"/>
      <c r="AK105" s="148"/>
      <c r="AL105" s="137" t="str">
        <f t="shared" si="3"/>
        <v/>
      </c>
      <c r="AM105" s="137" t="str">
        <f t="shared" si="4"/>
        <v/>
      </c>
      <c r="AN105" s="138" t="str">
        <f t="shared" si="5"/>
        <v/>
      </c>
      <c r="AO105" s="148"/>
      <c r="AP105" s="129">
        <v>103</v>
      </c>
      <c r="AQ105" s="149"/>
      <c r="AR105" s="149"/>
      <c r="AS105" s="149"/>
      <c r="AT105" s="149"/>
      <c r="AU105" s="149"/>
      <c r="AV105" s="149"/>
      <c r="AW105" s="141" t="s">
        <v>3825</v>
      </c>
      <c r="AX105" s="149"/>
      <c r="AY105" s="149"/>
      <c r="AZ105" s="149"/>
      <c r="BA105" s="149"/>
      <c r="BB105" s="149"/>
      <c r="BC105" s="149"/>
      <c r="BD105" s="141" t="s">
        <v>3826</v>
      </c>
      <c r="BE105" s="142" t="s">
        <v>3827</v>
      </c>
      <c r="BF105" s="141" t="s">
        <v>3828</v>
      </c>
      <c r="BG105" s="149"/>
      <c r="BH105" s="149"/>
      <c r="BI105" s="149"/>
      <c r="BJ105" s="141" t="s">
        <v>3829</v>
      </c>
      <c r="BK105" s="141" t="s">
        <v>3830</v>
      </c>
      <c r="BL105" s="149"/>
      <c r="BM105" s="149"/>
      <c r="BN105" s="149"/>
      <c r="BO105" s="149"/>
      <c r="BP105" s="149"/>
      <c r="BQ105" s="149"/>
      <c r="BR105" s="149"/>
      <c r="BS105" s="149"/>
      <c r="BT105" s="141" t="s">
        <v>3831</v>
      </c>
      <c r="BU105" s="141" t="s">
        <v>3832</v>
      </c>
      <c r="BV105" s="149"/>
      <c r="BW105" s="148"/>
      <c r="BX105" s="148"/>
      <c r="BY105" s="148"/>
      <c r="BZ105" s="150"/>
      <c r="CA105" s="150"/>
      <c r="CB105" s="150"/>
      <c r="CC105" s="150"/>
      <c r="CD105" s="150"/>
      <c r="CE105" s="150"/>
      <c r="CF105" s="143" t="s">
        <v>3833</v>
      </c>
      <c r="CG105" s="150"/>
      <c r="CH105" s="150"/>
      <c r="CI105" s="150"/>
      <c r="CJ105" s="150"/>
      <c r="CK105" s="150"/>
      <c r="CL105" s="150"/>
      <c r="CM105" s="143" t="s">
        <v>3834</v>
      </c>
      <c r="CN105" s="144" t="s">
        <v>3835</v>
      </c>
      <c r="CO105" s="143" t="s">
        <v>3836</v>
      </c>
      <c r="CP105" s="150"/>
      <c r="CQ105" s="150"/>
      <c r="CR105" s="150"/>
      <c r="CS105" s="143" t="s">
        <v>3837</v>
      </c>
      <c r="CT105" s="143" t="s">
        <v>3838</v>
      </c>
      <c r="CU105" s="150"/>
      <c r="CV105" s="150"/>
      <c r="CW105" s="150"/>
      <c r="CX105" s="150"/>
      <c r="CY105" s="150"/>
      <c r="CZ105" s="150"/>
      <c r="DA105" s="150"/>
      <c r="DB105" s="150"/>
      <c r="DC105" s="143" t="s">
        <v>3839</v>
      </c>
      <c r="DD105" s="143" t="s">
        <v>3840</v>
      </c>
      <c r="DE105" s="150"/>
    </row>
    <row r="106" spans="1:109" ht="6.75" customHeight="1">
      <c r="A106" s="5"/>
      <c r="B106" s="23"/>
      <c r="C106" s="26"/>
      <c r="D106" s="33"/>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4"/>
      <c r="AE106" s="5"/>
      <c r="AH106" s="148"/>
      <c r="AI106" s="148"/>
      <c r="AJ106" s="148"/>
      <c r="AK106" s="148"/>
      <c r="AL106" s="137" t="str">
        <f t="shared" si="3"/>
        <v/>
      </c>
      <c r="AM106" s="137" t="str">
        <f t="shared" si="4"/>
        <v/>
      </c>
      <c r="AN106" s="138" t="str">
        <f t="shared" si="5"/>
        <v/>
      </c>
      <c r="AO106" s="148"/>
      <c r="AP106" s="129">
        <v>104</v>
      </c>
      <c r="AQ106" s="149"/>
      <c r="AR106" s="149"/>
      <c r="AS106" s="149"/>
      <c r="AT106" s="149"/>
      <c r="AU106" s="149"/>
      <c r="AV106" s="149"/>
      <c r="AW106" s="141" t="s">
        <v>3841</v>
      </c>
      <c r="AX106" s="149"/>
      <c r="AY106" s="149"/>
      <c r="AZ106" s="149"/>
      <c r="BA106" s="149"/>
      <c r="BB106" s="149"/>
      <c r="BC106" s="149"/>
      <c r="BD106" s="141" t="s">
        <v>3842</v>
      </c>
      <c r="BE106" s="142" t="s">
        <v>3843</v>
      </c>
      <c r="BF106" s="141" t="s">
        <v>3844</v>
      </c>
      <c r="BG106" s="149"/>
      <c r="BH106" s="149"/>
      <c r="BI106" s="149"/>
      <c r="BJ106" s="141" t="s">
        <v>3845</v>
      </c>
      <c r="BK106" s="141" t="s">
        <v>3846</v>
      </c>
      <c r="BL106" s="149"/>
      <c r="BM106" s="149"/>
      <c r="BN106" s="149"/>
      <c r="BO106" s="149"/>
      <c r="BP106" s="149"/>
      <c r="BQ106" s="149"/>
      <c r="BR106" s="149"/>
      <c r="BS106" s="149"/>
      <c r="BT106" s="141" t="s">
        <v>3847</v>
      </c>
      <c r="BU106" s="141" t="s">
        <v>3848</v>
      </c>
      <c r="BV106" s="149"/>
      <c r="BW106" s="148"/>
      <c r="BX106" s="148"/>
      <c r="BY106" s="148"/>
      <c r="BZ106" s="150"/>
      <c r="CA106" s="150"/>
      <c r="CB106" s="150"/>
      <c r="CC106" s="150"/>
      <c r="CD106" s="150"/>
      <c r="CE106" s="150"/>
      <c r="CF106" s="143" t="s">
        <v>3849</v>
      </c>
      <c r="CG106" s="150"/>
      <c r="CH106" s="150"/>
      <c r="CI106" s="150"/>
      <c r="CJ106" s="150"/>
      <c r="CK106" s="150"/>
      <c r="CL106" s="150"/>
      <c r="CM106" s="143" t="s">
        <v>3850</v>
      </c>
      <c r="CN106" s="144" t="s">
        <v>3851</v>
      </c>
      <c r="CO106" s="143" t="s">
        <v>1447</v>
      </c>
      <c r="CP106" s="150"/>
      <c r="CQ106" s="150"/>
      <c r="CR106" s="150"/>
      <c r="CS106" s="143" t="s">
        <v>3852</v>
      </c>
      <c r="CT106" s="143" t="s">
        <v>3853</v>
      </c>
      <c r="CU106" s="150"/>
      <c r="CV106" s="150"/>
      <c r="CW106" s="150"/>
      <c r="CX106" s="150"/>
      <c r="CY106" s="150"/>
      <c r="CZ106" s="150"/>
      <c r="DA106" s="150"/>
      <c r="DB106" s="150"/>
      <c r="DC106" s="143" t="s">
        <v>3854</v>
      </c>
      <c r="DD106" s="143" t="s">
        <v>3855</v>
      </c>
      <c r="DE106" s="150"/>
    </row>
    <row r="107" spans="1:109" ht="24" customHeight="1">
      <c r="A107" s="5"/>
      <c r="B107" s="23"/>
      <c r="C107" s="26"/>
      <c r="D107" s="300" t="s">
        <v>5412</v>
      </c>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24"/>
      <c r="AE107" s="5"/>
      <c r="AH107" s="148"/>
      <c r="AI107" s="148"/>
      <c r="AJ107" s="148"/>
      <c r="AK107" s="148"/>
      <c r="AL107" s="137" t="str">
        <f t="shared" si="3"/>
        <v/>
      </c>
      <c r="AM107" s="137" t="str">
        <f t="shared" si="4"/>
        <v/>
      </c>
      <c r="AN107" s="138" t="str">
        <f t="shared" si="5"/>
        <v/>
      </c>
      <c r="AO107" s="148"/>
      <c r="AP107" s="129">
        <v>105</v>
      </c>
      <c r="AQ107" s="149"/>
      <c r="AR107" s="149"/>
      <c r="AS107" s="149"/>
      <c r="AT107" s="149"/>
      <c r="AU107" s="149"/>
      <c r="AV107" s="149"/>
      <c r="AW107" s="141" t="s">
        <v>3856</v>
      </c>
      <c r="AX107" s="149"/>
      <c r="AY107" s="149"/>
      <c r="AZ107" s="149"/>
      <c r="BA107" s="149"/>
      <c r="BB107" s="149"/>
      <c r="BC107" s="149"/>
      <c r="BD107" s="141" t="s">
        <v>3857</v>
      </c>
      <c r="BE107" s="142" t="s">
        <v>3858</v>
      </c>
      <c r="BF107" s="141" t="s">
        <v>3859</v>
      </c>
      <c r="BG107" s="149"/>
      <c r="BH107" s="149"/>
      <c r="BI107" s="149"/>
      <c r="BJ107" s="141" t="s">
        <v>3860</v>
      </c>
      <c r="BK107" s="141" t="s">
        <v>3861</v>
      </c>
      <c r="BL107" s="149"/>
      <c r="BM107" s="149"/>
      <c r="BN107" s="149"/>
      <c r="BO107" s="149"/>
      <c r="BP107" s="149"/>
      <c r="BQ107" s="149"/>
      <c r="BR107" s="149"/>
      <c r="BS107" s="149"/>
      <c r="BT107" s="141" t="s">
        <v>3862</v>
      </c>
      <c r="BU107" s="141" t="s">
        <v>3863</v>
      </c>
      <c r="BV107" s="149"/>
      <c r="BW107" s="148"/>
      <c r="BX107" s="148"/>
      <c r="BY107" s="148"/>
      <c r="BZ107" s="150"/>
      <c r="CA107" s="150"/>
      <c r="CB107" s="150"/>
      <c r="CC107" s="150"/>
      <c r="CD107" s="150"/>
      <c r="CE107" s="150"/>
      <c r="CF107" s="143" t="s">
        <v>3864</v>
      </c>
      <c r="CG107" s="150"/>
      <c r="CH107" s="150"/>
      <c r="CI107" s="150"/>
      <c r="CJ107" s="150"/>
      <c r="CK107" s="150"/>
      <c r="CL107" s="150"/>
      <c r="CM107" s="143" t="s">
        <v>3865</v>
      </c>
      <c r="CN107" s="144" t="s">
        <v>3866</v>
      </c>
      <c r="CO107" s="143" t="s">
        <v>3867</v>
      </c>
      <c r="CP107" s="150"/>
      <c r="CQ107" s="150"/>
      <c r="CR107" s="150"/>
      <c r="CS107" s="143" t="s">
        <v>3868</v>
      </c>
      <c r="CT107" s="143" t="s">
        <v>3869</v>
      </c>
      <c r="CU107" s="150"/>
      <c r="CV107" s="150"/>
      <c r="CW107" s="150"/>
      <c r="CX107" s="150"/>
      <c r="CY107" s="150"/>
      <c r="CZ107" s="150"/>
      <c r="DA107" s="150"/>
      <c r="DB107" s="150"/>
      <c r="DC107" s="143" t="s">
        <v>3870</v>
      </c>
      <c r="DD107" s="143" t="s">
        <v>3871</v>
      </c>
      <c r="DE107" s="150"/>
    </row>
    <row r="108" spans="1:109" ht="6.75" customHeight="1">
      <c r="A108" s="5"/>
      <c r="B108" s="23"/>
      <c r="C108" s="26"/>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4"/>
      <c r="AE108" s="5"/>
      <c r="AH108" s="148"/>
      <c r="AI108" s="148"/>
      <c r="AJ108" s="148"/>
      <c r="AK108" s="148"/>
      <c r="AL108" s="137" t="str">
        <f t="shared" si="3"/>
        <v/>
      </c>
      <c r="AM108" s="137" t="str">
        <f t="shared" si="4"/>
        <v/>
      </c>
      <c r="AN108" s="138" t="str">
        <f t="shared" si="5"/>
        <v/>
      </c>
      <c r="AO108" s="148"/>
      <c r="AP108" s="129">
        <v>106</v>
      </c>
      <c r="AQ108" s="149"/>
      <c r="AR108" s="149"/>
      <c r="AS108" s="149"/>
      <c r="AT108" s="149"/>
      <c r="AU108" s="149"/>
      <c r="AV108" s="149"/>
      <c r="AW108" s="141" t="s">
        <v>3872</v>
      </c>
      <c r="AX108" s="149"/>
      <c r="AY108" s="149"/>
      <c r="AZ108" s="149"/>
      <c r="BA108" s="149"/>
      <c r="BB108" s="149"/>
      <c r="BC108" s="149"/>
      <c r="BD108" s="141" t="s">
        <v>3873</v>
      </c>
      <c r="BE108" s="142" t="s">
        <v>3874</v>
      </c>
      <c r="BF108" s="141" t="s">
        <v>3875</v>
      </c>
      <c r="BG108" s="149"/>
      <c r="BH108" s="149"/>
      <c r="BI108" s="149"/>
      <c r="BJ108" s="141" t="s">
        <v>3876</v>
      </c>
      <c r="BK108" s="141" t="s">
        <v>3877</v>
      </c>
      <c r="BL108" s="149"/>
      <c r="BM108" s="149"/>
      <c r="BN108" s="149"/>
      <c r="BO108" s="149"/>
      <c r="BP108" s="149"/>
      <c r="BQ108" s="149"/>
      <c r="BR108" s="149"/>
      <c r="BS108" s="149"/>
      <c r="BT108" s="141" t="s">
        <v>3878</v>
      </c>
      <c r="BU108" s="141" t="s">
        <v>3879</v>
      </c>
      <c r="BV108" s="149"/>
      <c r="BW108" s="148"/>
      <c r="BX108" s="148"/>
      <c r="BY108" s="148"/>
      <c r="BZ108" s="150"/>
      <c r="CA108" s="150"/>
      <c r="CB108" s="150"/>
      <c r="CC108" s="150"/>
      <c r="CD108" s="150"/>
      <c r="CE108" s="150"/>
      <c r="CF108" s="143" t="s">
        <v>1447</v>
      </c>
      <c r="CG108" s="150"/>
      <c r="CH108" s="150"/>
      <c r="CI108" s="150"/>
      <c r="CJ108" s="150"/>
      <c r="CK108" s="150"/>
      <c r="CL108" s="150"/>
      <c r="CM108" s="143" t="s">
        <v>3880</v>
      </c>
      <c r="CN108" s="144" t="s">
        <v>3881</v>
      </c>
      <c r="CO108" s="143" t="s">
        <v>3882</v>
      </c>
      <c r="CP108" s="150"/>
      <c r="CQ108" s="150"/>
      <c r="CR108" s="150"/>
      <c r="CS108" s="143" t="s">
        <v>3883</v>
      </c>
      <c r="CT108" s="143" t="s">
        <v>3044</v>
      </c>
      <c r="CU108" s="150"/>
      <c r="CV108" s="150"/>
      <c r="CW108" s="150"/>
      <c r="CX108" s="150"/>
      <c r="CY108" s="150"/>
      <c r="CZ108" s="150"/>
      <c r="DA108" s="150"/>
      <c r="DB108" s="150"/>
      <c r="DC108" s="143" t="s">
        <v>3884</v>
      </c>
      <c r="DD108" s="143" t="s">
        <v>3885</v>
      </c>
      <c r="DE108" s="150"/>
    </row>
    <row r="109" spans="1:109" ht="15" customHeight="1">
      <c r="A109" s="5"/>
      <c r="B109" s="23"/>
      <c r="C109" s="26"/>
      <c r="D109" s="33" t="s">
        <v>36</v>
      </c>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4"/>
      <c r="AE109" s="5"/>
      <c r="AH109" s="148"/>
      <c r="AI109" s="148"/>
      <c r="AJ109" s="148"/>
      <c r="AK109" s="148"/>
      <c r="AL109" s="137" t="str">
        <f t="shared" si="3"/>
        <v/>
      </c>
      <c r="AM109" s="137" t="str">
        <f t="shared" si="4"/>
        <v/>
      </c>
      <c r="AN109" s="138" t="str">
        <f t="shared" si="5"/>
        <v/>
      </c>
      <c r="AO109" s="148"/>
      <c r="AP109" s="129">
        <v>107</v>
      </c>
      <c r="AQ109" s="149"/>
      <c r="AR109" s="149"/>
      <c r="AS109" s="149"/>
      <c r="AT109" s="149"/>
      <c r="AU109" s="149"/>
      <c r="AV109" s="149"/>
      <c r="AW109" s="141" t="s">
        <v>3886</v>
      </c>
      <c r="AX109" s="149"/>
      <c r="AY109" s="149"/>
      <c r="AZ109" s="149"/>
      <c r="BA109" s="149"/>
      <c r="BB109" s="149"/>
      <c r="BC109" s="149"/>
      <c r="BD109" s="141" t="s">
        <v>3887</v>
      </c>
      <c r="BE109" s="142" t="s">
        <v>3888</v>
      </c>
      <c r="BF109" s="141" t="s">
        <v>3889</v>
      </c>
      <c r="BG109" s="149"/>
      <c r="BH109" s="149"/>
      <c r="BI109" s="149"/>
      <c r="BJ109" s="141" t="s">
        <v>3890</v>
      </c>
      <c r="BK109" s="141" t="s">
        <v>3891</v>
      </c>
      <c r="BL109" s="149"/>
      <c r="BM109" s="149"/>
      <c r="BN109" s="149"/>
      <c r="BO109" s="149"/>
      <c r="BP109" s="149"/>
      <c r="BQ109" s="149"/>
      <c r="BR109" s="149"/>
      <c r="BS109" s="149"/>
      <c r="BT109" s="141" t="s">
        <v>3892</v>
      </c>
      <c r="BU109" s="141" t="s">
        <v>3893</v>
      </c>
      <c r="BV109" s="149"/>
      <c r="BW109" s="148"/>
      <c r="BX109" s="148"/>
      <c r="BY109" s="148"/>
      <c r="BZ109" s="150"/>
      <c r="CA109" s="150"/>
      <c r="CB109" s="150"/>
      <c r="CC109" s="150"/>
      <c r="CD109" s="150"/>
      <c r="CE109" s="150"/>
      <c r="CF109" s="143" t="s">
        <v>3894</v>
      </c>
      <c r="CG109" s="150"/>
      <c r="CH109" s="150"/>
      <c r="CI109" s="150"/>
      <c r="CJ109" s="150"/>
      <c r="CK109" s="150"/>
      <c r="CL109" s="150"/>
      <c r="CM109" s="143" t="s">
        <v>3895</v>
      </c>
      <c r="CN109" s="144" t="s">
        <v>3896</v>
      </c>
      <c r="CO109" s="143" t="s">
        <v>3897</v>
      </c>
      <c r="CP109" s="150"/>
      <c r="CQ109" s="150"/>
      <c r="CR109" s="150"/>
      <c r="CS109" s="143" t="s">
        <v>3898</v>
      </c>
      <c r="CT109" s="143" t="s">
        <v>3899</v>
      </c>
      <c r="CU109" s="150"/>
      <c r="CV109" s="150"/>
      <c r="CW109" s="150"/>
      <c r="CX109" s="150"/>
      <c r="CY109" s="150"/>
      <c r="CZ109" s="150"/>
      <c r="DA109" s="150"/>
      <c r="DB109" s="150"/>
      <c r="DC109" s="143" t="s">
        <v>3900</v>
      </c>
      <c r="DD109" s="143" t="s">
        <v>3901</v>
      </c>
      <c r="DE109" s="150"/>
    </row>
    <row r="110" spans="1:109" ht="6.75" customHeight="1">
      <c r="A110" s="5"/>
      <c r="B110" s="23"/>
      <c r="C110" s="26"/>
      <c r="D110" s="33"/>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4"/>
      <c r="AE110" s="5"/>
      <c r="AH110" s="148"/>
      <c r="AI110" s="148"/>
      <c r="AJ110" s="148"/>
      <c r="AK110" s="148"/>
      <c r="AL110" s="137" t="str">
        <f t="shared" si="3"/>
        <v/>
      </c>
      <c r="AM110" s="137" t="str">
        <f t="shared" si="4"/>
        <v/>
      </c>
      <c r="AN110" s="138" t="str">
        <f t="shared" si="5"/>
        <v/>
      </c>
      <c r="AO110" s="148"/>
      <c r="AP110" s="129">
        <v>108</v>
      </c>
      <c r="AQ110" s="149"/>
      <c r="AR110" s="149"/>
      <c r="AS110" s="149"/>
      <c r="AT110" s="149"/>
      <c r="AU110" s="149"/>
      <c r="AV110" s="149"/>
      <c r="AW110" s="141" t="s">
        <v>3902</v>
      </c>
      <c r="AX110" s="149"/>
      <c r="AY110" s="149"/>
      <c r="AZ110" s="149"/>
      <c r="BA110" s="149"/>
      <c r="BB110" s="149"/>
      <c r="BC110" s="149"/>
      <c r="BD110" s="141" t="s">
        <v>3903</v>
      </c>
      <c r="BE110" s="142" t="s">
        <v>3904</v>
      </c>
      <c r="BF110" s="141" t="s">
        <v>3905</v>
      </c>
      <c r="BG110" s="149"/>
      <c r="BH110" s="149"/>
      <c r="BI110" s="149"/>
      <c r="BJ110" s="141" t="s">
        <v>3906</v>
      </c>
      <c r="BK110" s="141" t="s">
        <v>3907</v>
      </c>
      <c r="BL110" s="149"/>
      <c r="BM110" s="149"/>
      <c r="BN110" s="149"/>
      <c r="BO110" s="149"/>
      <c r="BP110" s="149"/>
      <c r="BQ110" s="149"/>
      <c r="BR110" s="149"/>
      <c r="BS110" s="149"/>
      <c r="BT110" s="141" t="s">
        <v>3908</v>
      </c>
      <c r="BU110" s="149">
        <v>31999</v>
      </c>
      <c r="BV110" s="149"/>
      <c r="BW110" s="148"/>
      <c r="BX110" s="148"/>
      <c r="BY110" s="148"/>
      <c r="BZ110" s="150"/>
      <c r="CA110" s="150"/>
      <c r="CB110" s="150"/>
      <c r="CC110" s="150"/>
      <c r="CD110" s="150"/>
      <c r="CE110" s="150"/>
      <c r="CF110" s="143" t="s">
        <v>3909</v>
      </c>
      <c r="CG110" s="150"/>
      <c r="CH110" s="150"/>
      <c r="CI110" s="150"/>
      <c r="CJ110" s="150"/>
      <c r="CK110" s="150"/>
      <c r="CL110" s="150"/>
      <c r="CM110" s="143" t="s">
        <v>3910</v>
      </c>
      <c r="CN110" s="144" t="s">
        <v>3911</v>
      </c>
      <c r="CO110" s="143" t="s">
        <v>3912</v>
      </c>
      <c r="CP110" s="150"/>
      <c r="CQ110" s="150"/>
      <c r="CR110" s="150"/>
      <c r="CS110" s="143" t="s">
        <v>3913</v>
      </c>
      <c r="CT110" s="143" t="s">
        <v>3914</v>
      </c>
      <c r="CU110" s="150"/>
      <c r="CV110" s="150"/>
      <c r="CW110" s="150"/>
      <c r="CX110" s="150"/>
      <c r="CY110" s="150"/>
      <c r="CZ110" s="150"/>
      <c r="DA110" s="150"/>
      <c r="DB110" s="150"/>
      <c r="DC110" s="143" t="s">
        <v>3915</v>
      </c>
      <c r="DD110" s="143" t="s">
        <v>224</v>
      </c>
      <c r="DE110" s="150"/>
    </row>
    <row r="111" spans="1:109" ht="24" customHeight="1">
      <c r="A111" s="5"/>
      <c r="B111" s="23"/>
      <c r="C111" s="26"/>
      <c r="D111" s="288" t="s">
        <v>310</v>
      </c>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c r="AA111" s="288"/>
      <c r="AB111" s="288"/>
      <c r="AC111" s="288"/>
      <c r="AD111" s="24"/>
      <c r="AE111" s="5"/>
      <c r="AH111" s="148"/>
      <c r="AI111" s="148"/>
      <c r="AJ111" s="148"/>
      <c r="AK111" s="148"/>
      <c r="AL111" s="137" t="str">
        <f t="shared" si="3"/>
        <v/>
      </c>
      <c r="AM111" s="137" t="str">
        <f t="shared" si="4"/>
        <v/>
      </c>
      <c r="AN111" s="138" t="str">
        <f t="shared" si="5"/>
        <v/>
      </c>
      <c r="AO111" s="148"/>
      <c r="AP111" s="129">
        <v>109</v>
      </c>
      <c r="AQ111" s="149"/>
      <c r="AR111" s="149"/>
      <c r="AS111" s="149"/>
      <c r="AT111" s="149"/>
      <c r="AU111" s="149"/>
      <c r="AV111" s="149"/>
      <c r="AW111" s="141" t="s">
        <v>3916</v>
      </c>
      <c r="AX111" s="149"/>
      <c r="AY111" s="149"/>
      <c r="AZ111" s="149"/>
      <c r="BA111" s="149"/>
      <c r="BB111" s="149"/>
      <c r="BC111" s="149"/>
      <c r="BD111" s="141" t="s">
        <v>3917</v>
      </c>
      <c r="BE111" s="142" t="s">
        <v>3918</v>
      </c>
      <c r="BF111" s="141" t="s">
        <v>3919</v>
      </c>
      <c r="BG111" s="149"/>
      <c r="BH111" s="149"/>
      <c r="BI111" s="149"/>
      <c r="BJ111" s="141" t="s">
        <v>3920</v>
      </c>
      <c r="BK111" s="141" t="s">
        <v>3921</v>
      </c>
      <c r="BL111" s="149"/>
      <c r="BM111" s="149"/>
      <c r="BN111" s="149"/>
      <c r="BO111" s="149"/>
      <c r="BP111" s="149"/>
      <c r="BQ111" s="149"/>
      <c r="BR111" s="149"/>
      <c r="BS111" s="149"/>
      <c r="BT111" s="141" t="s">
        <v>3922</v>
      </c>
      <c r="BU111" s="149"/>
      <c r="BV111" s="149"/>
      <c r="BW111" s="148"/>
      <c r="BX111" s="148"/>
      <c r="BY111" s="148"/>
      <c r="BZ111" s="150"/>
      <c r="CA111" s="150"/>
      <c r="CB111" s="150"/>
      <c r="CC111" s="150"/>
      <c r="CD111" s="150"/>
      <c r="CE111" s="150"/>
      <c r="CF111" s="143" t="s">
        <v>3923</v>
      </c>
      <c r="CG111" s="150"/>
      <c r="CH111" s="150"/>
      <c r="CI111" s="150"/>
      <c r="CJ111" s="150"/>
      <c r="CK111" s="150"/>
      <c r="CL111" s="150"/>
      <c r="CM111" s="143" t="s">
        <v>1555</v>
      </c>
      <c r="CN111" s="144" t="s">
        <v>3924</v>
      </c>
      <c r="CO111" s="143" t="s">
        <v>3925</v>
      </c>
      <c r="CP111" s="150"/>
      <c r="CQ111" s="150"/>
      <c r="CR111" s="150"/>
      <c r="CS111" s="143" t="s">
        <v>3926</v>
      </c>
      <c r="CT111" s="143" t="s">
        <v>3927</v>
      </c>
      <c r="CU111" s="150"/>
      <c r="CV111" s="150"/>
      <c r="CW111" s="150"/>
      <c r="CX111" s="150"/>
      <c r="CY111" s="150"/>
      <c r="CZ111" s="150"/>
      <c r="DA111" s="150"/>
      <c r="DB111" s="150"/>
      <c r="DC111" s="143" t="s">
        <v>1006</v>
      </c>
      <c r="DD111" s="150"/>
      <c r="DE111" s="150"/>
    </row>
    <row r="112" spans="1:109" ht="6.75" customHeight="1">
      <c r="A112" s="5"/>
      <c r="B112" s="23"/>
      <c r="C112" s="26"/>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24"/>
      <c r="AE112" s="5"/>
      <c r="AH112" s="148"/>
      <c r="AI112" s="148"/>
      <c r="AJ112" s="148"/>
      <c r="AK112" s="148"/>
      <c r="AL112" s="137" t="str">
        <f t="shared" si="3"/>
        <v/>
      </c>
      <c r="AM112" s="137" t="str">
        <f t="shared" si="4"/>
        <v/>
      </c>
      <c r="AN112" s="138" t="str">
        <f t="shared" si="5"/>
        <v/>
      </c>
      <c r="AO112" s="148"/>
      <c r="AP112" s="129">
        <v>110</v>
      </c>
      <c r="AQ112" s="149"/>
      <c r="AR112" s="149"/>
      <c r="AS112" s="149"/>
      <c r="AT112" s="149"/>
      <c r="AU112" s="149"/>
      <c r="AV112" s="149"/>
      <c r="AW112" s="141" t="s">
        <v>3928</v>
      </c>
      <c r="AX112" s="149"/>
      <c r="AY112" s="149"/>
      <c r="AZ112" s="149"/>
      <c r="BA112" s="149"/>
      <c r="BB112" s="149"/>
      <c r="BC112" s="149"/>
      <c r="BD112" s="141" t="s">
        <v>3929</v>
      </c>
      <c r="BE112" s="142" t="s">
        <v>3930</v>
      </c>
      <c r="BF112" s="141" t="s">
        <v>3931</v>
      </c>
      <c r="BG112" s="149"/>
      <c r="BH112" s="149"/>
      <c r="BI112" s="149"/>
      <c r="BJ112" s="141" t="s">
        <v>3932</v>
      </c>
      <c r="BK112" s="141" t="s">
        <v>3933</v>
      </c>
      <c r="BL112" s="149"/>
      <c r="BM112" s="149"/>
      <c r="BN112" s="149"/>
      <c r="BO112" s="149"/>
      <c r="BP112" s="149"/>
      <c r="BQ112" s="149"/>
      <c r="BR112" s="149"/>
      <c r="BS112" s="149"/>
      <c r="BT112" s="141" t="s">
        <v>3934</v>
      </c>
      <c r="BU112" s="149"/>
      <c r="BV112" s="149"/>
      <c r="BW112" s="148"/>
      <c r="BX112" s="148"/>
      <c r="BY112" s="148"/>
      <c r="BZ112" s="150"/>
      <c r="CA112" s="150"/>
      <c r="CB112" s="150"/>
      <c r="CC112" s="150"/>
      <c r="CD112" s="150"/>
      <c r="CE112" s="150"/>
      <c r="CF112" s="143" t="s">
        <v>3415</v>
      </c>
      <c r="CG112" s="150"/>
      <c r="CH112" s="150"/>
      <c r="CI112" s="150"/>
      <c r="CJ112" s="150"/>
      <c r="CK112" s="150"/>
      <c r="CL112" s="150"/>
      <c r="CM112" s="143" t="s">
        <v>3935</v>
      </c>
      <c r="CN112" s="144" t="s">
        <v>3936</v>
      </c>
      <c r="CO112" s="143" t="s">
        <v>3937</v>
      </c>
      <c r="CP112" s="150"/>
      <c r="CQ112" s="150"/>
      <c r="CR112" s="150"/>
      <c r="CS112" s="143" t="s">
        <v>3938</v>
      </c>
      <c r="CT112" s="143" t="s">
        <v>3939</v>
      </c>
      <c r="CU112" s="150"/>
      <c r="CV112" s="150"/>
      <c r="CW112" s="150"/>
      <c r="CX112" s="150"/>
      <c r="CY112" s="150"/>
      <c r="CZ112" s="150"/>
      <c r="DA112" s="150"/>
      <c r="DB112" s="150"/>
      <c r="DC112" s="143" t="s">
        <v>3940</v>
      </c>
      <c r="DD112" s="150"/>
      <c r="DE112" s="150"/>
    </row>
    <row r="113" spans="1:109" ht="15" customHeight="1">
      <c r="A113" s="5"/>
      <c r="B113" s="23"/>
      <c r="C113" s="26"/>
      <c r="D113" s="33" t="s">
        <v>311</v>
      </c>
      <c r="E113" s="35"/>
      <c r="F113" s="35"/>
      <c r="G113" s="36"/>
      <c r="H113" s="301" t="s">
        <v>5413</v>
      </c>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24"/>
      <c r="AE113" s="5"/>
      <c r="AH113" s="148"/>
      <c r="AI113" s="148"/>
      <c r="AJ113" s="148"/>
      <c r="AK113" s="148"/>
      <c r="AL113" s="137" t="str">
        <f t="shared" si="3"/>
        <v/>
      </c>
      <c r="AM113" s="137" t="str">
        <f t="shared" si="4"/>
        <v/>
      </c>
      <c r="AN113" s="138" t="str">
        <f t="shared" si="5"/>
        <v/>
      </c>
      <c r="AO113" s="148"/>
      <c r="AP113" s="129">
        <v>111</v>
      </c>
      <c r="AQ113" s="149"/>
      <c r="AR113" s="149"/>
      <c r="AS113" s="149"/>
      <c r="AT113" s="149"/>
      <c r="AU113" s="149"/>
      <c r="AV113" s="149"/>
      <c r="AW113" s="141" t="s">
        <v>3941</v>
      </c>
      <c r="AX113" s="149"/>
      <c r="AY113" s="149"/>
      <c r="AZ113" s="149"/>
      <c r="BA113" s="149"/>
      <c r="BB113" s="149"/>
      <c r="BC113" s="149"/>
      <c r="BD113" s="141" t="s">
        <v>3942</v>
      </c>
      <c r="BE113" s="142" t="s">
        <v>3943</v>
      </c>
      <c r="BF113" s="141" t="s">
        <v>3944</v>
      </c>
      <c r="BG113" s="149"/>
      <c r="BH113" s="149"/>
      <c r="BI113" s="149"/>
      <c r="BJ113" s="141" t="s">
        <v>3945</v>
      </c>
      <c r="BK113" s="141" t="s">
        <v>3946</v>
      </c>
      <c r="BL113" s="149"/>
      <c r="BM113" s="149"/>
      <c r="BN113" s="149"/>
      <c r="BO113" s="149"/>
      <c r="BP113" s="149"/>
      <c r="BQ113" s="149"/>
      <c r="BR113" s="149"/>
      <c r="BS113" s="149"/>
      <c r="BT113" s="141" t="s">
        <v>3947</v>
      </c>
      <c r="BU113" s="149"/>
      <c r="BV113" s="149"/>
      <c r="BW113" s="148"/>
      <c r="BX113" s="148"/>
      <c r="BY113" s="148"/>
      <c r="BZ113" s="150"/>
      <c r="CA113" s="150"/>
      <c r="CB113" s="150"/>
      <c r="CC113" s="150"/>
      <c r="CD113" s="150"/>
      <c r="CE113" s="150"/>
      <c r="CF113" s="143" t="s">
        <v>3948</v>
      </c>
      <c r="CG113" s="150"/>
      <c r="CH113" s="150"/>
      <c r="CI113" s="150"/>
      <c r="CJ113" s="150"/>
      <c r="CK113" s="150"/>
      <c r="CL113" s="150"/>
      <c r="CM113" s="143" t="s">
        <v>3949</v>
      </c>
      <c r="CN113" s="144" t="s">
        <v>3950</v>
      </c>
      <c r="CO113" s="143" t="s">
        <v>3951</v>
      </c>
      <c r="CP113" s="150"/>
      <c r="CQ113" s="150"/>
      <c r="CR113" s="150"/>
      <c r="CS113" s="143" t="s">
        <v>3952</v>
      </c>
      <c r="CT113" s="143" t="s">
        <v>3953</v>
      </c>
      <c r="CU113" s="150"/>
      <c r="CV113" s="150"/>
      <c r="CW113" s="150"/>
      <c r="CX113" s="150"/>
      <c r="CY113" s="150"/>
      <c r="CZ113" s="150"/>
      <c r="DA113" s="150"/>
      <c r="DB113" s="150"/>
      <c r="DC113" s="143" t="s">
        <v>3954</v>
      </c>
      <c r="DD113" s="150"/>
      <c r="DE113" s="150"/>
    </row>
    <row r="114" spans="1:109" ht="6.75" customHeight="1">
      <c r="A114" s="5"/>
      <c r="B114" s="23"/>
      <c r="C114" s="26"/>
      <c r="D114" s="37"/>
      <c r="E114" s="37"/>
      <c r="F114" s="37"/>
      <c r="G114" s="38"/>
      <c r="H114" s="107"/>
      <c r="I114" s="38"/>
      <c r="J114" s="38"/>
      <c r="K114" s="38"/>
      <c r="L114" s="38"/>
      <c r="M114" s="38"/>
      <c r="N114" s="38"/>
      <c r="O114" s="38"/>
      <c r="P114" s="38"/>
      <c r="Q114" s="38"/>
      <c r="R114" s="38"/>
      <c r="S114" s="38"/>
      <c r="T114" s="38"/>
      <c r="U114" s="38"/>
      <c r="V114" s="38"/>
      <c r="W114" s="38"/>
      <c r="X114" s="38"/>
      <c r="Y114" s="38"/>
      <c r="Z114" s="38"/>
      <c r="AA114" s="38"/>
      <c r="AB114" s="38"/>
      <c r="AC114" s="38"/>
      <c r="AD114" s="24"/>
      <c r="AE114" s="5"/>
      <c r="AH114" s="148"/>
      <c r="AI114" s="148"/>
      <c r="AJ114" s="148"/>
      <c r="AK114" s="148"/>
      <c r="AL114" s="137" t="str">
        <f t="shared" si="3"/>
        <v/>
      </c>
      <c r="AM114" s="137" t="str">
        <f t="shared" si="4"/>
        <v/>
      </c>
      <c r="AN114" s="138" t="str">
        <f t="shared" si="5"/>
        <v/>
      </c>
      <c r="AO114" s="148"/>
      <c r="AP114" s="129">
        <v>112</v>
      </c>
      <c r="AQ114" s="149"/>
      <c r="AR114" s="149"/>
      <c r="AS114" s="149"/>
      <c r="AT114" s="149"/>
      <c r="AU114" s="149"/>
      <c r="AV114" s="149"/>
      <c r="AW114" s="141" t="s">
        <v>3955</v>
      </c>
      <c r="AX114" s="149"/>
      <c r="AY114" s="149"/>
      <c r="AZ114" s="149"/>
      <c r="BA114" s="149"/>
      <c r="BB114" s="149"/>
      <c r="BC114" s="149"/>
      <c r="BD114" s="141" t="s">
        <v>3956</v>
      </c>
      <c r="BE114" s="142" t="s">
        <v>3957</v>
      </c>
      <c r="BF114" s="141" t="s">
        <v>3958</v>
      </c>
      <c r="BG114" s="149"/>
      <c r="BH114" s="149"/>
      <c r="BI114" s="149"/>
      <c r="BJ114" s="141" t="s">
        <v>3959</v>
      </c>
      <c r="BK114" s="141" t="s">
        <v>3960</v>
      </c>
      <c r="BL114" s="149"/>
      <c r="BM114" s="149"/>
      <c r="BN114" s="149"/>
      <c r="BO114" s="149"/>
      <c r="BP114" s="149"/>
      <c r="BQ114" s="149"/>
      <c r="BR114" s="149"/>
      <c r="BS114" s="149"/>
      <c r="BT114" s="141" t="s">
        <v>3961</v>
      </c>
      <c r="BU114" s="149"/>
      <c r="BV114" s="149"/>
      <c r="BW114" s="148"/>
      <c r="BX114" s="148"/>
      <c r="BY114" s="148"/>
      <c r="BZ114" s="150"/>
      <c r="CA114" s="150"/>
      <c r="CB114" s="150"/>
      <c r="CC114" s="150"/>
      <c r="CD114" s="150"/>
      <c r="CE114" s="150"/>
      <c r="CF114" s="143" t="s">
        <v>3962</v>
      </c>
      <c r="CG114" s="150"/>
      <c r="CH114" s="150"/>
      <c r="CI114" s="150"/>
      <c r="CJ114" s="150"/>
      <c r="CK114" s="150"/>
      <c r="CL114" s="150"/>
      <c r="CM114" s="143" t="s">
        <v>3963</v>
      </c>
      <c r="CN114" s="144" t="s">
        <v>3964</v>
      </c>
      <c r="CO114" s="143" t="s">
        <v>3965</v>
      </c>
      <c r="CP114" s="150"/>
      <c r="CQ114" s="150"/>
      <c r="CR114" s="150"/>
      <c r="CS114" s="143" t="s">
        <v>3966</v>
      </c>
      <c r="CT114" s="143" t="s">
        <v>3206</v>
      </c>
      <c r="CU114" s="150"/>
      <c r="CV114" s="150"/>
      <c r="CW114" s="150"/>
      <c r="CX114" s="150"/>
      <c r="CY114" s="150"/>
      <c r="CZ114" s="150"/>
      <c r="DA114" s="150"/>
      <c r="DB114" s="150"/>
      <c r="DC114" s="143" t="s">
        <v>3967</v>
      </c>
      <c r="DD114" s="150"/>
      <c r="DE114" s="150"/>
    </row>
    <row r="115" spans="1:109" ht="15" customHeight="1">
      <c r="A115" s="5"/>
      <c r="B115" s="23"/>
      <c r="C115" s="26"/>
      <c r="D115" s="33" t="s">
        <v>37</v>
      </c>
      <c r="E115" s="33"/>
      <c r="F115" s="33"/>
      <c r="G115" s="39"/>
      <c r="H115" s="301" t="s">
        <v>5414</v>
      </c>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24"/>
      <c r="AE115" s="5"/>
      <c r="AH115" s="148"/>
      <c r="AI115" s="148"/>
      <c r="AJ115" s="148"/>
      <c r="AK115" s="148"/>
      <c r="AL115" s="137" t="str">
        <f t="shared" si="3"/>
        <v/>
      </c>
      <c r="AM115" s="137" t="str">
        <f t="shared" si="4"/>
        <v/>
      </c>
      <c r="AN115" s="138" t="str">
        <f t="shared" si="5"/>
        <v/>
      </c>
      <c r="AO115" s="148"/>
      <c r="AP115" s="129">
        <v>113</v>
      </c>
      <c r="AQ115" s="149"/>
      <c r="AR115" s="149"/>
      <c r="AS115" s="149"/>
      <c r="AT115" s="149"/>
      <c r="AU115" s="149"/>
      <c r="AV115" s="149"/>
      <c r="AW115" s="141" t="s">
        <v>3968</v>
      </c>
      <c r="AX115" s="149"/>
      <c r="AY115" s="149"/>
      <c r="AZ115" s="149"/>
      <c r="BA115" s="149"/>
      <c r="BB115" s="149"/>
      <c r="BC115" s="149"/>
      <c r="BD115" s="141" t="s">
        <v>3969</v>
      </c>
      <c r="BE115" s="142" t="s">
        <v>3970</v>
      </c>
      <c r="BF115" s="141" t="s">
        <v>3971</v>
      </c>
      <c r="BG115" s="149"/>
      <c r="BH115" s="149"/>
      <c r="BI115" s="149"/>
      <c r="BJ115" s="141" t="s">
        <v>3972</v>
      </c>
      <c r="BK115" s="141" t="s">
        <v>3973</v>
      </c>
      <c r="BL115" s="149"/>
      <c r="BM115" s="149"/>
      <c r="BN115" s="149"/>
      <c r="BO115" s="149"/>
      <c r="BP115" s="149"/>
      <c r="BQ115" s="149"/>
      <c r="BR115" s="149"/>
      <c r="BS115" s="149"/>
      <c r="BT115" s="141" t="s">
        <v>3974</v>
      </c>
      <c r="BU115" s="149"/>
      <c r="BV115" s="149"/>
      <c r="BW115" s="148"/>
      <c r="BX115" s="148"/>
      <c r="BY115" s="148"/>
      <c r="BZ115" s="150"/>
      <c r="CA115" s="150"/>
      <c r="CB115" s="150"/>
      <c r="CC115" s="150"/>
      <c r="CD115" s="150"/>
      <c r="CE115" s="150"/>
      <c r="CF115" s="143" t="s">
        <v>635</v>
      </c>
      <c r="CG115" s="150"/>
      <c r="CH115" s="150"/>
      <c r="CI115" s="150"/>
      <c r="CJ115" s="150"/>
      <c r="CK115" s="150"/>
      <c r="CL115" s="150"/>
      <c r="CM115" s="143" t="s">
        <v>3975</v>
      </c>
      <c r="CN115" s="144" t="s">
        <v>3976</v>
      </c>
      <c r="CO115" s="143" t="s">
        <v>3977</v>
      </c>
      <c r="CP115" s="150"/>
      <c r="CQ115" s="150"/>
      <c r="CR115" s="150"/>
      <c r="CS115" s="143" t="s">
        <v>3978</v>
      </c>
      <c r="CT115" s="143" t="s">
        <v>3979</v>
      </c>
      <c r="CU115" s="150"/>
      <c r="CV115" s="150"/>
      <c r="CW115" s="150"/>
      <c r="CX115" s="150"/>
      <c r="CY115" s="150"/>
      <c r="CZ115" s="150"/>
      <c r="DA115" s="150"/>
      <c r="DB115" s="150"/>
      <c r="DC115" s="143" t="s">
        <v>3980</v>
      </c>
      <c r="DD115" s="150"/>
      <c r="DE115" s="150"/>
    </row>
    <row r="116" spans="1:109" ht="15" customHeight="1" thickBot="1">
      <c r="A116" s="5"/>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9"/>
      <c r="AE116" s="5"/>
      <c r="AH116" s="148"/>
      <c r="AI116" s="148"/>
      <c r="AJ116" s="148"/>
      <c r="AK116" s="148"/>
      <c r="AL116" s="137" t="str">
        <f t="shared" si="3"/>
        <v/>
      </c>
      <c r="AM116" s="137" t="str">
        <f t="shared" si="4"/>
        <v/>
      </c>
      <c r="AN116" s="138" t="str">
        <f t="shared" si="5"/>
        <v/>
      </c>
      <c r="AO116" s="148"/>
      <c r="AP116" s="129">
        <v>114</v>
      </c>
      <c r="AQ116" s="149"/>
      <c r="AR116" s="149"/>
      <c r="AS116" s="149"/>
      <c r="AT116" s="149"/>
      <c r="AU116" s="149"/>
      <c r="AV116" s="149"/>
      <c r="AW116" s="141" t="s">
        <v>3981</v>
      </c>
      <c r="AX116" s="149"/>
      <c r="AY116" s="149"/>
      <c r="AZ116" s="149"/>
      <c r="BA116" s="149"/>
      <c r="BB116" s="149"/>
      <c r="BC116" s="149"/>
      <c r="BD116" s="141" t="s">
        <v>3982</v>
      </c>
      <c r="BE116" s="142" t="s">
        <v>3983</v>
      </c>
      <c r="BF116" s="141" t="s">
        <v>3984</v>
      </c>
      <c r="BG116" s="149"/>
      <c r="BH116" s="149"/>
      <c r="BI116" s="149"/>
      <c r="BJ116" s="141" t="s">
        <v>3985</v>
      </c>
      <c r="BK116" s="141" t="s">
        <v>3986</v>
      </c>
      <c r="BL116" s="149"/>
      <c r="BM116" s="149"/>
      <c r="BN116" s="149"/>
      <c r="BO116" s="149"/>
      <c r="BP116" s="149"/>
      <c r="BQ116" s="149"/>
      <c r="BR116" s="149"/>
      <c r="BS116" s="149"/>
      <c r="BT116" s="141" t="s">
        <v>3987</v>
      </c>
      <c r="BU116" s="149"/>
      <c r="BV116" s="149"/>
      <c r="BW116" s="148"/>
      <c r="BX116" s="148"/>
      <c r="BY116" s="148"/>
      <c r="BZ116" s="150"/>
      <c r="CA116" s="150"/>
      <c r="CB116" s="150"/>
      <c r="CC116" s="150"/>
      <c r="CD116" s="150"/>
      <c r="CE116" s="150"/>
      <c r="CF116" s="143" t="s">
        <v>3988</v>
      </c>
      <c r="CG116" s="150"/>
      <c r="CH116" s="150"/>
      <c r="CI116" s="150"/>
      <c r="CJ116" s="150"/>
      <c r="CK116" s="150"/>
      <c r="CL116" s="150"/>
      <c r="CM116" s="143" t="s">
        <v>3989</v>
      </c>
      <c r="CN116" s="144" t="s">
        <v>3990</v>
      </c>
      <c r="CO116" s="143" t="s">
        <v>3991</v>
      </c>
      <c r="CP116" s="150"/>
      <c r="CQ116" s="150"/>
      <c r="CR116" s="150"/>
      <c r="CS116" s="143" t="s">
        <v>3992</v>
      </c>
      <c r="CT116" s="143" t="s">
        <v>3993</v>
      </c>
      <c r="CU116" s="150"/>
      <c r="CV116" s="150"/>
      <c r="CW116" s="150"/>
      <c r="CX116" s="150"/>
      <c r="CY116" s="150"/>
      <c r="CZ116" s="150"/>
      <c r="DA116" s="150"/>
      <c r="DB116" s="150"/>
      <c r="DC116" s="143" t="s">
        <v>3994</v>
      </c>
      <c r="DD116" s="150"/>
      <c r="DE116" s="150"/>
    </row>
    <row r="117" spans="1:109" ht="15" customHeight="1" thickBo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H117" s="148"/>
      <c r="AI117" s="148"/>
      <c r="AJ117" s="148"/>
      <c r="AK117" s="148"/>
      <c r="AL117" s="137" t="str">
        <f t="shared" si="3"/>
        <v/>
      </c>
      <c r="AM117" s="137" t="str">
        <f t="shared" si="4"/>
        <v/>
      </c>
      <c r="AN117" s="138" t="str">
        <f t="shared" si="5"/>
        <v/>
      </c>
      <c r="AO117" s="148"/>
      <c r="AP117" s="129">
        <v>115</v>
      </c>
      <c r="AQ117" s="149"/>
      <c r="AR117" s="149"/>
      <c r="AS117" s="149"/>
      <c r="AT117" s="149"/>
      <c r="AU117" s="149"/>
      <c r="AV117" s="149"/>
      <c r="AW117" s="141" t="s">
        <v>3995</v>
      </c>
      <c r="AX117" s="149"/>
      <c r="AY117" s="149"/>
      <c r="AZ117" s="149"/>
      <c r="BA117" s="149"/>
      <c r="BB117" s="149"/>
      <c r="BC117" s="149"/>
      <c r="BD117" s="141" t="s">
        <v>3996</v>
      </c>
      <c r="BE117" s="142" t="s">
        <v>3997</v>
      </c>
      <c r="BF117" s="149">
        <v>16999</v>
      </c>
      <c r="BG117" s="149"/>
      <c r="BH117" s="149"/>
      <c r="BI117" s="149"/>
      <c r="BJ117" s="141" t="s">
        <v>3998</v>
      </c>
      <c r="BK117" s="141" t="s">
        <v>3999</v>
      </c>
      <c r="BL117" s="149"/>
      <c r="BM117" s="149"/>
      <c r="BN117" s="149"/>
      <c r="BO117" s="149"/>
      <c r="BP117" s="149"/>
      <c r="BQ117" s="149"/>
      <c r="BR117" s="149"/>
      <c r="BS117" s="149"/>
      <c r="BT117" s="141" t="s">
        <v>4000</v>
      </c>
      <c r="BU117" s="149"/>
      <c r="BV117" s="149"/>
      <c r="BW117" s="148"/>
      <c r="BX117" s="148"/>
      <c r="BY117" s="148"/>
      <c r="BZ117" s="150"/>
      <c r="CA117" s="150"/>
      <c r="CB117" s="150"/>
      <c r="CC117" s="150"/>
      <c r="CD117" s="150"/>
      <c r="CE117" s="150"/>
      <c r="CF117" s="143" t="s">
        <v>4001</v>
      </c>
      <c r="CG117" s="150"/>
      <c r="CH117" s="150"/>
      <c r="CI117" s="150"/>
      <c r="CJ117" s="150"/>
      <c r="CK117" s="150"/>
      <c r="CL117" s="150"/>
      <c r="CM117" s="143" t="s">
        <v>4002</v>
      </c>
      <c r="CN117" s="144" t="s">
        <v>4003</v>
      </c>
      <c r="CO117" s="143" t="s">
        <v>224</v>
      </c>
      <c r="CP117" s="150"/>
      <c r="CQ117" s="150"/>
      <c r="CR117" s="150"/>
      <c r="CS117" s="143" t="s">
        <v>4004</v>
      </c>
      <c r="CT117" s="143" t="s">
        <v>1653</v>
      </c>
      <c r="CU117" s="150"/>
      <c r="CV117" s="150"/>
      <c r="CW117" s="150"/>
      <c r="CX117" s="150"/>
      <c r="CY117" s="150"/>
      <c r="CZ117" s="150"/>
      <c r="DA117" s="150"/>
      <c r="DB117" s="150"/>
      <c r="DC117" s="143" t="s">
        <v>4005</v>
      </c>
      <c r="DD117" s="150"/>
      <c r="DE117" s="150"/>
    </row>
    <row r="118" spans="1:109" ht="15" customHeight="1">
      <c r="A118" s="5"/>
      <c r="B118" s="20"/>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2"/>
      <c r="AE118" s="5"/>
      <c r="AH118" s="148"/>
      <c r="AI118" s="148"/>
      <c r="AJ118" s="148"/>
      <c r="AK118" s="148"/>
      <c r="AL118" s="137" t="str">
        <f t="shared" si="3"/>
        <v/>
      </c>
      <c r="AM118" s="137" t="str">
        <f t="shared" si="4"/>
        <v/>
      </c>
      <c r="AN118" s="138" t="str">
        <f t="shared" si="5"/>
        <v/>
      </c>
      <c r="AO118" s="148"/>
      <c r="AP118" s="129">
        <v>116</v>
      </c>
      <c r="AQ118" s="149"/>
      <c r="AR118" s="149"/>
      <c r="AS118" s="149"/>
      <c r="AT118" s="149"/>
      <c r="AU118" s="149"/>
      <c r="AV118" s="149"/>
      <c r="AW118" s="141" t="s">
        <v>4006</v>
      </c>
      <c r="AX118" s="149"/>
      <c r="AY118" s="149"/>
      <c r="AZ118" s="149"/>
      <c r="BA118" s="149"/>
      <c r="BB118" s="149"/>
      <c r="BC118" s="149"/>
      <c r="BD118" s="141" t="s">
        <v>4007</v>
      </c>
      <c r="BE118" s="142" t="s">
        <v>4008</v>
      </c>
      <c r="BF118" s="149"/>
      <c r="BG118" s="149"/>
      <c r="BH118" s="149"/>
      <c r="BI118" s="149"/>
      <c r="BJ118" s="141" t="s">
        <v>4009</v>
      </c>
      <c r="BK118" s="141" t="s">
        <v>4010</v>
      </c>
      <c r="BL118" s="149"/>
      <c r="BM118" s="149"/>
      <c r="BN118" s="149"/>
      <c r="BO118" s="149"/>
      <c r="BP118" s="149"/>
      <c r="BQ118" s="149"/>
      <c r="BR118" s="149"/>
      <c r="BS118" s="149"/>
      <c r="BT118" s="141" t="s">
        <v>4011</v>
      </c>
      <c r="BU118" s="149"/>
      <c r="BV118" s="149"/>
      <c r="BW118" s="148"/>
      <c r="BX118" s="148"/>
      <c r="BY118" s="148"/>
      <c r="BZ118" s="150"/>
      <c r="CA118" s="150"/>
      <c r="CB118" s="150"/>
      <c r="CC118" s="150"/>
      <c r="CD118" s="150"/>
      <c r="CE118" s="150"/>
      <c r="CF118" s="143" t="s">
        <v>4012</v>
      </c>
      <c r="CG118" s="150"/>
      <c r="CH118" s="150"/>
      <c r="CI118" s="150"/>
      <c r="CJ118" s="150"/>
      <c r="CK118" s="150"/>
      <c r="CL118" s="150"/>
      <c r="CM118" s="143" t="s">
        <v>3990</v>
      </c>
      <c r="CN118" s="144" t="s">
        <v>4013</v>
      </c>
      <c r="CO118" s="150"/>
      <c r="CP118" s="150"/>
      <c r="CQ118" s="150"/>
      <c r="CR118" s="150"/>
      <c r="CS118" s="143" t="s">
        <v>4014</v>
      </c>
      <c r="CT118" s="143" t="s">
        <v>4015</v>
      </c>
      <c r="CU118" s="150"/>
      <c r="CV118" s="150"/>
      <c r="CW118" s="150"/>
      <c r="CX118" s="150"/>
      <c r="CY118" s="150"/>
      <c r="CZ118" s="150"/>
      <c r="DA118" s="150"/>
      <c r="DB118" s="150"/>
      <c r="DC118" s="143" t="s">
        <v>2559</v>
      </c>
      <c r="DD118" s="150"/>
      <c r="DE118" s="150"/>
    </row>
    <row r="119" spans="1:109" ht="24" customHeight="1">
      <c r="A119" s="5"/>
      <c r="B119" s="23"/>
      <c r="C119" s="288" t="s">
        <v>312</v>
      </c>
      <c r="D119" s="288"/>
      <c r="E119" s="288"/>
      <c r="F119" s="288"/>
      <c r="G119" s="288"/>
      <c r="H119" s="288"/>
      <c r="I119" s="288"/>
      <c r="J119" s="288"/>
      <c r="K119" s="288"/>
      <c r="L119" s="288"/>
      <c r="M119" s="288"/>
      <c r="N119" s="288"/>
      <c r="O119" s="288"/>
      <c r="P119" s="288"/>
      <c r="Q119" s="288"/>
      <c r="R119" s="288"/>
      <c r="S119" s="288"/>
      <c r="T119" s="288"/>
      <c r="U119" s="288"/>
      <c r="V119" s="288"/>
      <c r="W119" s="288"/>
      <c r="X119" s="288"/>
      <c r="Y119" s="288"/>
      <c r="Z119" s="288"/>
      <c r="AA119" s="288"/>
      <c r="AB119" s="288"/>
      <c r="AC119" s="288"/>
      <c r="AD119" s="24"/>
      <c r="AE119" s="5"/>
      <c r="AH119" s="148"/>
      <c r="AI119" s="148"/>
      <c r="AJ119" s="148"/>
      <c r="AK119" s="148"/>
      <c r="AL119" s="137" t="str">
        <f t="shared" si="3"/>
        <v/>
      </c>
      <c r="AM119" s="137" t="str">
        <f t="shared" si="4"/>
        <v/>
      </c>
      <c r="AN119" s="138" t="str">
        <f t="shared" si="5"/>
        <v/>
      </c>
      <c r="AO119" s="148"/>
      <c r="AP119" s="129">
        <v>117</v>
      </c>
      <c r="AQ119" s="149"/>
      <c r="AR119" s="149"/>
      <c r="AS119" s="149"/>
      <c r="AT119" s="149"/>
      <c r="AU119" s="149"/>
      <c r="AV119" s="149"/>
      <c r="AW119" s="141" t="s">
        <v>4016</v>
      </c>
      <c r="AX119" s="149"/>
      <c r="AY119" s="149"/>
      <c r="AZ119" s="149"/>
      <c r="BA119" s="149"/>
      <c r="BB119" s="149"/>
      <c r="BC119" s="149"/>
      <c r="BD119" s="141" t="s">
        <v>4017</v>
      </c>
      <c r="BE119" s="142" t="s">
        <v>4018</v>
      </c>
      <c r="BF119" s="149"/>
      <c r="BG119" s="149"/>
      <c r="BH119" s="149"/>
      <c r="BI119" s="149"/>
      <c r="BJ119" s="141" t="s">
        <v>4019</v>
      </c>
      <c r="BK119" s="141" t="s">
        <v>4020</v>
      </c>
      <c r="BL119" s="149"/>
      <c r="BM119" s="149"/>
      <c r="BN119" s="149"/>
      <c r="BO119" s="149"/>
      <c r="BP119" s="149"/>
      <c r="BQ119" s="149"/>
      <c r="BR119" s="149"/>
      <c r="BS119" s="149"/>
      <c r="BT119" s="141" t="s">
        <v>4021</v>
      </c>
      <c r="BU119" s="149"/>
      <c r="BV119" s="149"/>
      <c r="BW119" s="148"/>
      <c r="BX119" s="148"/>
      <c r="BY119" s="148"/>
      <c r="BZ119" s="150"/>
      <c r="CA119" s="150"/>
      <c r="CB119" s="150"/>
      <c r="CC119" s="150"/>
      <c r="CD119" s="150"/>
      <c r="CE119" s="150"/>
      <c r="CF119" s="143" t="s">
        <v>4022</v>
      </c>
      <c r="CG119" s="150"/>
      <c r="CH119" s="150"/>
      <c r="CI119" s="150"/>
      <c r="CJ119" s="150"/>
      <c r="CK119" s="150"/>
      <c r="CL119" s="150"/>
      <c r="CM119" s="143" t="s">
        <v>2376</v>
      </c>
      <c r="CN119" s="144" t="s">
        <v>4023</v>
      </c>
      <c r="CO119" s="150"/>
      <c r="CP119" s="150"/>
      <c r="CQ119" s="150"/>
      <c r="CR119" s="150"/>
      <c r="CS119" s="143" t="s">
        <v>4024</v>
      </c>
      <c r="CT119" s="143" t="s">
        <v>4025</v>
      </c>
      <c r="CU119" s="150"/>
      <c r="CV119" s="150"/>
      <c r="CW119" s="150"/>
      <c r="CX119" s="150"/>
      <c r="CY119" s="150"/>
      <c r="CZ119" s="150"/>
      <c r="DA119" s="150"/>
      <c r="DB119" s="150"/>
      <c r="DC119" s="143" t="s">
        <v>4026</v>
      </c>
      <c r="DD119" s="150"/>
      <c r="DE119" s="150"/>
    </row>
    <row r="120" spans="1:109" ht="6.75" customHeight="1">
      <c r="A120" s="5"/>
      <c r="B120" s="23"/>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4"/>
      <c r="AE120" s="5"/>
      <c r="AH120" s="148"/>
      <c r="AI120" s="148"/>
      <c r="AJ120" s="148"/>
      <c r="AK120" s="148"/>
      <c r="AL120" s="137" t="str">
        <f t="shared" si="3"/>
        <v/>
      </c>
      <c r="AM120" s="137" t="str">
        <f t="shared" si="4"/>
        <v/>
      </c>
      <c r="AN120" s="138" t="str">
        <f t="shared" si="5"/>
        <v/>
      </c>
      <c r="AO120" s="148"/>
      <c r="AP120" s="129">
        <v>118</v>
      </c>
      <c r="AQ120" s="149"/>
      <c r="AR120" s="149"/>
      <c r="AS120" s="149"/>
      <c r="AT120" s="149"/>
      <c r="AU120" s="149"/>
      <c r="AV120" s="149"/>
      <c r="AW120" s="141" t="s">
        <v>4027</v>
      </c>
      <c r="AX120" s="149"/>
      <c r="AY120" s="149"/>
      <c r="AZ120" s="149"/>
      <c r="BA120" s="149"/>
      <c r="BB120" s="149"/>
      <c r="BC120" s="149"/>
      <c r="BD120" s="141" t="s">
        <v>4028</v>
      </c>
      <c r="BE120" s="142" t="s">
        <v>4029</v>
      </c>
      <c r="BF120" s="149"/>
      <c r="BG120" s="149"/>
      <c r="BH120" s="149"/>
      <c r="BI120" s="149"/>
      <c r="BJ120" s="141" t="s">
        <v>4030</v>
      </c>
      <c r="BK120" s="141" t="s">
        <v>4031</v>
      </c>
      <c r="BL120" s="149"/>
      <c r="BM120" s="149"/>
      <c r="BN120" s="149"/>
      <c r="BO120" s="149"/>
      <c r="BP120" s="149"/>
      <c r="BQ120" s="149"/>
      <c r="BR120" s="149"/>
      <c r="BS120" s="149"/>
      <c r="BT120" s="141" t="s">
        <v>4032</v>
      </c>
      <c r="BU120" s="149"/>
      <c r="BV120" s="149"/>
      <c r="BW120" s="148"/>
      <c r="BX120" s="148"/>
      <c r="BY120" s="148"/>
      <c r="BZ120" s="150"/>
      <c r="CA120" s="150"/>
      <c r="CB120" s="150"/>
      <c r="CC120" s="150"/>
      <c r="CD120" s="150"/>
      <c r="CE120" s="150"/>
      <c r="CF120" s="143" t="s">
        <v>4033</v>
      </c>
      <c r="CG120" s="150"/>
      <c r="CH120" s="150"/>
      <c r="CI120" s="150"/>
      <c r="CJ120" s="150"/>
      <c r="CK120" s="150"/>
      <c r="CL120" s="150"/>
      <c r="CM120" s="143" t="s">
        <v>4034</v>
      </c>
      <c r="CN120" s="144" t="s">
        <v>4035</v>
      </c>
      <c r="CO120" s="150"/>
      <c r="CP120" s="150"/>
      <c r="CQ120" s="150"/>
      <c r="CR120" s="150"/>
      <c r="CS120" s="143" t="s">
        <v>4036</v>
      </c>
      <c r="CT120" s="143" t="s">
        <v>4037</v>
      </c>
      <c r="CU120" s="150"/>
      <c r="CV120" s="150"/>
      <c r="CW120" s="150"/>
      <c r="CX120" s="150"/>
      <c r="CY120" s="150"/>
      <c r="CZ120" s="150"/>
      <c r="DA120" s="150"/>
      <c r="DB120" s="150"/>
      <c r="DC120" s="143" t="s">
        <v>4038</v>
      </c>
      <c r="DD120" s="150"/>
      <c r="DE120" s="150"/>
    </row>
    <row r="121" spans="1:109" ht="15" customHeight="1">
      <c r="A121" s="5"/>
      <c r="B121" s="23"/>
      <c r="C121" s="26"/>
      <c r="D121" s="40" t="s">
        <v>38</v>
      </c>
      <c r="E121" s="26"/>
      <c r="F121" s="26"/>
      <c r="G121" s="301" t="s">
        <v>5415</v>
      </c>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24"/>
      <c r="AE121" s="5"/>
      <c r="AH121" s="148"/>
      <c r="AI121" s="148"/>
      <c r="AJ121" s="148"/>
      <c r="AK121" s="148"/>
      <c r="AL121" s="137" t="str">
        <f t="shared" si="3"/>
        <v/>
      </c>
      <c r="AM121" s="137" t="str">
        <f t="shared" si="4"/>
        <v/>
      </c>
      <c r="AN121" s="138" t="str">
        <f t="shared" si="5"/>
        <v/>
      </c>
      <c r="AO121" s="148"/>
      <c r="AP121" s="129">
        <v>119</v>
      </c>
      <c r="AQ121" s="149"/>
      <c r="AR121" s="149"/>
      <c r="AS121" s="149"/>
      <c r="AT121" s="149"/>
      <c r="AU121" s="149"/>
      <c r="AV121" s="149"/>
      <c r="AW121" s="141" t="s">
        <v>4039</v>
      </c>
      <c r="AX121" s="149"/>
      <c r="AY121" s="149"/>
      <c r="AZ121" s="149"/>
      <c r="BA121" s="149"/>
      <c r="BB121" s="149"/>
      <c r="BC121" s="149"/>
      <c r="BD121" s="141" t="s">
        <v>4040</v>
      </c>
      <c r="BE121" s="142" t="s">
        <v>4041</v>
      </c>
      <c r="BF121" s="149"/>
      <c r="BG121" s="149"/>
      <c r="BH121" s="149"/>
      <c r="BI121" s="149"/>
      <c r="BJ121" s="141" t="s">
        <v>4042</v>
      </c>
      <c r="BK121" s="141" t="s">
        <v>4043</v>
      </c>
      <c r="BL121" s="149"/>
      <c r="BM121" s="149"/>
      <c r="BN121" s="149"/>
      <c r="BO121" s="149"/>
      <c r="BP121" s="149"/>
      <c r="BQ121" s="149"/>
      <c r="BR121" s="149"/>
      <c r="BS121" s="149"/>
      <c r="BT121" s="141" t="s">
        <v>4044</v>
      </c>
      <c r="BU121" s="149"/>
      <c r="BV121" s="149"/>
      <c r="BW121" s="148"/>
      <c r="BX121" s="148"/>
      <c r="BY121" s="148"/>
      <c r="BZ121" s="150"/>
      <c r="CA121" s="150"/>
      <c r="CB121" s="150"/>
      <c r="CC121" s="150"/>
      <c r="CD121" s="150"/>
      <c r="CE121" s="150"/>
      <c r="CF121" s="143" t="s">
        <v>4045</v>
      </c>
      <c r="CG121" s="150"/>
      <c r="CH121" s="150"/>
      <c r="CI121" s="150"/>
      <c r="CJ121" s="150"/>
      <c r="CK121" s="150"/>
      <c r="CL121" s="150"/>
      <c r="CM121" s="143" t="s">
        <v>4046</v>
      </c>
      <c r="CN121" s="144" t="s">
        <v>4047</v>
      </c>
      <c r="CO121" s="150"/>
      <c r="CP121" s="150"/>
      <c r="CQ121" s="150"/>
      <c r="CR121" s="150"/>
      <c r="CS121" s="143" t="s">
        <v>4048</v>
      </c>
      <c r="CT121" s="143" t="s">
        <v>4049</v>
      </c>
      <c r="CU121" s="150"/>
      <c r="CV121" s="150"/>
      <c r="CW121" s="150"/>
      <c r="CX121" s="150"/>
      <c r="CY121" s="150"/>
      <c r="CZ121" s="150"/>
      <c r="DA121" s="150"/>
      <c r="DB121" s="150"/>
      <c r="DC121" s="143" t="s">
        <v>4050</v>
      </c>
      <c r="DD121" s="150"/>
      <c r="DE121" s="150"/>
    </row>
    <row r="122" spans="1:109" ht="15" customHeight="1">
      <c r="A122" s="5"/>
      <c r="B122" s="23"/>
      <c r="C122" s="26"/>
      <c r="D122" s="40" t="s">
        <v>39</v>
      </c>
      <c r="E122" s="26"/>
      <c r="F122" s="26"/>
      <c r="G122" s="26"/>
      <c r="H122" s="26"/>
      <c r="I122" s="26"/>
      <c r="J122" s="26"/>
      <c r="K122" s="303" t="s">
        <v>5416</v>
      </c>
      <c r="L122" s="303"/>
      <c r="M122" s="303"/>
      <c r="N122" s="303"/>
      <c r="O122" s="303"/>
      <c r="P122" s="303"/>
      <c r="Q122" s="303"/>
      <c r="R122" s="303"/>
      <c r="S122" s="303"/>
      <c r="T122" s="303"/>
      <c r="U122" s="303"/>
      <c r="V122" s="303"/>
      <c r="W122" s="303"/>
      <c r="X122" s="303"/>
      <c r="Y122" s="303"/>
      <c r="Z122" s="303"/>
      <c r="AA122" s="303"/>
      <c r="AB122" s="303"/>
      <c r="AC122" s="303"/>
      <c r="AD122" s="24"/>
      <c r="AE122" s="5"/>
      <c r="AH122" s="148"/>
      <c r="AI122" s="148"/>
      <c r="AJ122" s="148"/>
      <c r="AK122" s="148"/>
      <c r="AL122" s="137" t="str">
        <f t="shared" si="3"/>
        <v/>
      </c>
      <c r="AM122" s="137" t="str">
        <f t="shared" si="4"/>
        <v/>
      </c>
      <c r="AN122" s="138" t="str">
        <f t="shared" si="5"/>
        <v/>
      </c>
      <c r="AO122" s="148"/>
      <c r="AP122" s="129">
        <v>120</v>
      </c>
      <c r="AQ122" s="149"/>
      <c r="AR122" s="149"/>
      <c r="AS122" s="149"/>
      <c r="AT122" s="149"/>
      <c r="AU122" s="149"/>
      <c r="AV122" s="149"/>
      <c r="AW122" s="141" t="s">
        <v>4051</v>
      </c>
      <c r="AX122" s="149"/>
      <c r="AY122" s="149"/>
      <c r="AZ122" s="149"/>
      <c r="BA122" s="149"/>
      <c r="BB122" s="149"/>
      <c r="BC122" s="149"/>
      <c r="BD122" s="141" t="s">
        <v>4052</v>
      </c>
      <c r="BE122" s="142" t="s">
        <v>4053</v>
      </c>
      <c r="BF122" s="149"/>
      <c r="BG122" s="149"/>
      <c r="BH122" s="149"/>
      <c r="BI122" s="149"/>
      <c r="BJ122" s="141" t="s">
        <v>4054</v>
      </c>
      <c r="BK122" s="141" t="s">
        <v>4055</v>
      </c>
      <c r="BL122" s="149"/>
      <c r="BM122" s="149"/>
      <c r="BN122" s="149"/>
      <c r="BO122" s="149"/>
      <c r="BP122" s="149"/>
      <c r="BQ122" s="149"/>
      <c r="BR122" s="149"/>
      <c r="BS122" s="149"/>
      <c r="BT122" s="141" t="s">
        <v>4056</v>
      </c>
      <c r="BU122" s="149"/>
      <c r="BV122" s="149"/>
      <c r="BW122" s="148"/>
      <c r="BX122" s="148"/>
      <c r="BY122" s="148"/>
      <c r="BZ122" s="150"/>
      <c r="CA122" s="150"/>
      <c r="CB122" s="150"/>
      <c r="CC122" s="150"/>
      <c r="CD122" s="150"/>
      <c r="CE122" s="150"/>
      <c r="CF122" s="156" t="s">
        <v>4057</v>
      </c>
      <c r="CG122" s="150"/>
      <c r="CH122" s="150"/>
      <c r="CI122" s="150"/>
      <c r="CJ122" s="150"/>
      <c r="CK122" s="150"/>
      <c r="CL122" s="150"/>
      <c r="CM122" s="143" t="s">
        <v>4058</v>
      </c>
      <c r="CN122" s="144" t="s">
        <v>4059</v>
      </c>
      <c r="CO122" s="150"/>
      <c r="CP122" s="150"/>
      <c r="CQ122" s="150"/>
      <c r="CR122" s="150"/>
      <c r="CS122" s="143" t="s">
        <v>4060</v>
      </c>
      <c r="CT122" s="143" t="s">
        <v>4061</v>
      </c>
      <c r="CU122" s="150"/>
      <c r="CV122" s="150"/>
      <c r="CW122" s="150"/>
      <c r="CX122" s="150"/>
      <c r="CY122" s="150"/>
      <c r="CZ122" s="150"/>
      <c r="DA122" s="150"/>
      <c r="DB122" s="150"/>
      <c r="DC122" s="143" t="s">
        <v>4062</v>
      </c>
      <c r="DD122" s="150"/>
      <c r="DE122" s="150"/>
    </row>
    <row r="123" spans="1:109" ht="15" customHeight="1">
      <c r="A123" s="5"/>
      <c r="B123" s="23"/>
      <c r="C123" s="26"/>
      <c r="D123" s="40" t="s">
        <v>40</v>
      </c>
      <c r="E123" s="26"/>
      <c r="F123" s="26"/>
      <c r="G123" s="301" t="s">
        <v>5417</v>
      </c>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24"/>
      <c r="AE123" s="5"/>
      <c r="AH123" s="148"/>
      <c r="AI123" s="148"/>
      <c r="AJ123" s="148"/>
      <c r="AK123" s="148"/>
      <c r="AL123" s="137" t="str">
        <f t="shared" si="3"/>
        <v/>
      </c>
      <c r="AM123" s="137" t="str">
        <f t="shared" si="4"/>
        <v/>
      </c>
      <c r="AN123" s="138" t="str">
        <f t="shared" si="5"/>
        <v/>
      </c>
      <c r="AO123" s="148"/>
      <c r="AP123" s="129">
        <v>121</v>
      </c>
      <c r="AQ123" s="149"/>
      <c r="AR123" s="149"/>
      <c r="AS123" s="149"/>
      <c r="AT123" s="149"/>
      <c r="AU123" s="149"/>
      <c r="AV123" s="149"/>
      <c r="AW123" s="141" t="s">
        <v>4063</v>
      </c>
      <c r="AX123" s="149"/>
      <c r="AY123" s="149"/>
      <c r="AZ123" s="149"/>
      <c r="BA123" s="149"/>
      <c r="BB123" s="149"/>
      <c r="BC123" s="149"/>
      <c r="BD123" s="141" t="s">
        <v>4064</v>
      </c>
      <c r="BE123" s="142" t="s">
        <v>4065</v>
      </c>
      <c r="BF123" s="149"/>
      <c r="BG123" s="149"/>
      <c r="BH123" s="149"/>
      <c r="BI123" s="149"/>
      <c r="BJ123" s="141" t="s">
        <v>4066</v>
      </c>
      <c r="BK123" s="141" t="s">
        <v>4067</v>
      </c>
      <c r="BL123" s="149"/>
      <c r="BM123" s="149"/>
      <c r="BN123" s="149"/>
      <c r="BO123" s="149"/>
      <c r="BP123" s="149"/>
      <c r="BQ123" s="149"/>
      <c r="BR123" s="149"/>
      <c r="BS123" s="149"/>
      <c r="BT123" s="141" t="s">
        <v>4068</v>
      </c>
      <c r="BU123" s="149"/>
      <c r="BV123" s="149"/>
      <c r="BW123" s="148"/>
      <c r="BX123" s="148"/>
      <c r="BY123" s="148"/>
      <c r="BZ123" s="150"/>
      <c r="CA123" s="150"/>
      <c r="CB123" s="150"/>
      <c r="CC123" s="150"/>
      <c r="CD123" s="150"/>
      <c r="CE123" s="150"/>
      <c r="CF123" s="156" t="s">
        <v>4069</v>
      </c>
      <c r="CG123" s="150"/>
      <c r="CH123" s="150"/>
      <c r="CI123" s="150"/>
      <c r="CJ123" s="150"/>
      <c r="CK123" s="150"/>
      <c r="CL123" s="150"/>
      <c r="CM123" s="143" t="s">
        <v>4070</v>
      </c>
      <c r="CN123" s="144" t="s">
        <v>4071</v>
      </c>
      <c r="CO123" s="150"/>
      <c r="CP123" s="150"/>
      <c r="CQ123" s="150"/>
      <c r="CR123" s="150"/>
      <c r="CS123" s="143" t="s">
        <v>4072</v>
      </c>
      <c r="CT123" s="143" t="s">
        <v>4073</v>
      </c>
      <c r="CU123" s="150"/>
      <c r="CV123" s="150"/>
      <c r="CW123" s="150"/>
      <c r="CX123" s="150"/>
      <c r="CY123" s="150"/>
      <c r="CZ123" s="150"/>
      <c r="DA123" s="150"/>
      <c r="DB123" s="150"/>
      <c r="DC123" s="143" t="s">
        <v>4074</v>
      </c>
      <c r="DD123" s="150"/>
      <c r="DE123" s="150"/>
    </row>
    <row r="124" spans="1:109" ht="15" customHeight="1">
      <c r="A124" s="5"/>
      <c r="B124" s="23"/>
      <c r="C124" s="26"/>
      <c r="D124" s="40" t="s">
        <v>41</v>
      </c>
      <c r="E124" s="26"/>
      <c r="F124" s="26"/>
      <c r="G124" s="26"/>
      <c r="H124" s="26"/>
      <c r="I124" s="303" t="s">
        <v>5418</v>
      </c>
      <c r="J124" s="303"/>
      <c r="K124" s="303"/>
      <c r="L124" s="303"/>
      <c r="M124" s="303"/>
      <c r="N124" s="303"/>
      <c r="O124" s="303"/>
      <c r="P124" s="303"/>
      <c r="Q124" s="303"/>
      <c r="R124" s="303"/>
      <c r="S124" s="303"/>
      <c r="T124" s="303"/>
      <c r="U124" s="303"/>
      <c r="V124" s="303"/>
      <c r="W124" s="303"/>
      <c r="X124" s="303"/>
      <c r="Y124" s="303"/>
      <c r="Z124" s="303"/>
      <c r="AA124" s="303"/>
      <c r="AB124" s="303"/>
      <c r="AC124" s="303"/>
      <c r="AD124" s="24"/>
      <c r="AE124" s="5"/>
      <c r="AH124" s="148"/>
      <c r="AI124" s="148"/>
      <c r="AJ124" s="148"/>
      <c r="AK124" s="148"/>
      <c r="AL124" s="137" t="str">
        <f t="shared" si="3"/>
        <v/>
      </c>
      <c r="AM124" s="137" t="str">
        <f t="shared" si="4"/>
        <v/>
      </c>
      <c r="AN124" s="138" t="str">
        <f t="shared" si="5"/>
        <v/>
      </c>
      <c r="AO124" s="148"/>
      <c r="AP124" s="129">
        <v>122</v>
      </c>
      <c r="AQ124" s="149"/>
      <c r="AR124" s="149"/>
      <c r="AS124" s="149"/>
      <c r="AT124" s="149"/>
      <c r="AU124" s="149"/>
      <c r="AV124" s="149"/>
      <c r="AW124" s="141" t="s">
        <v>4075</v>
      </c>
      <c r="AX124" s="149"/>
      <c r="AY124" s="149"/>
      <c r="AZ124" s="149"/>
      <c r="BA124" s="149"/>
      <c r="BB124" s="149"/>
      <c r="BC124" s="149"/>
      <c r="BD124" s="141" t="s">
        <v>4076</v>
      </c>
      <c r="BE124" s="142" t="s">
        <v>4077</v>
      </c>
      <c r="BF124" s="149"/>
      <c r="BG124" s="149"/>
      <c r="BH124" s="149"/>
      <c r="BI124" s="149"/>
      <c r="BJ124" s="141" t="s">
        <v>4078</v>
      </c>
      <c r="BK124" s="141" t="s">
        <v>4079</v>
      </c>
      <c r="BL124" s="149"/>
      <c r="BM124" s="149"/>
      <c r="BN124" s="149"/>
      <c r="BO124" s="149"/>
      <c r="BP124" s="149"/>
      <c r="BQ124" s="149"/>
      <c r="BR124" s="149"/>
      <c r="BS124" s="149"/>
      <c r="BT124" s="141" t="s">
        <v>4080</v>
      </c>
      <c r="BU124" s="149"/>
      <c r="BV124" s="149"/>
      <c r="BW124" s="148"/>
      <c r="BX124" s="148"/>
      <c r="BY124" s="148"/>
      <c r="BZ124" s="150"/>
      <c r="CA124" s="150"/>
      <c r="CB124" s="150"/>
      <c r="CC124" s="150"/>
      <c r="CD124" s="150"/>
      <c r="CE124" s="150"/>
      <c r="CF124" s="156" t="s">
        <v>4081</v>
      </c>
      <c r="CG124" s="150"/>
      <c r="CH124" s="150"/>
      <c r="CI124" s="150"/>
      <c r="CJ124" s="150"/>
      <c r="CK124" s="150"/>
      <c r="CL124" s="150"/>
      <c r="CM124" s="143" t="s">
        <v>4082</v>
      </c>
      <c r="CN124" s="144" t="s">
        <v>4083</v>
      </c>
      <c r="CO124" s="150"/>
      <c r="CP124" s="150"/>
      <c r="CQ124" s="150"/>
      <c r="CR124" s="150"/>
      <c r="CS124" s="143" t="s">
        <v>4084</v>
      </c>
      <c r="CT124" s="143" t="s">
        <v>4085</v>
      </c>
      <c r="CU124" s="150"/>
      <c r="CV124" s="150"/>
      <c r="CW124" s="150"/>
      <c r="CX124" s="150"/>
      <c r="CY124" s="150"/>
      <c r="CZ124" s="150"/>
      <c r="DA124" s="150"/>
      <c r="DB124" s="150"/>
      <c r="DC124" s="143" t="s">
        <v>4086</v>
      </c>
      <c r="DD124" s="150"/>
      <c r="DE124" s="150"/>
    </row>
    <row r="125" spans="1:109" ht="15" customHeight="1">
      <c r="A125" s="5"/>
      <c r="B125" s="23"/>
      <c r="C125" s="26"/>
      <c r="D125" s="40" t="s">
        <v>42</v>
      </c>
      <c r="E125" s="26"/>
      <c r="F125" s="26"/>
      <c r="G125" s="301">
        <v>2222235631</v>
      </c>
      <c r="H125" s="301"/>
      <c r="I125" s="301"/>
      <c r="J125" s="301"/>
      <c r="K125" s="301"/>
      <c r="L125" s="301"/>
      <c r="M125" s="301"/>
      <c r="N125" s="301"/>
      <c r="O125" s="301"/>
      <c r="P125" s="301"/>
      <c r="Q125" s="301"/>
      <c r="R125" s="40" t="s">
        <v>43</v>
      </c>
      <c r="S125" s="40"/>
      <c r="T125" s="40"/>
      <c r="U125" s="303" t="s">
        <v>5419</v>
      </c>
      <c r="V125" s="303"/>
      <c r="W125" s="303"/>
      <c r="X125" s="303"/>
      <c r="Y125" s="303"/>
      <c r="Z125" s="303"/>
      <c r="AA125" s="303"/>
      <c r="AB125" s="303"/>
      <c r="AC125" s="303"/>
      <c r="AD125" s="24"/>
      <c r="AE125" s="5"/>
      <c r="AH125" s="148"/>
      <c r="AI125" s="148"/>
      <c r="AJ125" s="148"/>
      <c r="AK125" s="148"/>
      <c r="AL125" s="137" t="str">
        <f t="shared" si="3"/>
        <v/>
      </c>
      <c r="AM125" s="137" t="str">
        <f t="shared" si="4"/>
        <v/>
      </c>
      <c r="AN125" s="138" t="str">
        <f t="shared" si="5"/>
        <v/>
      </c>
      <c r="AO125" s="148"/>
      <c r="AP125" s="129">
        <v>123</v>
      </c>
      <c r="AQ125" s="149"/>
      <c r="AR125" s="149"/>
      <c r="AS125" s="149"/>
      <c r="AT125" s="149"/>
      <c r="AU125" s="149"/>
      <c r="AV125" s="149"/>
      <c r="AW125" s="141" t="s">
        <v>4087</v>
      </c>
      <c r="AX125" s="149"/>
      <c r="AY125" s="149"/>
      <c r="AZ125" s="149"/>
      <c r="BA125" s="149"/>
      <c r="BB125" s="149"/>
      <c r="BC125" s="149"/>
      <c r="BD125" s="141" t="s">
        <v>4088</v>
      </c>
      <c r="BE125" s="142" t="s">
        <v>4089</v>
      </c>
      <c r="BF125" s="149"/>
      <c r="BG125" s="149"/>
      <c r="BH125" s="149"/>
      <c r="BI125" s="149"/>
      <c r="BJ125" s="141" t="s">
        <v>4090</v>
      </c>
      <c r="BK125" s="141" t="s">
        <v>4091</v>
      </c>
      <c r="BL125" s="149"/>
      <c r="BM125" s="149"/>
      <c r="BN125" s="149"/>
      <c r="BO125" s="149"/>
      <c r="BP125" s="149"/>
      <c r="BQ125" s="149"/>
      <c r="BR125" s="149"/>
      <c r="BS125" s="149"/>
      <c r="BT125" s="141" t="s">
        <v>4092</v>
      </c>
      <c r="BU125" s="149"/>
      <c r="BV125" s="149"/>
      <c r="BW125" s="148"/>
      <c r="BX125" s="148"/>
      <c r="BY125" s="148"/>
      <c r="BZ125" s="150"/>
      <c r="CA125" s="150"/>
      <c r="CB125" s="150"/>
      <c r="CC125" s="150"/>
      <c r="CD125" s="150"/>
      <c r="CE125" s="150"/>
      <c r="CF125" s="156" t="s">
        <v>965</v>
      </c>
      <c r="CG125" s="150"/>
      <c r="CH125" s="150"/>
      <c r="CI125" s="150"/>
      <c r="CJ125" s="150"/>
      <c r="CK125" s="150"/>
      <c r="CL125" s="150"/>
      <c r="CM125" s="143" t="s">
        <v>4093</v>
      </c>
      <c r="CN125" s="144" t="s">
        <v>4094</v>
      </c>
      <c r="CO125" s="150"/>
      <c r="CP125" s="150"/>
      <c r="CQ125" s="150"/>
      <c r="CR125" s="150"/>
      <c r="CS125" s="143" t="s">
        <v>4095</v>
      </c>
      <c r="CT125" s="143" t="s">
        <v>4096</v>
      </c>
      <c r="CU125" s="150"/>
      <c r="CV125" s="150"/>
      <c r="CW125" s="150"/>
      <c r="CX125" s="150"/>
      <c r="CY125" s="150"/>
      <c r="CZ125" s="150"/>
      <c r="DA125" s="150"/>
      <c r="DB125" s="150"/>
      <c r="DC125" s="143" t="s">
        <v>4097</v>
      </c>
      <c r="DD125" s="150"/>
      <c r="DE125" s="150"/>
    </row>
    <row r="126" spans="1:109" ht="15" customHeight="1" thickBot="1">
      <c r="B126" s="27"/>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29"/>
      <c r="AH126" s="148"/>
      <c r="AI126" s="148"/>
      <c r="AJ126" s="148"/>
      <c r="AK126" s="148"/>
      <c r="AL126" s="137" t="str">
        <f t="shared" si="3"/>
        <v/>
      </c>
      <c r="AM126" s="137" t="str">
        <f t="shared" si="4"/>
        <v/>
      </c>
      <c r="AN126" s="138" t="str">
        <f t="shared" si="5"/>
        <v/>
      </c>
      <c r="AO126" s="148"/>
      <c r="AP126" s="129">
        <v>124</v>
      </c>
      <c r="AQ126" s="149"/>
      <c r="AR126" s="149"/>
      <c r="AS126" s="149"/>
      <c r="AT126" s="149"/>
      <c r="AU126" s="149"/>
      <c r="AV126" s="149"/>
      <c r="AW126" s="141" t="s">
        <v>4098</v>
      </c>
      <c r="AX126" s="149"/>
      <c r="AY126" s="149"/>
      <c r="AZ126" s="149"/>
      <c r="BA126" s="149"/>
      <c r="BB126" s="149"/>
      <c r="BC126" s="149"/>
      <c r="BD126" s="141" t="s">
        <v>4099</v>
      </c>
      <c r="BE126" s="142" t="s">
        <v>4100</v>
      </c>
      <c r="BF126" s="149"/>
      <c r="BG126" s="149"/>
      <c r="BH126" s="149"/>
      <c r="BI126" s="149"/>
      <c r="BJ126" s="141" t="s">
        <v>4101</v>
      </c>
      <c r="BK126" s="141" t="s">
        <v>4102</v>
      </c>
      <c r="BL126" s="149"/>
      <c r="BM126" s="149"/>
      <c r="BN126" s="149"/>
      <c r="BO126" s="149"/>
      <c r="BP126" s="149"/>
      <c r="BQ126" s="149"/>
      <c r="BR126" s="149"/>
      <c r="BS126" s="149"/>
      <c r="BT126" s="141" t="s">
        <v>4103</v>
      </c>
      <c r="BU126" s="149"/>
      <c r="BV126" s="149"/>
      <c r="BW126" s="148"/>
      <c r="BX126" s="148"/>
      <c r="BY126" s="148"/>
      <c r="BZ126" s="150"/>
      <c r="CA126" s="150"/>
      <c r="CB126" s="150"/>
      <c r="CC126" s="150"/>
      <c r="CD126" s="150"/>
      <c r="CE126" s="150"/>
      <c r="CF126" s="156" t="s">
        <v>4104</v>
      </c>
      <c r="CG126" s="150"/>
      <c r="CH126" s="150"/>
      <c r="CI126" s="150"/>
      <c r="CJ126" s="150"/>
      <c r="CK126" s="150"/>
      <c r="CL126" s="150"/>
      <c r="CM126" s="143" t="s">
        <v>4105</v>
      </c>
      <c r="CN126" s="144" t="s">
        <v>4106</v>
      </c>
      <c r="CO126" s="150"/>
      <c r="CP126" s="150"/>
      <c r="CQ126" s="150"/>
      <c r="CR126" s="150"/>
      <c r="CS126" s="143" t="s">
        <v>4107</v>
      </c>
      <c r="CT126" s="143" t="s">
        <v>4108</v>
      </c>
      <c r="CU126" s="150"/>
      <c r="CV126" s="150"/>
      <c r="CW126" s="150"/>
      <c r="CX126" s="150"/>
      <c r="CY126" s="150"/>
      <c r="CZ126" s="150"/>
      <c r="DA126" s="150"/>
      <c r="DB126" s="150"/>
      <c r="DC126" s="143" t="s">
        <v>2344</v>
      </c>
      <c r="DD126" s="150"/>
      <c r="DE126" s="150"/>
    </row>
    <row r="127" spans="1:109" ht="15" customHeight="1">
      <c r="AH127" s="148"/>
      <c r="AI127" s="148"/>
      <c r="AJ127" s="148"/>
      <c r="AK127" s="148"/>
      <c r="AL127" s="137" t="str">
        <f t="shared" si="3"/>
        <v/>
      </c>
      <c r="AM127" s="137" t="str">
        <f t="shared" si="4"/>
        <v/>
      </c>
      <c r="AN127" s="138" t="str">
        <f t="shared" si="5"/>
        <v/>
      </c>
      <c r="AO127" s="148"/>
      <c r="AP127" s="129">
        <v>125</v>
      </c>
      <c r="AQ127" s="149"/>
      <c r="AR127" s="149"/>
      <c r="AS127" s="149"/>
      <c r="AT127" s="149"/>
      <c r="AU127" s="149"/>
      <c r="AV127" s="149"/>
      <c r="AW127" s="141" t="s">
        <v>4109</v>
      </c>
      <c r="AX127" s="149"/>
      <c r="AY127" s="149"/>
      <c r="AZ127" s="149"/>
      <c r="BA127" s="149"/>
      <c r="BB127" s="149"/>
      <c r="BC127" s="149"/>
      <c r="BD127" s="141" t="s">
        <v>4110</v>
      </c>
      <c r="BE127" s="142" t="s">
        <v>4111</v>
      </c>
      <c r="BF127" s="149"/>
      <c r="BG127" s="149"/>
      <c r="BH127" s="149"/>
      <c r="BI127" s="149"/>
      <c r="BJ127" s="141" t="s">
        <v>4112</v>
      </c>
      <c r="BK127" s="141" t="s">
        <v>4113</v>
      </c>
      <c r="BL127" s="149"/>
      <c r="BM127" s="149"/>
      <c r="BN127" s="149"/>
      <c r="BO127" s="149"/>
      <c r="BP127" s="149"/>
      <c r="BQ127" s="149"/>
      <c r="BR127" s="149"/>
      <c r="BS127" s="149"/>
      <c r="BT127" s="141" t="s">
        <v>4114</v>
      </c>
      <c r="BU127" s="149"/>
      <c r="BV127" s="149"/>
      <c r="BW127" s="148"/>
      <c r="BX127" s="148"/>
      <c r="BY127" s="148"/>
      <c r="BZ127" s="150"/>
      <c r="CA127" s="150"/>
      <c r="CB127" s="150"/>
      <c r="CC127" s="150"/>
      <c r="CD127" s="150"/>
      <c r="CE127" s="150"/>
      <c r="CF127" s="156" t="s">
        <v>4115</v>
      </c>
      <c r="CG127" s="150"/>
      <c r="CH127" s="150"/>
      <c r="CI127" s="150"/>
      <c r="CJ127" s="150"/>
      <c r="CK127" s="150"/>
      <c r="CL127" s="150"/>
      <c r="CM127" s="143" t="s">
        <v>4116</v>
      </c>
      <c r="CN127" s="144" t="s">
        <v>4117</v>
      </c>
      <c r="CO127" s="150"/>
      <c r="CP127" s="150"/>
      <c r="CQ127" s="150"/>
      <c r="CR127" s="150"/>
      <c r="CS127" s="143" t="s">
        <v>4118</v>
      </c>
      <c r="CT127" s="143" t="s">
        <v>4119</v>
      </c>
      <c r="CU127" s="150"/>
      <c r="CV127" s="150"/>
      <c r="CW127" s="150"/>
      <c r="CX127" s="150"/>
      <c r="CY127" s="150"/>
      <c r="CZ127" s="150"/>
      <c r="DA127" s="150"/>
      <c r="DB127" s="150"/>
      <c r="DC127" s="143" t="s">
        <v>4120</v>
      </c>
      <c r="DD127" s="150"/>
      <c r="DE127" s="150"/>
    </row>
    <row r="128" spans="1:109" ht="15" customHeight="1">
      <c r="AH128" s="148"/>
      <c r="AI128" s="148"/>
      <c r="AJ128" s="148"/>
      <c r="AK128" s="148"/>
      <c r="AL128" s="137" t="str">
        <f t="shared" si="3"/>
        <v/>
      </c>
      <c r="AM128" s="137" t="str">
        <f t="shared" si="4"/>
        <v/>
      </c>
      <c r="AN128" s="138" t="str">
        <f t="shared" si="5"/>
        <v/>
      </c>
      <c r="AO128" s="148"/>
      <c r="AP128" s="129">
        <v>126</v>
      </c>
      <c r="AQ128" s="149"/>
      <c r="AR128" s="149"/>
      <c r="AS128" s="149"/>
      <c r="AT128" s="149"/>
      <c r="AU128" s="149"/>
      <c r="AV128" s="149"/>
      <c r="AW128" s="154" t="s">
        <v>4121</v>
      </c>
      <c r="AX128" s="149"/>
      <c r="AY128" s="149"/>
      <c r="AZ128" s="149"/>
      <c r="BA128" s="149"/>
      <c r="BB128" s="149"/>
      <c r="BC128" s="149"/>
      <c r="BD128" s="141" t="s">
        <v>4122</v>
      </c>
      <c r="BE128" s="142" t="s">
        <v>4123</v>
      </c>
      <c r="BF128" s="149"/>
      <c r="BG128" s="149"/>
      <c r="BH128" s="149"/>
      <c r="BI128" s="149"/>
      <c r="BJ128" s="141" t="s">
        <v>4124</v>
      </c>
      <c r="BK128" s="141" t="s">
        <v>4125</v>
      </c>
      <c r="BL128" s="149"/>
      <c r="BM128" s="149"/>
      <c r="BN128" s="149"/>
      <c r="BO128" s="149"/>
      <c r="BP128" s="149"/>
      <c r="BQ128" s="149"/>
      <c r="BR128" s="149"/>
      <c r="BS128" s="149"/>
      <c r="BT128" s="141" t="s">
        <v>4126</v>
      </c>
      <c r="BU128" s="149"/>
      <c r="BV128" s="149"/>
      <c r="BW128" s="148"/>
      <c r="BX128" s="148"/>
      <c r="BY128" s="148"/>
      <c r="BZ128" s="150"/>
      <c r="CA128" s="150"/>
      <c r="CB128" s="150"/>
      <c r="CC128" s="150"/>
      <c r="CD128" s="150"/>
      <c r="CE128" s="150"/>
      <c r="CF128" s="143" t="s">
        <v>224</v>
      </c>
      <c r="CG128" s="150"/>
      <c r="CH128" s="150"/>
      <c r="CI128" s="150"/>
      <c r="CJ128" s="150"/>
      <c r="CK128" s="150"/>
      <c r="CL128" s="150"/>
      <c r="CM128" s="143" t="s">
        <v>4127</v>
      </c>
      <c r="CN128" s="144" t="s">
        <v>4128</v>
      </c>
      <c r="CO128" s="150"/>
      <c r="CP128" s="150"/>
      <c r="CQ128" s="150"/>
      <c r="CR128" s="150"/>
      <c r="CS128" s="143" t="s">
        <v>4129</v>
      </c>
      <c r="CT128" s="143" t="s">
        <v>4130</v>
      </c>
      <c r="CU128" s="150"/>
      <c r="CV128" s="150"/>
      <c r="CW128" s="150"/>
      <c r="CX128" s="150"/>
      <c r="CY128" s="150"/>
      <c r="CZ128" s="150"/>
      <c r="DA128" s="150"/>
      <c r="DB128" s="150"/>
      <c r="DC128" s="143" t="s">
        <v>4131</v>
      </c>
      <c r="DD128" s="150"/>
      <c r="DE128" s="150"/>
    </row>
    <row r="129" spans="34:109" ht="15" customHeight="1">
      <c r="AH129" s="148"/>
      <c r="AI129" s="148"/>
      <c r="AJ129" s="148"/>
      <c r="AK129" s="148"/>
      <c r="AL129" s="137" t="str">
        <f t="shared" si="3"/>
        <v/>
      </c>
      <c r="AM129" s="137" t="str">
        <f t="shared" si="4"/>
        <v/>
      </c>
      <c r="AN129" s="138" t="str">
        <f t="shared" si="5"/>
        <v/>
      </c>
      <c r="AO129" s="148"/>
      <c r="AP129" s="129">
        <v>127</v>
      </c>
      <c r="AQ129" s="149"/>
      <c r="AR129" s="149"/>
      <c r="AS129" s="149"/>
      <c r="AT129" s="149"/>
      <c r="AU129" s="149"/>
      <c r="AV129" s="149"/>
      <c r="AW129" s="149"/>
      <c r="AX129" s="149"/>
      <c r="AY129" s="149"/>
      <c r="AZ129" s="149"/>
      <c r="BA129" s="149"/>
      <c r="BB129" s="149"/>
      <c r="BC129" s="149"/>
      <c r="BD129" s="149">
        <v>14999</v>
      </c>
      <c r="BE129" s="149">
        <v>15999</v>
      </c>
      <c r="BF129" s="149"/>
      <c r="BG129" s="149"/>
      <c r="BH129" s="149"/>
      <c r="BI129" s="149"/>
      <c r="BJ129" s="141" t="s">
        <v>4132</v>
      </c>
      <c r="BK129" s="141" t="s">
        <v>4133</v>
      </c>
      <c r="BL129" s="149"/>
      <c r="BM129" s="149"/>
      <c r="BN129" s="149"/>
      <c r="BO129" s="149"/>
      <c r="BP129" s="149"/>
      <c r="BQ129" s="149"/>
      <c r="BR129" s="149"/>
      <c r="BS129" s="149"/>
      <c r="BT129" s="141" t="s">
        <v>4134</v>
      </c>
      <c r="BU129" s="149"/>
      <c r="BV129" s="149"/>
      <c r="BW129" s="148"/>
      <c r="BX129" s="148"/>
      <c r="BY129" s="148"/>
      <c r="BZ129" s="150"/>
      <c r="CA129" s="150"/>
      <c r="CB129" s="150"/>
      <c r="CC129" s="150"/>
      <c r="CD129" s="150"/>
      <c r="CE129" s="150"/>
      <c r="CF129" s="150"/>
      <c r="CG129" s="150"/>
      <c r="CH129" s="150"/>
      <c r="CI129" s="150"/>
      <c r="CJ129" s="150"/>
      <c r="CK129" s="150"/>
      <c r="CL129" s="150"/>
      <c r="CM129" s="143" t="s">
        <v>224</v>
      </c>
      <c r="CN129" s="143" t="s">
        <v>224</v>
      </c>
      <c r="CO129" s="150"/>
      <c r="CP129" s="150"/>
      <c r="CQ129" s="150"/>
      <c r="CR129" s="150"/>
      <c r="CS129" s="143" t="s">
        <v>4135</v>
      </c>
      <c r="CT129" s="143" t="s">
        <v>4136</v>
      </c>
      <c r="CU129" s="150"/>
      <c r="CV129" s="150"/>
      <c r="CW129" s="150"/>
      <c r="CX129" s="150"/>
      <c r="CY129" s="150"/>
      <c r="CZ129" s="150"/>
      <c r="DA129" s="150"/>
      <c r="DB129" s="150"/>
      <c r="DC129" s="143" t="s">
        <v>4137</v>
      </c>
      <c r="DD129" s="150"/>
      <c r="DE129" s="150"/>
    </row>
    <row r="130" spans="34:109" ht="15" customHeight="1">
      <c r="AH130" s="148"/>
      <c r="AI130" s="148"/>
      <c r="AJ130" s="148"/>
      <c r="AK130" s="148"/>
      <c r="AL130" s="137" t="str">
        <f t="shared" si="3"/>
        <v/>
      </c>
      <c r="AM130" s="137" t="str">
        <f t="shared" si="4"/>
        <v/>
      </c>
      <c r="AN130" s="138" t="str">
        <f t="shared" si="5"/>
        <v/>
      </c>
      <c r="AO130" s="148"/>
      <c r="AP130" s="129">
        <v>128</v>
      </c>
      <c r="AQ130" s="149"/>
      <c r="AR130" s="149"/>
      <c r="AS130" s="149"/>
      <c r="AT130" s="149"/>
      <c r="AU130" s="149"/>
      <c r="AV130" s="149"/>
      <c r="AW130" s="149"/>
      <c r="AX130" s="149"/>
      <c r="AY130" s="149"/>
      <c r="AZ130" s="149"/>
      <c r="BA130" s="149"/>
      <c r="BB130" s="149"/>
      <c r="BC130" s="149"/>
      <c r="BD130" s="149"/>
      <c r="BE130" s="149"/>
      <c r="BF130" s="149"/>
      <c r="BG130" s="149"/>
      <c r="BH130" s="149"/>
      <c r="BI130" s="149"/>
      <c r="BJ130" s="141" t="s">
        <v>4138</v>
      </c>
      <c r="BK130" s="141" t="s">
        <v>4139</v>
      </c>
      <c r="BL130" s="149"/>
      <c r="BM130" s="149"/>
      <c r="BN130" s="149"/>
      <c r="BO130" s="149"/>
      <c r="BP130" s="149"/>
      <c r="BQ130" s="149"/>
      <c r="BR130" s="149"/>
      <c r="BS130" s="149"/>
      <c r="BT130" s="141" t="s">
        <v>4140</v>
      </c>
      <c r="BU130" s="149"/>
      <c r="BV130" s="149"/>
      <c r="BW130" s="148"/>
      <c r="BX130" s="148"/>
      <c r="BY130" s="148"/>
      <c r="BZ130" s="150"/>
      <c r="CA130" s="150"/>
      <c r="CB130" s="150"/>
      <c r="CC130" s="150"/>
      <c r="CD130" s="150"/>
      <c r="CE130" s="150"/>
      <c r="CF130" s="150"/>
      <c r="CG130" s="150"/>
      <c r="CH130" s="150"/>
      <c r="CI130" s="150"/>
      <c r="CJ130" s="150"/>
      <c r="CK130" s="150"/>
      <c r="CL130" s="150"/>
      <c r="CM130" s="150"/>
      <c r="CN130" s="150"/>
      <c r="CO130" s="150"/>
      <c r="CP130" s="150"/>
      <c r="CQ130" s="150"/>
      <c r="CR130" s="150"/>
      <c r="CS130" s="143" t="s">
        <v>4141</v>
      </c>
      <c r="CT130" s="143" t="s">
        <v>4142</v>
      </c>
      <c r="CU130" s="150"/>
      <c r="CV130" s="150"/>
      <c r="CW130" s="150"/>
      <c r="CX130" s="150"/>
      <c r="CY130" s="150"/>
      <c r="CZ130" s="150"/>
      <c r="DA130" s="150"/>
      <c r="DB130" s="150"/>
      <c r="DC130" s="143" t="s">
        <v>4143</v>
      </c>
      <c r="DD130" s="150"/>
      <c r="DE130" s="150"/>
    </row>
    <row r="131" spans="34:109" ht="15" customHeight="1">
      <c r="AH131" s="148"/>
      <c r="AI131" s="148"/>
      <c r="AJ131" s="148"/>
      <c r="AK131" s="148"/>
      <c r="AL131" s="137" t="str">
        <f t="shared" si="3"/>
        <v/>
      </c>
      <c r="AM131" s="137" t="str">
        <f t="shared" si="4"/>
        <v/>
      </c>
      <c r="AN131" s="138" t="str">
        <f t="shared" si="5"/>
        <v/>
      </c>
      <c r="AO131" s="148"/>
      <c r="AP131" s="129">
        <v>129</v>
      </c>
      <c r="AQ131" s="149"/>
      <c r="AR131" s="149"/>
      <c r="AS131" s="149"/>
      <c r="AT131" s="149"/>
      <c r="AU131" s="149"/>
      <c r="AV131" s="149"/>
      <c r="AW131" s="149"/>
      <c r="AX131" s="149"/>
      <c r="AY131" s="149"/>
      <c r="AZ131" s="149"/>
      <c r="BA131" s="149"/>
      <c r="BB131" s="149"/>
      <c r="BC131" s="149"/>
      <c r="BD131" s="149"/>
      <c r="BE131" s="149"/>
      <c r="BF131" s="149"/>
      <c r="BG131" s="149"/>
      <c r="BH131" s="149"/>
      <c r="BI131" s="149"/>
      <c r="BJ131" s="141" t="s">
        <v>4144</v>
      </c>
      <c r="BK131" s="141" t="s">
        <v>4145</v>
      </c>
      <c r="BL131" s="149"/>
      <c r="BM131" s="149"/>
      <c r="BN131" s="149"/>
      <c r="BO131" s="149"/>
      <c r="BP131" s="149"/>
      <c r="BQ131" s="149"/>
      <c r="BR131" s="149"/>
      <c r="BS131" s="149"/>
      <c r="BT131" s="141" t="s">
        <v>4146</v>
      </c>
      <c r="BU131" s="149"/>
      <c r="BV131" s="149"/>
      <c r="BW131" s="148"/>
      <c r="BX131" s="148"/>
      <c r="BY131" s="148"/>
      <c r="BZ131" s="150"/>
      <c r="CA131" s="150"/>
      <c r="CB131" s="150"/>
      <c r="CC131" s="150"/>
      <c r="CD131" s="150"/>
      <c r="CE131" s="150"/>
      <c r="CF131" s="150"/>
      <c r="CG131" s="150"/>
      <c r="CH131" s="150"/>
      <c r="CI131" s="150"/>
      <c r="CJ131" s="150"/>
      <c r="CK131" s="150"/>
      <c r="CL131" s="150"/>
      <c r="CM131" s="150"/>
      <c r="CN131" s="150"/>
      <c r="CO131" s="150"/>
      <c r="CP131" s="150"/>
      <c r="CQ131" s="150"/>
      <c r="CR131" s="150"/>
      <c r="CS131" s="143" t="s">
        <v>4147</v>
      </c>
      <c r="CT131" s="143" t="s">
        <v>4148</v>
      </c>
      <c r="CU131" s="150"/>
      <c r="CV131" s="150"/>
      <c r="CW131" s="150"/>
      <c r="CX131" s="150"/>
      <c r="CY131" s="150"/>
      <c r="CZ131" s="150"/>
      <c r="DA131" s="150"/>
      <c r="DB131" s="150"/>
      <c r="DC131" s="143" t="s">
        <v>4149</v>
      </c>
      <c r="DD131" s="150"/>
      <c r="DE131" s="150"/>
    </row>
    <row r="132" spans="34:109" ht="15" hidden="1" customHeight="1">
      <c r="AH132" s="148"/>
      <c r="AI132" s="148"/>
      <c r="AJ132" s="148"/>
      <c r="AK132" s="148"/>
      <c r="AL132" s="137" t="str">
        <f t="shared" si="3"/>
        <v/>
      </c>
      <c r="AM132" s="137" t="str">
        <f t="shared" si="4"/>
        <v/>
      </c>
      <c r="AN132" s="138" t="str">
        <f t="shared" si="5"/>
        <v/>
      </c>
      <c r="AO132" s="148"/>
      <c r="AP132" s="129">
        <v>130</v>
      </c>
      <c r="AQ132" s="149"/>
      <c r="AR132" s="149"/>
      <c r="AS132" s="149"/>
      <c r="AT132" s="149"/>
      <c r="AU132" s="149"/>
      <c r="AV132" s="149"/>
      <c r="AW132" s="149"/>
      <c r="AX132" s="149"/>
      <c r="AY132" s="149"/>
      <c r="AZ132" s="149"/>
      <c r="BA132" s="149"/>
      <c r="BB132" s="149"/>
      <c r="BC132" s="149"/>
      <c r="BD132" s="149"/>
      <c r="BE132" s="149"/>
      <c r="BF132" s="149"/>
      <c r="BG132" s="149"/>
      <c r="BH132" s="149"/>
      <c r="BI132" s="149"/>
      <c r="BJ132" s="141" t="s">
        <v>4150</v>
      </c>
      <c r="BK132" s="141" t="s">
        <v>4151</v>
      </c>
      <c r="BL132" s="149"/>
      <c r="BM132" s="149"/>
      <c r="BN132" s="149"/>
      <c r="BO132" s="149"/>
      <c r="BP132" s="149"/>
      <c r="BQ132" s="149"/>
      <c r="BR132" s="149"/>
      <c r="BS132" s="149"/>
      <c r="BT132" s="141" t="s">
        <v>4152</v>
      </c>
      <c r="BU132" s="149"/>
      <c r="BV132" s="149"/>
      <c r="BW132" s="148"/>
      <c r="BX132" s="148"/>
      <c r="BY132" s="148"/>
      <c r="BZ132" s="150"/>
      <c r="CA132" s="150"/>
      <c r="CB132" s="150"/>
      <c r="CC132" s="150"/>
      <c r="CD132" s="150"/>
      <c r="CE132" s="150"/>
      <c r="CF132" s="150"/>
      <c r="CG132" s="150"/>
      <c r="CH132" s="150"/>
      <c r="CI132" s="150"/>
      <c r="CJ132" s="150"/>
      <c r="CK132" s="150"/>
      <c r="CL132" s="150"/>
      <c r="CM132" s="150"/>
      <c r="CN132" s="150"/>
      <c r="CO132" s="150"/>
      <c r="CP132" s="150"/>
      <c r="CQ132" s="150"/>
      <c r="CR132" s="150"/>
      <c r="CS132" s="143" t="s">
        <v>4153</v>
      </c>
      <c r="CT132" s="143" t="s">
        <v>4154</v>
      </c>
      <c r="CU132" s="150"/>
      <c r="CV132" s="150"/>
      <c r="CW132" s="150"/>
      <c r="CX132" s="150"/>
      <c r="CY132" s="150"/>
      <c r="CZ132" s="150"/>
      <c r="DA132" s="150"/>
      <c r="DB132" s="150"/>
      <c r="DC132" s="143" t="s">
        <v>4155</v>
      </c>
      <c r="DD132" s="150"/>
      <c r="DE132" s="150"/>
    </row>
    <row r="133" spans="34:109" ht="15" hidden="1" customHeight="1">
      <c r="AH133" s="148"/>
      <c r="AI133" s="148"/>
      <c r="AJ133" s="148"/>
      <c r="AK133" s="148"/>
      <c r="AL133" s="137" t="str">
        <f t="shared" ref="AL133:AL196" si="6">IFERROR(IF(HLOOKUP($N$10, $BZ$3:$DE$574, $AP133, FALSE )="", "", HLOOKUP($N$10, $BZ$3:$DE$574, $AP133, FALSE)), "")</f>
        <v/>
      </c>
      <c r="AM133" s="137" t="str">
        <f t="shared" ref="AM133:AM196" si="7">IFERROR(IF(AL133="", "", HLOOKUP($N$10, $AQ$3:$BV$574, AP133, FALSE)), "")</f>
        <v/>
      </c>
      <c r="AN133" s="138" t="str">
        <f t="shared" ref="AN133:AN196" si="8">MID(AM133, 3, 3)</f>
        <v/>
      </c>
      <c r="AO133" s="148"/>
      <c r="AP133" s="129">
        <v>131</v>
      </c>
      <c r="AQ133" s="149"/>
      <c r="AR133" s="149"/>
      <c r="AS133" s="149"/>
      <c r="AT133" s="149"/>
      <c r="AU133" s="149"/>
      <c r="AV133" s="149"/>
      <c r="AW133" s="149"/>
      <c r="AX133" s="149"/>
      <c r="AY133" s="149"/>
      <c r="AZ133" s="149"/>
      <c r="BA133" s="149"/>
      <c r="BB133" s="149"/>
      <c r="BC133" s="149"/>
      <c r="BD133" s="149"/>
      <c r="BE133" s="149"/>
      <c r="BF133" s="149"/>
      <c r="BG133" s="149"/>
      <c r="BH133" s="149"/>
      <c r="BI133" s="149"/>
      <c r="BJ133" s="141" t="s">
        <v>4156</v>
      </c>
      <c r="BK133" s="141" t="s">
        <v>4157</v>
      </c>
      <c r="BL133" s="149"/>
      <c r="BM133" s="149"/>
      <c r="BN133" s="149"/>
      <c r="BO133" s="149"/>
      <c r="BP133" s="149"/>
      <c r="BQ133" s="149"/>
      <c r="BR133" s="149"/>
      <c r="BS133" s="149"/>
      <c r="BT133" s="141" t="s">
        <v>4158</v>
      </c>
      <c r="BU133" s="149"/>
      <c r="BV133" s="149"/>
      <c r="BW133" s="148"/>
      <c r="BX133" s="148"/>
      <c r="BY133" s="148"/>
      <c r="BZ133" s="150"/>
      <c r="CA133" s="150"/>
      <c r="CB133" s="150"/>
      <c r="CC133" s="150"/>
      <c r="CD133" s="150"/>
      <c r="CE133" s="150"/>
      <c r="CF133" s="150"/>
      <c r="CG133" s="150"/>
      <c r="CH133" s="150"/>
      <c r="CI133" s="150"/>
      <c r="CJ133" s="150"/>
      <c r="CK133" s="150"/>
      <c r="CL133" s="150"/>
      <c r="CM133" s="150"/>
      <c r="CN133" s="150"/>
      <c r="CO133" s="150"/>
      <c r="CP133" s="150"/>
      <c r="CQ133" s="150"/>
      <c r="CR133" s="150"/>
      <c r="CS133" s="143" t="s">
        <v>4159</v>
      </c>
      <c r="CT133" s="143" t="s">
        <v>4160</v>
      </c>
      <c r="CU133" s="150"/>
      <c r="CV133" s="150"/>
      <c r="CW133" s="150"/>
      <c r="CX133" s="150"/>
      <c r="CY133" s="150"/>
      <c r="CZ133" s="150"/>
      <c r="DA133" s="150"/>
      <c r="DB133" s="150"/>
      <c r="DC133" s="143" t="s">
        <v>4161</v>
      </c>
      <c r="DD133" s="150"/>
      <c r="DE133" s="150"/>
    </row>
    <row r="134" spans="34:109" ht="15" hidden="1" customHeight="1">
      <c r="AH134" s="148"/>
      <c r="AI134" s="148"/>
      <c r="AJ134" s="148"/>
      <c r="AK134" s="148"/>
      <c r="AL134" s="137" t="str">
        <f t="shared" si="6"/>
        <v/>
      </c>
      <c r="AM134" s="137" t="str">
        <f t="shared" si="7"/>
        <v/>
      </c>
      <c r="AN134" s="138" t="str">
        <f t="shared" si="8"/>
        <v/>
      </c>
      <c r="AO134" s="148"/>
      <c r="AP134" s="129">
        <v>132</v>
      </c>
      <c r="AQ134" s="149"/>
      <c r="AR134" s="149"/>
      <c r="AS134" s="149"/>
      <c r="AT134" s="149"/>
      <c r="AU134" s="149"/>
      <c r="AV134" s="149"/>
      <c r="AW134" s="149"/>
      <c r="AX134" s="149"/>
      <c r="AY134" s="149"/>
      <c r="AZ134" s="149"/>
      <c r="BA134" s="149"/>
      <c r="BB134" s="149"/>
      <c r="BC134" s="149"/>
      <c r="BD134" s="149"/>
      <c r="BE134" s="149"/>
      <c r="BF134" s="149"/>
      <c r="BG134" s="149"/>
      <c r="BH134" s="149"/>
      <c r="BI134" s="149"/>
      <c r="BJ134" s="141" t="s">
        <v>4162</v>
      </c>
      <c r="BK134" s="141" t="s">
        <v>4163</v>
      </c>
      <c r="BL134" s="149"/>
      <c r="BM134" s="149"/>
      <c r="BN134" s="149"/>
      <c r="BO134" s="149"/>
      <c r="BP134" s="149"/>
      <c r="BQ134" s="149"/>
      <c r="BR134" s="149"/>
      <c r="BS134" s="149"/>
      <c r="BT134" s="141" t="s">
        <v>4164</v>
      </c>
      <c r="BU134" s="149"/>
      <c r="BV134" s="149"/>
      <c r="BW134" s="148"/>
      <c r="BX134" s="148"/>
      <c r="BY134" s="148"/>
      <c r="BZ134" s="150"/>
      <c r="CA134" s="150"/>
      <c r="CB134" s="150"/>
      <c r="CC134" s="150"/>
      <c r="CD134" s="150"/>
      <c r="CE134" s="150"/>
      <c r="CF134" s="150"/>
      <c r="CG134" s="150"/>
      <c r="CH134" s="150"/>
      <c r="CI134" s="150"/>
      <c r="CJ134" s="150"/>
      <c r="CK134" s="150"/>
      <c r="CL134" s="150"/>
      <c r="CM134" s="150"/>
      <c r="CN134" s="150"/>
      <c r="CO134" s="150"/>
      <c r="CP134" s="150"/>
      <c r="CQ134" s="150"/>
      <c r="CR134" s="150"/>
      <c r="CS134" s="143" t="s">
        <v>4165</v>
      </c>
      <c r="CT134" s="143" t="s">
        <v>4166</v>
      </c>
      <c r="CU134" s="150"/>
      <c r="CV134" s="150"/>
      <c r="CW134" s="150"/>
      <c r="CX134" s="150"/>
      <c r="CY134" s="150"/>
      <c r="CZ134" s="150"/>
      <c r="DA134" s="150"/>
      <c r="DB134" s="150"/>
      <c r="DC134" s="143" t="s">
        <v>4167</v>
      </c>
      <c r="DD134" s="150"/>
      <c r="DE134" s="150"/>
    </row>
    <row r="135" spans="34:109" ht="15" hidden="1" customHeight="1">
      <c r="AH135" s="148"/>
      <c r="AI135" s="148"/>
      <c r="AJ135" s="148"/>
      <c r="AK135" s="148"/>
      <c r="AL135" s="137" t="str">
        <f t="shared" si="6"/>
        <v/>
      </c>
      <c r="AM135" s="137" t="str">
        <f t="shared" si="7"/>
        <v/>
      </c>
      <c r="AN135" s="138" t="str">
        <f t="shared" si="8"/>
        <v/>
      </c>
      <c r="AO135" s="148"/>
      <c r="AP135" s="129">
        <v>133</v>
      </c>
      <c r="AQ135" s="149"/>
      <c r="AR135" s="149"/>
      <c r="AS135" s="149"/>
      <c r="AT135" s="149"/>
      <c r="AU135" s="149"/>
      <c r="AV135" s="149"/>
      <c r="AW135" s="149"/>
      <c r="AX135" s="149"/>
      <c r="AY135" s="149"/>
      <c r="AZ135" s="149"/>
      <c r="BA135" s="149"/>
      <c r="BB135" s="149"/>
      <c r="BC135" s="149"/>
      <c r="BD135" s="149"/>
      <c r="BE135" s="149"/>
      <c r="BF135" s="149"/>
      <c r="BG135" s="149"/>
      <c r="BH135" s="149"/>
      <c r="BI135" s="149"/>
      <c r="BJ135" s="141" t="s">
        <v>4168</v>
      </c>
      <c r="BK135" s="141" t="s">
        <v>4169</v>
      </c>
      <c r="BL135" s="149"/>
      <c r="BM135" s="149"/>
      <c r="BN135" s="149"/>
      <c r="BO135" s="149"/>
      <c r="BP135" s="149"/>
      <c r="BQ135" s="149"/>
      <c r="BR135" s="149"/>
      <c r="BS135" s="149"/>
      <c r="BT135" s="141" t="s">
        <v>4170</v>
      </c>
      <c r="BU135" s="149"/>
      <c r="BV135" s="149"/>
      <c r="BW135" s="148"/>
      <c r="BX135" s="148"/>
      <c r="BY135" s="148"/>
      <c r="BZ135" s="150"/>
      <c r="CA135" s="150"/>
      <c r="CB135" s="150"/>
      <c r="CC135" s="150"/>
      <c r="CD135" s="150"/>
      <c r="CE135" s="150"/>
      <c r="CF135" s="150"/>
      <c r="CG135" s="150"/>
      <c r="CH135" s="150"/>
      <c r="CI135" s="150"/>
      <c r="CJ135" s="150"/>
      <c r="CK135" s="150"/>
      <c r="CL135" s="150"/>
      <c r="CM135" s="150"/>
      <c r="CN135" s="150"/>
      <c r="CO135" s="150"/>
      <c r="CP135" s="150"/>
      <c r="CQ135" s="150"/>
      <c r="CR135" s="150"/>
      <c r="CS135" s="143" t="s">
        <v>4171</v>
      </c>
      <c r="CT135" s="143" t="s">
        <v>4172</v>
      </c>
      <c r="CU135" s="150"/>
      <c r="CV135" s="150"/>
      <c r="CW135" s="150"/>
      <c r="CX135" s="150"/>
      <c r="CY135" s="150"/>
      <c r="CZ135" s="150"/>
      <c r="DA135" s="150"/>
      <c r="DB135" s="150"/>
      <c r="DC135" s="143" t="s">
        <v>4173</v>
      </c>
      <c r="DD135" s="150"/>
      <c r="DE135" s="150"/>
    </row>
    <row r="136" spans="34:109" ht="15" hidden="1" customHeight="1">
      <c r="AH136" s="148"/>
      <c r="AI136" s="148"/>
      <c r="AJ136" s="148"/>
      <c r="AK136" s="148"/>
      <c r="AL136" s="137" t="str">
        <f t="shared" si="6"/>
        <v/>
      </c>
      <c r="AM136" s="137" t="str">
        <f t="shared" si="7"/>
        <v/>
      </c>
      <c r="AN136" s="138" t="str">
        <f t="shared" si="8"/>
        <v/>
      </c>
      <c r="AO136" s="148"/>
      <c r="AP136" s="129">
        <v>134</v>
      </c>
      <c r="AQ136" s="149"/>
      <c r="AR136" s="149"/>
      <c r="AS136" s="149"/>
      <c r="AT136" s="149"/>
      <c r="AU136" s="149"/>
      <c r="AV136" s="149"/>
      <c r="AW136" s="149"/>
      <c r="AX136" s="149"/>
      <c r="AY136" s="149"/>
      <c r="AZ136" s="149"/>
      <c r="BA136" s="149"/>
      <c r="BB136" s="149"/>
      <c r="BC136" s="149"/>
      <c r="BD136" s="149"/>
      <c r="BE136" s="149"/>
      <c r="BF136" s="149"/>
      <c r="BG136" s="149"/>
      <c r="BH136" s="149"/>
      <c r="BI136" s="149"/>
      <c r="BJ136" s="141" t="s">
        <v>4174</v>
      </c>
      <c r="BK136" s="141" t="s">
        <v>4175</v>
      </c>
      <c r="BL136" s="149"/>
      <c r="BM136" s="149"/>
      <c r="BN136" s="149"/>
      <c r="BO136" s="149"/>
      <c r="BP136" s="149"/>
      <c r="BQ136" s="149"/>
      <c r="BR136" s="149"/>
      <c r="BS136" s="149"/>
      <c r="BT136" s="141" t="s">
        <v>4176</v>
      </c>
      <c r="BU136" s="149"/>
      <c r="BV136" s="149"/>
      <c r="BW136" s="148"/>
      <c r="BX136" s="148"/>
      <c r="BY136" s="148"/>
      <c r="BZ136" s="150"/>
      <c r="CA136" s="150"/>
      <c r="CB136" s="150"/>
      <c r="CC136" s="150"/>
      <c r="CD136" s="150"/>
      <c r="CE136" s="150"/>
      <c r="CF136" s="150"/>
      <c r="CG136" s="150"/>
      <c r="CH136" s="150"/>
      <c r="CI136" s="150"/>
      <c r="CJ136" s="150"/>
      <c r="CK136" s="150"/>
      <c r="CL136" s="150"/>
      <c r="CM136" s="150"/>
      <c r="CN136" s="150"/>
      <c r="CO136" s="150"/>
      <c r="CP136" s="150"/>
      <c r="CQ136" s="150"/>
      <c r="CR136" s="150"/>
      <c r="CS136" s="143" t="s">
        <v>4177</v>
      </c>
      <c r="CT136" s="143" t="s">
        <v>4178</v>
      </c>
      <c r="CU136" s="150"/>
      <c r="CV136" s="150"/>
      <c r="CW136" s="150"/>
      <c r="CX136" s="150"/>
      <c r="CY136" s="150"/>
      <c r="CZ136" s="150"/>
      <c r="DA136" s="150"/>
      <c r="DB136" s="150"/>
      <c r="DC136" s="143" t="s">
        <v>4179</v>
      </c>
      <c r="DD136" s="150"/>
      <c r="DE136" s="150"/>
    </row>
    <row r="137" spans="34:109" ht="15" hidden="1" customHeight="1">
      <c r="AH137" s="148"/>
      <c r="AI137" s="148"/>
      <c r="AJ137" s="148"/>
      <c r="AK137" s="148"/>
      <c r="AL137" s="137" t="str">
        <f t="shared" si="6"/>
        <v/>
      </c>
      <c r="AM137" s="137" t="str">
        <f t="shared" si="7"/>
        <v/>
      </c>
      <c r="AN137" s="138" t="str">
        <f t="shared" si="8"/>
        <v/>
      </c>
      <c r="AO137" s="148"/>
      <c r="AP137" s="129">
        <v>135</v>
      </c>
      <c r="AQ137" s="149"/>
      <c r="AR137" s="149"/>
      <c r="AS137" s="149"/>
      <c r="AT137" s="149"/>
      <c r="AU137" s="149"/>
      <c r="AV137" s="149"/>
      <c r="AW137" s="149"/>
      <c r="AX137" s="149"/>
      <c r="AY137" s="149"/>
      <c r="AZ137" s="149"/>
      <c r="BA137" s="149"/>
      <c r="BB137" s="149"/>
      <c r="BC137" s="149"/>
      <c r="BD137" s="149"/>
      <c r="BE137" s="149"/>
      <c r="BF137" s="149"/>
      <c r="BG137" s="149"/>
      <c r="BH137" s="149"/>
      <c r="BI137" s="149"/>
      <c r="BJ137" s="141" t="s">
        <v>4180</v>
      </c>
      <c r="BK137" s="141" t="s">
        <v>4181</v>
      </c>
      <c r="BL137" s="149"/>
      <c r="BM137" s="149"/>
      <c r="BN137" s="149"/>
      <c r="BO137" s="149"/>
      <c r="BP137" s="149"/>
      <c r="BQ137" s="149"/>
      <c r="BR137" s="149"/>
      <c r="BS137" s="149"/>
      <c r="BT137" s="141" t="s">
        <v>4182</v>
      </c>
      <c r="BU137" s="149"/>
      <c r="BV137" s="149"/>
      <c r="BW137" s="148"/>
      <c r="BX137" s="148"/>
      <c r="BY137" s="148"/>
      <c r="BZ137" s="150"/>
      <c r="CA137" s="150"/>
      <c r="CB137" s="150"/>
      <c r="CC137" s="150"/>
      <c r="CD137" s="150"/>
      <c r="CE137" s="150"/>
      <c r="CF137" s="150"/>
      <c r="CG137" s="150"/>
      <c r="CH137" s="150"/>
      <c r="CI137" s="150"/>
      <c r="CJ137" s="150"/>
      <c r="CK137" s="150"/>
      <c r="CL137" s="150"/>
      <c r="CM137" s="150"/>
      <c r="CN137" s="150"/>
      <c r="CO137" s="150"/>
      <c r="CP137" s="150"/>
      <c r="CQ137" s="150"/>
      <c r="CR137" s="150"/>
      <c r="CS137" s="143" t="s">
        <v>4183</v>
      </c>
      <c r="CT137" s="143" t="s">
        <v>4184</v>
      </c>
      <c r="CU137" s="150"/>
      <c r="CV137" s="150"/>
      <c r="CW137" s="150"/>
      <c r="CX137" s="150"/>
      <c r="CY137" s="150"/>
      <c r="CZ137" s="150"/>
      <c r="DA137" s="150"/>
      <c r="DB137" s="150"/>
      <c r="DC137" s="143" t="s">
        <v>4185</v>
      </c>
      <c r="DD137" s="150"/>
      <c r="DE137" s="150"/>
    </row>
    <row r="138" spans="34:109" ht="15" hidden="1" customHeight="1">
      <c r="AH138" s="148"/>
      <c r="AI138" s="148"/>
      <c r="AJ138" s="148"/>
      <c r="AK138" s="148"/>
      <c r="AL138" s="137" t="str">
        <f t="shared" si="6"/>
        <v/>
      </c>
      <c r="AM138" s="137" t="str">
        <f t="shared" si="7"/>
        <v/>
      </c>
      <c r="AN138" s="138" t="str">
        <f t="shared" si="8"/>
        <v/>
      </c>
      <c r="AO138" s="148"/>
      <c r="AP138" s="129">
        <v>136</v>
      </c>
      <c r="AQ138" s="149"/>
      <c r="AR138" s="149"/>
      <c r="AS138" s="149"/>
      <c r="AT138" s="149"/>
      <c r="AU138" s="149"/>
      <c r="AV138" s="149"/>
      <c r="AW138" s="149"/>
      <c r="AX138" s="149"/>
      <c r="AY138" s="149"/>
      <c r="AZ138" s="149"/>
      <c r="BA138" s="149"/>
      <c r="BB138" s="149"/>
      <c r="BC138" s="149"/>
      <c r="BD138" s="149"/>
      <c r="BE138" s="149"/>
      <c r="BF138" s="149"/>
      <c r="BG138" s="149"/>
      <c r="BH138" s="149"/>
      <c r="BI138" s="149"/>
      <c r="BJ138" s="141" t="s">
        <v>4186</v>
      </c>
      <c r="BK138" s="141" t="s">
        <v>4187</v>
      </c>
      <c r="BL138" s="149"/>
      <c r="BM138" s="149"/>
      <c r="BN138" s="149"/>
      <c r="BO138" s="149"/>
      <c r="BP138" s="149"/>
      <c r="BQ138" s="149"/>
      <c r="BR138" s="149"/>
      <c r="BS138" s="149"/>
      <c r="BT138" s="141" t="s">
        <v>4188</v>
      </c>
      <c r="BU138" s="149"/>
      <c r="BV138" s="149"/>
      <c r="BW138" s="148"/>
      <c r="BX138" s="148"/>
      <c r="BY138" s="148"/>
      <c r="BZ138" s="150"/>
      <c r="CA138" s="150"/>
      <c r="CB138" s="150"/>
      <c r="CC138" s="150"/>
      <c r="CD138" s="150"/>
      <c r="CE138" s="150"/>
      <c r="CF138" s="150"/>
      <c r="CG138" s="150"/>
      <c r="CH138" s="150"/>
      <c r="CI138" s="150"/>
      <c r="CJ138" s="150"/>
      <c r="CK138" s="150"/>
      <c r="CL138" s="150"/>
      <c r="CM138" s="150"/>
      <c r="CN138" s="150"/>
      <c r="CO138" s="150"/>
      <c r="CP138" s="150"/>
      <c r="CQ138" s="150"/>
      <c r="CR138" s="150"/>
      <c r="CS138" s="143" t="s">
        <v>4189</v>
      </c>
      <c r="CT138" s="143" t="s">
        <v>4190</v>
      </c>
      <c r="CU138" s="150"/>
      <c r="CV138" s="150"/>
      <c r="CW138" s="150"/>
      <c r="CX138" s="150"/>
      <c r="CY138" s="150"/>
      <c r="CZ138" s="150"/>
      <c r="DA138" s="150"/>
      <c r="DB138" s="150"/>
      <c r="DC138" s="143" t="s">
        <v>4191</v>
      </c>
      <c r="DD138" s="150"/>
      <c r="DE138" s="150"/>
    </row>
    <row r="139" spans="34:109" ht="15" hidden="1" customHeight="1">
      <c r="AH139" s="148"/>
      <c r="AI139" s="148"/>
      <c r="AJ139" s="148"/>
      <c r="AK139" s="148"/>
      <c r="AL139" s="137" t="str">
        <f t="shared" si="6"/>
        <v/>
      </c>
      <c r="AM139" s="137" t="str">
        <f t="shared" si="7"/>
        <v/>
      </c>
      <c r="AN139" s="138" t="str">
        <f t="shared" si="8"/>
        <v/>
      </c>
      <c r="AO139" s="148"/>
      <c r="AP139" s="129">
        <v>137</v>
      </c>
      <c r="AQ139" s="149"/>
      <c r="AR139" s="149"/>
      <c r="AS139" s="149"/>
      <c r="AT139" s="149"/>
      <c r="AU139" s="149"/>
      <c r="AV139" s="149"/>
      <c r="AW139" s="149"/>
      <c r="AX139" s="149"/>
      <c r="AY139" s="149"/>
      <c r="AZ139" s="149"/>
      <c r="BA139" s="149"/>
      <c r="BB139" s="149"/>
      <c r="BC139" s="149"/>
      <c r="BD139" s="149"/>
      <c r="BE139" s="149"/>
      <c r="BF139" s="149"/>
      <c r="BG139" s="149"/>
      <c r="BH139" s="149"/>
      <c r="BI139" s="149"/>
      <c r="BJ139" s="141" t="s">
        <v>4192</v>
      </c>
      <c r="BK139" s="141" t="s">
        <v>4193</v>
      </c>
      <c r="BL139" s="149"/>
      <c r="BM139" s="149"/>
      <c r="BN139" s="149"/>
      <c r="BO139" s="149"/>
      <c r="BP139" s="149"/>
      <c r="BQ139" s="149"/>
      <c r="BR139" s="149"/>
      <c r="BS139" s="149"/>
      <c r="BT139" s="141" t="s">
        <v>4194</v>
      </c>
      <c r="BU139" s="149"/>
      <c r="BV139" s="149"/>
      <c r="BW139" s="148"/>
      <c r="BX139" s="148"/>
      <c r="BY139" s="148"/>
      <c r="BZ139" s="150"/>
      <c r="CA139" s="150"/>
      <c r="CB139" s="150"/>
      <c r="CC139" s="150"/>
      <c r="CD139" s="150"/>
      <c r="CE139" s="150"/>
      <c r="CF139" s="150"/>
      <c r="CG139" s="150"/>
      <c r="CH139" s="150"/>
      <c r="CI139" s="150"/>
      <c r="CJ139" s="150"/>
      <c r="CK139" s="150"/>
      <c r="CL139" s="150"/>
      <c r="CM139" s="150"/>
      <c r="CN139" s="150"/>
      <c r="CO139" s="150"/>
      <c r="CP139" s="150"/>
      <c r="CQ139" s="150"/>
      <c r="CR139" s="150"/>
      <c r="CS139" s="143" t="s">
        <v>4195</v>
      </c>
      <c r="CT139" s="143" t="s">
        <v>4196</v>
      </c>
      <c r="CU139" s="150"/>
      <c r="CV139" s="150"/>
      <c r="CW139" s="150"/>
      <c r="CX139" s="150"/>
      <c r="CY139" s="150"/>
      <c r="CZ139" s="150"/>
      <c r="DA139" s="150"/>
      <c r="DB139" s="150"/>
      <c r="DC139" s="143" t="s">
        <v>4197</v>
      </c>
      <c r="DD139" s="150"/>
      <c r="DE139" s="150"/>
    </row>
    <row r="140" spans="34:109" ht="15" hidden="1" customHeight="1">
      <c r="AH140" s="148"/>
      <c r="AI140" s="148"/>
      <c r="AJ140" s="148"/>
      <c r="AK140" s="148"/>
      <c r="AL140" s="137" t="str">
        <f t="shared" si="6"/>
        <v/>
      </c>
      <c r="AM140" s="137" t="str">
        <f t="shared" si="7"/>
        <v/>
      </c>
      <c r="AN140" s="138" t="str">
        <f t="shared" si="8"/>
        <v/>
      </c>
      <c r="AO140" s="148"/>
      <c r="AP140" s="129">
        <v>138</v>
      </c>
      <c r="AQ140" s="149"/>
      <c r="AR140" s="149"/>
      <c r="AS140" s="149"/>
      <c r="AT140" s="149"/>
      <c r="AU140" s="149"/>
      <c r="AV140" s="149"/>
      <c r="AW140" s="149"/>
      <c r="AX140" s="149"/>
      <c r="AY140" s="149"/>
      <c r="AZ140" s="149"/>
      <c r="BA140" s="149"/>
      <c r="BB140" s="149"/>
      <c r="BC140" s="149"/>
      <c r="BD140" s="149"/>
      <c r="BE140" s="149"/>
      <c r="BF140" s="149"/>
      <c r="BG140" s="149"/>
      <c r="BH140" s="149"/>
      <c r="BI140" s="149"/>
      <c r="BJ140" s="141" t="s">
        <v>4198</v>
      </c>
      <c r="BK140" s="141" t="s">
        <v>4199</v>
      </c>
      <c r="BL140" s="149"/>
      <c r="BM140" s="149"/>
      <c r="BN140" s="149"/>
      <c r="BO140" s="149"/>
      <c r="BP140" s="149"/>
      <c r="BQ140" s="149"/>
      <c r="BR140" s="149"/>
      <c r="BS140" s="149"/>
      <c r="BT140" s="141" t="s">
        <v>4200</v>
      </c>
      <c r="BU140" s="149"/>
      <c r="BV140" s="149"/>
      <c r="BW140" s="148"/>
      <c r="BX140" s="148"/>
      <c r="BY140" s="148"/>
      <c r="BZ140" s="150"/>
      <c r="CA140" s="150"/>
      <c r="CB140" s="150"/>
      <c r="CC140" s="150"/>
      <c r="CD140" s="150"/>
      <c r="CE140" s="150"/>
      <c r="CF140" s="150"/>
      <c r="CG140" s="150"/>
      <c r="CH140" s="150"/>
      <c r="CI140" s="150"/>
      <c r="CJ140" s="150"/>
      <c r="CK140" s="150"/>
      <c r="CL140" s="150"/>
      <c r="CM140" s="150"/>
      <c r="CN140" s="150"/>
      <c r="CO140" s="150"/>
      <c r="CP140" s="150"/>
      <c r="CQ140" s="150"/>
      <c r="CR140" s="150"/>
      <c r="CS140" s="143" t="s">
        <v>4201</v>
      </c>
      <c r="CT140" s="143" t="s">
        <v>4202</v>
      </c>
      <c r="CU140" s="150"/>
      <c r="CV140" s="150"/>
      <c r="CW140" s="150"/>
      <c r="CX140" s="150"/>
      <c r="CY140" s="150"/>
      <c r="CZ140" s="150"/>
      <c r="DA140" s="150"/>
      <c r="DB140" s="150"/>
      <c r="DC140" s="143" t="s">
        <v>3376</v>
      </c>
      <c r="DD140" s="150"/>
      <c r="DE140" s="150"/>
    </row>
    <row r="141" spans="34:109" ht="15" hidden="1" customHeight="1">
      <c r="AH141" s="148"/>
      <c r="AI141" s="148"/>
      <c r="AJ141" s="148"/>
      <c r="AK141" s="148"/>
      <c r="AL141" s="137" t="str">
        <f t="shared" si="6"/>
        <v/>
      </c>
      <c r="AM141" s="137" t="str">
        <f t="shared" si="7"/>
        <v/>
      </c>
      <c r="AN141" s="138" t="str">
        <f t="shared" si="8"/>
        <v/>
      </c>
      <c r="AO141" s="148"/>
      <c r="AP141" s="129">
        <v>139</v>
      </c>
      <c r="AQ141" s="149"/>
      <c r="AR141" s="149"/>
      <c r="AS141" s="149"/>
      <c r="AT141" s="149"/>
      <c r="AU141" s="149"/>
      <c r="AV141" s="149"/>
      <c r="AW141" s="149"/>
      <c r="AX141" s="149"/>
      <c r="AY141" s="149"/>
      <c r="AZ141" s="149"/>
      <c r="BA141" s="149"/>
      <c r="BB141" s="149"/>
      <c r="BC141" s="149"/>
      <c r="BD141" s="149"/>
      <c r="BE141" s="149"/>
      <c r="BF141" s="149"/>
      <c r="BG141" s="149"/>
      <c r="BH141" s="149"/>
      <c r="BI141" s="149"/>
      <c r="BJ141" s="141" t="s">
        <v>4203</v>
      </c>
      <c r="BK141" s="141" t="s">
        <v>4204</v>
      </c>
      <c r="BL141" s="149"/>
      <c r="BM141" s="149"/>
      <c r="BN141" s="149"/>
      <c r="BO141" s="149"/>
      <c r="BP141" s="149"/>
      <c r="BQ141" s="149"/>
      <c r="BR141" s="149"/>
      <c r="BS141" s="149"/>
      <c r="BT141" s="141" t="s">
        <v>4205</v>
      </c>
      <c r="BU141" s="149"/>
      <c r="BV141" s="149"/>
      <c r="BW141" s="148"/>
      <c r="BX141" s="148"/>
      <c r="BY141" s="148"/>
      <c r="BZ141" s="150"/>
      <c r="CA141" s="150"/>
      <c r="CB141" s="150"/>
      <c r="CC141" s="150"/>
      <c r="CD141" s="150"/>
      <c r="CE141" s="150"/>
      <c r="CF141" s="150"/>
      <c r="CG141" s="150"/>
      <c r="CH141" s="150"/>
      <c r="CI141" s="150"/>
      <c r="CJ141" s="150"/>
      <c r="CK141" s="150"/>
      <c r="CL141" s="150"/>
      <c r="CM141" s="150"/>
      <c r="CN141" s="150"/>
      <c r="CO141" s="150"/>
      <c r="CP141" s="150"/>
      <c r="CQ141" s="150"/>
      <c r="CR141" s="150"/>
      <c r="CS141" s="143" t="s">
        <v>4206</v>
      </c>
      <c r="CT141" s="143" t="s">
        <v>4207</v>
      </c>
      <c r="CU141" s="150"/>
      <c r="CV141" s="150"/>
      <c r="CW141" s="150"/>
      <c r="CX141" s="150"/>
      <c r="CY141" s="150"/>
      <c r="CZ141" s="150"/>
      <c r="DA141" s="150"/>
      <c r="DB141" s="150"/>
      <c r="DC141" s="143" t="s">
        <v>4208</v>
      </c>
      <c r="DD141" s="150"/>
      <c r="DE141" s="150"/>
    </row>
    <row r="142" spans="34:109" ht="15" hidden="1" customHeight="1">
      <c r="AH142" s="148"/>
      <c r="AI142" s="148"/>
      <c r="AJ142" s="148"/>
      <c r="AK142" s="148"/>
      <c r="AL142" s="137" t="str">
        <f t="shared" si="6"/>
        <v/>
      </c>
      <c r="AM142" s="137" t="str">
        <f t="shared" si="7"/>
        <v/>
      </c>
      <c r="AN142" s="138" t="str">
        <f t="shared" si="8"/>
        <v/>
      </c>
      <c r="AO142" s="148"/>
      <c r="AP142" s="129">
        <v>140</v>
      </c>
      <c r="AQ142" s="149"/>
      <c r="AR142" s="149"/>
      <c r="AS142" s="149"/>
      <c r="AT142" s="149"/>
      <c r="AU142" s="149"/>
      <c r="AV142" s="149"/>
      <c r="AW142" s="149"/>
      <c r="AX142" s="149"/>
      <c r="AY142" s="149"/>
      <c r="AZ142" s="149"/>
      <c r="BA142" s="149"/>
      <c r="BB142" s="149"/>
      <c r="BC142" s="149"/>
      <c r="BD142" s="149"/>
      <c r="BE142" s="149"/>
      <c r="BF142" s="149"/>
      <c r="BG142" s="149"/>
      <c r="BH142" s="149"/>
      <c r="BI142" s="149"/>
      <c r="BJ142" s="141" t="s">
        <v>4209</v>
      </c>
      <c r="BK142" s="141" t="s">
        <v>4210</v>
      </c>
      <c r="BL142" s="149"/>
      <c r="BM142" s="149"/>
      <c r="BN142" s="149"/>
      <c r="BO142" s="149"/>
      <c r="BP142" s="149"/>
      <c r="BQ142" s="149"/>
      <c r="BR142" s="149"/>
      <c r="BS142" s="149"/>
      <c r="BT142" s="141" t="s">
        <v>4211</v>
      </c>
      <c r="BU142" s="149"/>
      <c r="BV142" s="149"/>
      <c r="BW142" s="148"/>
      <c r="BX142" s="148"/>
      <c r="BY142" s="148"/>
      <c r="BZ142" s="150"/>
      <c r="CA142" s="150"/>
      <c r="CB142" s="150"/>
      <c r="CC142" s="150"/>
      <c r="CD142" s="150"/>
      <c r="CE142" s="150"/>
      <c r="CF142" s="150"/>
      <c r="CG142" s="150"/>
      <c r="CH142" s="150"/>
      <c r="CI142" s="150"/>
      <c r="CJ142" s="150"/>
      <c r="CK142" s="150"/>
      <c r="CL142" s="150"/>
      <c r="CM142" s="150"/>
      <c r="CN142" s="150"/>
      <c r="CO142" s="150"/>
      <c r="CP142" s="150"/>
      <c r="CQ142" s="150"/>
      <c r="CR142" s="150"/>
      <c r="CS142" s="143" t="s">
        <v>4212</v>
      </c>
      <c r="CT142" s="143" t="s">
        <v>4213</v>
      </c>
      <c r="CU142" s="150"/>
      <c r="CV142" s="150"/>
      <c r="CW142" s="150"/>
      <c r="CX142" s="150"/>
      <c r="CY142" s="150"/>
      <c r="CZ142" s="150"/>
      <c r="DA142" s="150"/>
      <c r="DB142" s="150"/>
      <c r="DC142" s="143" t="s">
        <v>4214</v>
      </c>
      <c r="DD142" s="150"/>
      <c r="DE142" s="150"/>
    </row>
    <row r="143" spans="34:109" ht="15" hidden="1" customHeight="1">
      <c r="AH143" s="148"/>
      <c r="AI143" s="148"/>
      <c r="AJ143" s="148"/>
      <c r="AK143" s="148"/>
      <c r="AL143" s="137" t="str">
        <f t="shared" si="6"/>
        <v/>
      </c>
      <c r="AM143" s="137" t="str">
        <f t="shared" si="7"/>
        <v/>
      </c>
      <c r="AN143" s="138" t="str">
        <f t="shared" si="8"/>
        <v/>
      </c>
      <c r="AO143" s="148"/>
      <c r="AP143" s="129">
        <v>141</v>
      </c>
      <c r="AQ143" s="149"/>
      <c r="AR143" s="149"/>
      <c r="AS143" s="149"/>
      <c r="AT143" s="149"/>
      <c r="AU143" s="149"/>
      <c r="AV143" s="149"/>
      <c r="AW143" s="149"/>
      <c r="AX143" s="149"/>
      <c r="AY143" s="149"/>
      <c r="AZ143" s="149"/>
      <c r="BA143" s="149"/>
      <c r="BB143" s="149"/>
      <c r="BC143" s="149"/>
      <c r="BD143" s="149"/>
      <c r="BE143" s="149"/>
      <c r="BF143" s="149"/>
      <c r="BG143" s="149"/>
      <c r="BH143" s="149"/>
      <c r="BI143" s="149"/>
      <c r="BJ143" s="141" t="s">
        <v>4215</v>
      </c>
      <c r="BK143" s="141" t="s">
        <v>4216</v>
      </c>
      <c r="BL143" s="149"/>
      <c r="BM143" s="149"/>
      <c r="BN143" s="149"/>
      <c r="BO143" s="149"/>
      <c r="BP143" s="149"/>
      <c r="BQ143" s="149"/>
      <c r="BR143" s="149"/>
      <c r="BS143" s="149"/>
      <c r="BT143" s="141" t="s">
        <v>4217</v>
      </c>
      <c r="BU143" s="149"/>
      <c r="BV143" s="149"/>
      <c r="BW143" s="148"/>
      <c r="BX143" s="148"/>
      <c r="BY143" s="148"/>
      <c r="BZ143" s="150"/>
      <c r="CA143" s="150"/>
      <c r="CB143" s="150"/>
      <c r="CC143" s="150"/>
      <c r="CD143" s="150"/>
      <c r="CE143" s="150"/>
      <c r="CF143" s="150"/>
      <c r="CG143" s="150"/>
      <c r="CH143" s="150"/>
      <c r="CI143" s="150"/>
      <c r="CJ143" s="150"/>
      <c r="CK143" s="150"/>
      <c r="CL143" s="150"/>
      <c r="CM143" s="150"/>
      <c r="CN143" s="150"/>
      <c r="CO143" s="150"/>
      <c r="CP143" s="150"/>
      <c r="CQ143" s="150"/>
      <c r="CR143" s="150"/>
      <c r="CS143" s="143" t="s">
        <v>4218</v>
      </c>
      <c r="CT143" s="143" t="s">
        <v>4219</v>
      </c>
      <c r="CU143" s="150"/>
      <c r="CV143" s="150"/>
      <c r="CW143" s="150"/>
      <c r="CX143" s="150"/>
      <c r="CY143" s="150"/>
      <c r="CZ143" s="150"/>
      <c r="DA143" s="150"/>
      <c r="DB143" s="150"/>
      <c r="DC143" s="143" t="s">
        <v>4220</v>
      </c>
      <c r="DD143" s="150"/>
      <c r="DE143" s="150"/>
    </row>
    <row r="144" spans="34:109" ht="15" hidden="1" customHeight="1">
      <c r="AH144" s="148"/>
      <c r="AI144" s="148"/>
      <c r="AJ144" s="148"/>
      <c r="AK144" s="148"/>
      <c r="AL144" s="137" t="str">
        <f t="shared" si="6"/>
        <v/>
      </c>
      <c r="AM144" s="137" t="str">
        <f t="shared" si="7"/>
        <v/>
      </c>
      <c r="AN144" s="138" t="str">
        <f t="shared" si="8"/>
        <v/>
      </c>
      <c r="AO144" s="148"/>
      <c r="AP144" s="129">
        <v>142</v>
      </c>
      <c r="AQ144" s="149"/>
      <c r="AR144" s="149"/>
      <c r="AS144" s="149"/>
      <c r="AT144" s="149"/>
      <c r="AU144" s="149"/>
      <c r="AV144" s="149"/>
      <c r="AW144" s="149"/>
      <c r="AX144" s="149"/>
      <c r="AY144" s="149"/>
      <c r="AZ144" s="149"/>
      <c r="BA144" s="149"/>
      <c r="BB144" s="149"/>
      <c r="BC144" s="149"/>
      <c r="BD144" s="149"/>
      <c r="BE144" s="149"/>
      <c r="BF144" s="149"/>
      <c r="BG144" s="149"/>
      <c r="BH144" s="149"/>
      <c r="BI144" s="149"/>
      <c r="BJ144" s="141" t="s">
        <v>4221</v>
      </c>
      <c r="BK144" s="141" t="s">
        <v>4222</v>
      </c>
      <c r="BL144" s="149"/>
      <c r="BM144" s="149"/>
      <c r="BN144" s="149"/>
      <c r="BO144" s="149"/>
      <c r="BP144" s="149"/>
      <c r="BQ144" s="149"/>
      <c r="BR144" s="149"/>
      <c r="BS144" s="149"/>
      <c r="BT144" s="141" t="s">
        <v>4223</v>
      </c>
      <c r="BU144" s="149"/>
      <c r="BV144" s="149"/>
      <c r="BW144" s="148"/>
      <c r="BX144" s="148"/>
      <c r="BY144" s="148"/>
      <c r="BZ144" s="150"/>
      <c r="CA144" s="150"/>
      <c r="CB144" s="150"/>
      <c r="CC144" s="150"/>
      <c r="CD144" s="150"/>
      <c r="CE144" s="150"/>
      <c r="CF144" s="150"/>
      <c r="CG144" s="150"/>
      <c r="CH144" s="150"/>
      <c r="CI144" s="150"/>
      <c r="CJ144" s="150"/>
      <c r="CK144" s="150"/>
      <c r="CL144" s="150"/>
      <c r="CM144" s="150"/>
      <c r="CN144" s="150"/>
      <c r="CO144" s="150"/>
      <c r="CP144" s="150"/>
      <c r="CQ144" s="150"/>
      <c r="CR144" s="150"/>
      <c r="CS144" s="143" t="s">
        <v>4224</v>
      </c>
      <c r="CT144" s="143" t="s">
        <v>4225</v>
      </c>
      <c r="CU144" s="150"/>
      <c r="CV144" s="150"/>
      <c r="CW144" s="150"/>
      <c r="CX144" s="150"/>
      <c r="CY144" s="150"/>
      <c r="CZ144" s="150"/>
      <c r="DA144" s="150"/>
      <c r="DB144" s="150"/>
      <c r="DC144" s="143" t="s">
        <v>4226</v>
      </c>
      <c r="DD144" s="150"/>
      <c r="DE144" s="150"/>
    </row>
    <row r="145" spans="34:109" ht="15" hidden="1" customHeight="1">
      <c r="AH145" s="148"/>
      <c r="AI145" s="148"/>
      <c r="AJ145" s="148"/>
      <c r="AK145" s="148"/>
      <c r="AL145" s="137" t="str">
        <f t="shared" si="6"/>
        <v/>
      </c>
      <c r="AM145" s="137" t="str">
        <f t="shared" si="7"/>
        <v/>
      </c>
      <c r="AN145" s="138" t="str">
        <f t="shared" si="8"/>
        <v/>
      </c>
      <c r="AO145" s="148"/>
      <c r="AP145" s="129">
        <v>143</v>
      </c>
      <c r="AQ145" s="149"/>
      <c r="AR145" s="149"/>
      <c r="AS145" s="149"/>
      <c r="AT145" s="149"/>
      <c r="AU145" s="149"/>
      <c r="AV145" s="149"/>
      <c r="AW145" s="149"/>
      <c r="AX145" s="149"/>
      <c r="AY145" s="149"/>
      <c r="AZ145" s="149"/>
      <c r="BA145" s="149"/>
      <c r="BB145" s="149"/>
      <c r="BC145" s="149"/>
      <c r="BD145" s="149"/>
      <c r="BE145" s="149"/>
      <c r="BF145" s="149"/>
      <c r="BG145" s="149"/>
      <c r="BH145" s="149"/>
      <c r="BI145" s="149"/>
      <c r="BJ145" s="141" t="s">
        <v>4227</v>
      </c>
      <c r="BK145" s="141" t="s">
        <v>4228</v>
      </c>
      <c r="BL145" s="149"/>
      <c r="BM145" s="149"/>
      <c r="BN145" s="149"/>
      <c r="BO145" s="149"/>
      <c r="BP145" s="149"/>
      <c r="BQ145" s="149"/>
      <c r="BR145" s="149"/>
      <c r="BS145" s="149"/>
      <c r="BT145" s="141" t="s">
        <v>4229</v>
      </c>
      <c r="BU145" s="149"/>
      <c r="BV145" s="149"/>
      <c r="BW145" s="148"/>
      <c r="BX145" s="148"/>
      <c r="BY145" s="148"/>
      <c r="BZ145" s="150"/>
      <c r="CA145" s="150"/>
      <c r="CB145" s="150"/>
      <c r="CC145" s="150"/>
      <c r="CD145" s="150"/>
      <c r="CE145" s="150"/>
      <c r="CF145" s="150"/>
      <c r="CG145" s="150"/>
      <c r="CH145" s="150"/>
      <c r="CI145" s="150"/>
      <c r="CJ145" s="150"/>
      <c r="CK145" s="150"/>
      <c r="CL145" s="150"/>
      <c r="CM145" s="150"/>
      <c r="CN145" s="150"/>
      <c r="CO145" s="150"/>
      <c r="CP145" s="150"/>
      <c r="CQ145" s="150"/>
      <c r="CR145" s="150"/>
      <c r="CS145" s="143" t="s">
        <v>4230</v>
      </c>
      <c r="CT145" s="143" t="s">
        <v>4231</v>
      </c>
      <c r="CU145" s="150"/>
      <c r="CV145" s="150"/>
      <c r="CW145" s="150"/>
      <c r="CX145" s="150"/>
      <c r="CY145" s="150"/>
      <c r="CZ145" s="150"/>
      <c r="DA145" s="150"/>
      <c r="DB145" s="150"/>
      <c r="DC145" s="143" t="s">
        <v>4232</v>
      </c>
      <c r="DD145" s="150"/>
      <c r="DE145" s="150"/>
    </row>
    <row r="146" spans="34:109" ht="15" hidden="1" customHeight="1">
      <c r="AH146" s="148"/>
      <c r="AI146" s="148"/>
      <c r="AJ146" s="148"/>
      <c r="AK146" s="148"/>
      <c r="AL146" s="137" t="str">
        <f t="shared" si="6"/>
        <v/>
      </c>
      <c r="AM146" s="137" t="str">
        <f t="shared" si="7"/>
        <v/>
      </c>
      <c r="AN146" s="138" t="str">
        <f t="shared" si="8"/>
        <v/>
      </c>
      <c r="AO146" s="148"/>
      <c r="AP146" s="129">
        <v>144</v>
      </c>
      <c r="AQ146" s="149"/>
      <c r="AR146" s="149"/>
      <c r="AS146" s="149"/>
      <c r="AT146" s="149"/>
      <c r="AU146" s="149"/>
      <c r="AV146" s="149"/>
      <c r="AW146" s="149"/>
      <c r="AX146" s="149"/>
      <c r="AY146" s="149"/>
      <c r="AZ146" s="149"/>
      <c r="BA146" s="149"/>
      <c r="BB146" s="149"/>
      <c r="BC146" s="149"/>
      <c r="BD146" s="149"/>
      <c r="BE146" s="149"/>
      <c r="BF146" s="149"/>
      <c r="BG146" s="149"/>
      <c r="BH146" s="149"/>
      <c r="BI146" s="149"/>
      <c r="BJ146" s="141" t="s">
        <v>4233</v>
      </c>
      <c r="BK146" s="141" t="s">
        <v>4234</v>
      </c>
      <c r="BL146" s="149"/>
      <c r="BM146" s="149"/>
      <c r="BN146" s="149"/>
      <c r="BO146" s="149"/>
      <c r="BP146" s="149"/>
      <c r="BQ146" s="149"/>
      <c r="BR146" s="149"/>
      <c r="BS146" s="149"/>
      <c r="BT146" s="141" t="s">
        <v>4235</v>
      </c>
      <c r="BU146" s="149"/>
      <c r="BV146" s="149"/>
      <c r="BW146" s="148"/>
      <c r="BX146" s="148"/>
      <c r="BY146" s="148"/>
      <c r="BZ146" s="150"/>
      <c r="CA146" s="150"/>
      <c r="CB146" s="150"/>
      <c r="CC146" s="150"/>
      <c r="CD146" s="150"/>
      <c r="CE146" s="150"/>
      <c r="CF146" s="150"/>
      <c r="CG146" s="150"/>
      <c r="CH146" s="150"/>
      <c r="CI146" s="150"/>
      <c r="CJ146" s="150"/>
      <c r="CK146" s="150"/>
      <c r="CL146" s="150"/>
      <c r="CM146" s="150"/>
      <c r="CN146" s="150"/>
      <c r="CO146" s="150"/>
      <c r="CP146" s="150"/>
      <c r="CQ146" s="150"/>
      <c r="CR146" s="150"/>
      <c r="CS146" s="143" t="s">
        <v>4236</v>
      </c>
      <c r="CT146" s="143" t="s">
        <v>4237</v>
      </c>
      <c r="CU146" s="150"/>
      <c r="CV146" s="150"/>
      <c r="CW146" s="150"/>
      <c r="CX146" s="150"/>
      <c r="CY146" s="150"/>
      <c r="CZ146" s="150"/>
      <c r="DA146" s="150"/>
      <c r="DB146" s="150"/>
      <c r="DC146" s="143" t="s">
        <v>4238</v>
      </c>
      <c r="DD146" s="150"/>
      <c r="DE146" s="150"/>
    </row>
    <row r="147" spans="34:109" ht="15" hidden="1" customHeight="1">
      <c r="AH147" s="148"/>
      <c r="AI147" s="148"/>
      <c r="AJ147" s="148"/>
      <c r="AK147" s="148"/>
      <c r="AL147" s="137" t="str">
        <f t="shared" si="6"/>
        <v/>
      </c>
      <c r="AM147" s="137" t="str">
        <f t="shared" si="7"/>
        <v/>
      </c>
      <c r="AN147" s="138" t="str">
        <f t="shared" si="8"/>
        <v/>
      </c>
      <c r="AO147" s="148"/>
      <c r="AP147" s="129">
        <v>145</v>
      </c>
      <c r="AQ147" s="149"/>
      <c r="AR147" s="149"/>
      <c r="AS147" s="149"/>
      <c r="AT147" s="149"/>
      <c r="AU147" s="149"/>
      <c r="AV147" s="149"/>
      <c r="AW147" s="149"/>
      <c r="AX147" s="149"/>
      <c r="AY147" s="149"/>
      <c r="AZ147" s="149"/>
      <c r="BA147" s="149"/>
      <c r="BB147" s="149"/>
      <c r="BC147" s="149"/>
      <c r="BD147" s="149"/>
      <c r="BE147" s="149"/>
      <c r="BF147" s="149"/>
      <c r="BG147" s="149"/>
      <c r="BH147" s="149"/>
      <c r="BI147" s="149"/>
      <c r="BJ147" s="141" t="s">
        <v>4239</v>
      </c>
      <c r="BK147" s="141" t="s">
        <v>4240</v>
      </c>
      <c r="BL147" s="149"/>
      <c r="BM147" s="149"/>
      <c r="BN147" s="149"/>
      <c r="BO147" s="149"/>
      <c r="BP147" s="149"/>
      <c r="BQ147" s="149"/>
      <c r="BR147" s="149"/>
      <c r="BS147" s="149"/>
      <c r="BT147" s="141" t="s">
        <v>4241</v>
      </c>
      <c r="BU147" s="149"/>
      <c r="BV147" s="149"/>
      <c r="BW147" s="148"/>
      <c r="BX147" s="148"/>
      <c r="BY147" s="148"/>
      <c r="BZ147" s="150"/>
      <c r="CA147" s="150"/>
      <c r="CB147" s="150"/>
      <c r="CC147" s="150"/>
      <c r="CD147" s="150"/>
      <c r="CE147" s="150"/>
      <c r="CF147" s="150"/>
      <c r="CG147" s="150"/>
      <c r="CH147" s="150"/>
      <c r="CI147" s="150"/>
      <c r="CJ147" s="150"/>
      <c r="CK147" s="150"/>
      <c r="CL147" s="150"/>
      <c r="CM147" s="150"/>
      <c r="CN147" s="150"/>
      <c r="CO147" s="150"/>
      <c r="CP147" s="150"/>
      <c r="CQ147" s="150"/>
      <c r="CR147" s="150"/>
      <c r="CS147" s="143" t="s">
        <v>4242</v>
      </c>
      <c r="CT147" s="143" t="s">
        <v>4243</v>
      </c>
      <c r="CU147" s="150"/>
      <c r="CV147" s="150"/>
      <c r="CW147" s="150"/>
      <c r="CX147" s="150"/>
      <c r="CY147" s="150"/>
      <c r="CZ147" s="150"/>
      <c r="DA147" s="150"/>
      <c r="DB147" s="150"/>
      <c r="DC147" s="143" t="s">
        <v>4244</v>
      </c>
      <c r="DD147" s="150"/>
      <c r="DE147" s="150"/>
    </row>
    <row r="148" spans="34:109" ht="15" hidden="1" customHeight="1">
      <c r="AH148" s="148"/>
      <c r="AI148" s="148"/>
      <c r="AJ148" s="148"/>
      <c r="AK148" s="148"/>
      <c r="AL148" s="137" t="str">
        <f t="shared" si="6"/>
        <v/>
      </c>
      <c r="AM148" s="137" t="str">
        <f t="shared" si="7"/>
        <v/>
      </c>
      <c r="AN148" s="138" t="str">
        <f t="shared" si="8"/>
        <v/>
      </c>
      <c r="AO148" s="148"/>
      <c r="AP148" s="129">
        <v>146</v>
      </c>
      <c r="AQ148" s="149"/>
      <c r="AR148" s="149"/>
      <c r="AS148" s="149"/>
      <c r="AT148" s="149"/>
      <c r="AU148" s="149"/>
      <c r="AV148" s="149"/>
      <c r="AW148" s="149"/>
      <c r="AX148" s="149"/>
      <c r="AY148" s="149"/>
      <c r="AZ148" s="149"/>
      <c r="BA148" s="149"/>
      <c r="BB148" s="149"/>
      <c r="BC148" s="149"/>
      <c r="BD148" s="149"/>
      <c r="BE148" s="149"/>
      <c r="BF148" s="149"/>
      <c r="BG148" s="149"/>
      <c r="BH148" s="149"/>
      <c r="BI148" s="149"/>
      <c r="BJ148" s="141" t="s">
        <v>4245</v>
      </c>
      <c r="BK148" s="141" t="s">
        <v>4246</v>
      </c>
      <c r="BL148" s="149"/>
      <c r="BM148" s="149"/>
      <c r="BN148" s="149"/>
      <c r="BO148" s="149"/>
      <c r="BP148" s="149"/>
      <c r="BQ148" s="149"/>
      <c r="BR148" s="149"/>
      <c r="BS148" s="149"/>
      <c r="BT148" s="141" t="s">
        <v>4247</v>
      </c>
      <c r="BU148" s="149"/>
      <c r="BV148" s="149"/>
      <c r="BW148" s="148"/>
      <c r="BX148" s="148"/>
      <c r="BY148" s="148"/>
      <c r="BZ148" s="150"/>
      <c r="CA148" s="150"/>
      <c r="CB148" s="150"/>
      <c r="CC148" s="150"/>
      <c r="CD148" s="150"/>
      <c r="CE148" s="150"/>
      <c r="CF148" s="150"/>
      <c r="CG148" s="150"/>
      <c r="CH148" s="150"/>
      <c r="CI148" s="150"/>
      <c r="CJ148" s="150"/>
      <c r="CK148" s="150"/>
      <c r="CL148" s="150"/>
      <c r="CM148" s="150"/>
      <c r="CN148" s="150"/>
      <c r="CO148" s="150"/>
      <c r="CP148" s="150"/>
      <c r="CQ148" s="150"/>
      <c r="CR148" s="150"/>
      <c r="CS148" s="143" t="s">
        <v>4248</v>
      </c>
      <c r="CT148" s="143" t="s">
        <v>4249</v>
      </c>
      <c r="CU148" s="150"/>
      <c r="CV148" s="150"/>
      <c r="CW148" s="150"/>
      <c r="CX148" s="150"/>
      <c r="CY148" s="150"/>
      <c r="CZ148" s="150"/>
      <c r="DA148" s="150"/>
      <c r="DB148" s="150"/>
      <c r="DC148" s="143" t="s">
        <v>4250</v>
      </c>
      <c r="DD148" s="150"/>
      <c r="DE148" s="150"/>
    </row>
    <row r="149" spans="34:109" ht="15" hidden="1" customHeight="1">
      <c r="AH149" s="148"/>
      <c r="AI149" s="148"/>
      <c r="AJ149" s="148"/>
      <c r="AK149" s="148"/>
      <c r="AL149" s="137" t="str">
        <f t="shared" si="6"/>
        <v/>
      </c>
      <c r="AM149" s="137" t="str">
        <f t="shared" si="7"/>
        <v/>
      </c>
      <c r="AN149" s="138" t="str">
        <f t="shared" si="8"/>
        <v/>
      </c>
      <c r="AO149" s="148"/>
      <c r="AP149" s="129">
        <v>147</v>
      </c>
      <c r="AQ149" s="149"/>
      <c r="AR149" s="149"/>
      <c r="AS149" s="149"/>
      <c r="AT149" s="149"/>
      <c r="AU149" s="149"/>
      <c r="AV149" s="149"/>
      <c r="AW149" s="149"/>
      <c r="AX149" s="149"/>
      <c r="AY149" s="149"/>
      <c r="AZ149" s="149"/>
      <c r="BA149" s="149"/>
      <c r="BB149" s="149"/>
      <c r="BC149" s="149"/>
      <c r="BD149" s="149"/>
      <c r="BE149" s="149"/>
      <c r="BF149" s="149"/>
      <c r="BG149" s="149"/>
      <c r="BH149" s="149"/>
      <c r="BI149" s="149"/>
      <c r="BJ149" s="141" t="s">
        <v>4251</v>
      </c>
      <c r="BK149" s="141" t="s">
        <v>4252</v>
      </c>
      <c r="BL149" s="149"/>
      <c r="BM149" s="149"/>
      <c r="BN149" s="149"/>
      <c r="BO149" s="149"/>
      <c r="BP149" s="149"/>
      <c r="BQ149" s="149"/>
      <c r="BR149" s="149"/>
      <c r="BS149" s="149"/>
      <c r="BT149" s="141" t="s">
        <v>4253</v>
      </c>
      <c r="BU149" s="149"/>
      <c r="BV149" s="149"/>
      <c r="BW149" s="148"/>
      <c r="BX149" s="148"/>
      <c r="BY149" s="148"/>
      <c r="BZ149" s="150"/>
      <c r="CA149" s="150"/>
      <c r="CB149" s="150"/>
      <c r="CC149" s="150"/>
      <c r="CD149" s="150"/>
      <c r="CE149" s="150"/>
      <c r="CF149" s="150"/>
      <c r="CG149" s="150"/>
      <c r="CH149" s="150"/>
      <c r="CI149" s="150"/>
      <c r="CJ149" s="150"/>
      <c r="CK149" s="150"/>
      <c r="CL149" s="150"/>
      <c r="CM149" s="150"/>
      <c r="CN149" s="150"/>
      <c r="CO149" s="150"/>
      <c r="CP149" s="150"/>
      <c r="CQ149" s="150"/>
      <c r="CR149" s="150"/>
      <c r="CS149" s="143" t="s">
        <v>4254</v>
      </c>
      <c r="CT149" s="143" t="s">
        <v>4255</v>
      </c>
      <c r="CU149" s="150"/>
      <c r="CV149" s="150"/>
      <c r="CW149" s="150"/>
      <c r="CX149" s="150"/>
      <c r="CY149" s="150"/>
      <c r="CZ149" s="150"/>
      <c r="DA149" s="150"/>
      <c r="DB149" s="150"/>
      <c r="DC149" s="143" t="s">
        <v>4256</v>
      </c>
      <c r="DD149" s="150"/>
      <c r="DE149" s="150"/>
    </row>
    <row r="150" spans="34:109" ht="15" hidden="1" customHeight="1">
      <c r="AH150" s="148"/>
      <c r="AI150" s="148"/>
      <c r="AJ150" s="148"/>
      <c r="AK150" s="148"/>
      <c r="AL150" s="137" t="str">
        <f t="shared" si="6"/>
        <v/>
      </c>
      <c r="AM150" s="137" t="str">
        <f t="shared" si="7"/>
        <v/>
      </c>
      <c r="AN150" s="138" t="str">
        <f t="shared" si="8"/>
        <v/>
      </c>
      <c r="AO150" s="148"/>
      <c r="AP150" s="129">
        <v>148</v>
      </c>
      <c r="AQ150" s="149"/>
      <c r="AR150" s="149"/>
      <c r="AS150" s="149"/>
      <c r="AT150" s="149"/>
      <c r="AU150" s="149"/>
      <c r="AV150" s="149"/>
      <c r="AW150" s="149"/>
      <c r="AX150" s="149"/>
      <c r="AY150" s="149"/>
      <c r="AZ150" s="149"/>
      <c r="BA150" s="149"/>
      <c r="BB150" s="149"/>
      <c r="BC150" s="149"/>
      <c r="BD150" s="149"/>
      <c r="BE150" s="149"/>
      <c r="BF150" s="149"/>
      <c r="BG150" s="149"/>
      <c r="BH150" s="149"/>
      <c r="BI150" s="149"/>
      <c r="BJ150" s="141" t="s">
        <v>4257</v>
      </c>
      <c r="BK150" s="141" t="s">
        <v>4258</v>
      </c>
      <c r="BL150" s="149"/>
      <c r="BM150" s="149"/>
      <c r="BN150" s="149"/>
      <c r="BO150" s="149"/>
      <c r="BP150" s="149"/>
      <c r="BQ150" s="149"/>
      <c r="BR150" s="149"/>
      <c r="BS150" s="149"/>
      <c r="BT150" s="141" t="s">
        <v>4259</v>
      </c>
      <c r="BU150" s="149"/>
      <c r="BV150" s="149"/>
      <c r="BW150" s="148"/>
      <c r="BX150" s="148"/>
      <c r="BY150" s="148"/>
      <c r="BZ150" s="150"/>
      <c r="CA150" s="150"/>
      <c r="CB150" s="150"/>
      <c r="CC150" s="150"/>
      <c r="CD150" s="150"/>
      <c r="CE150" s="150"/>
      <c r="CF150" s="150"/>
      <c r="CG150" s="150"/>
      <c r="CH150" s="150"/>
      <c r="CI150" s="150"/>
      <c r="CJ150" s="150"/>
      <c r="CK150" s="150"/>
      <c r="CL150" s="150"/>
      <c r="CM150" s="150"/>
      <c r="CN150" s="150"/>
      <c r="CO150" s="150"/>
      <c r="CP150" s="150"/>
      <c r="CQ150" s="150"/>
      <c r="CR150" s="150"/>
      <c r="CS150" s="143" t="s">
        <v>4260</v>
      </c>
      <c r="CT150" s="143" t="s">
        <v>4261</v>
      </c>
      <c r="CU150" s="150"/>
      <c r="CV150" s="150"/>
      <c r="CW150" s="150"/>
      <c r="CX150" s="150"/>
      <c r="CY150" s="150"/>
      <c r="CZ150" s="150"/>
      <c r="DA150" s="150"/>
      <c r="DB150" s="150"/>
      <c r="DC150" s="143" t="s">
        <v>4262</v>
      </c>
      <c r="DD150" s="150"/>
      <c r="DE150" s="150"/>
    </row>
    <row r="151" spans="34:109" ht="15" hidden="1" customHeight="1">
      <c r="AH151" s="148"/>
      <c r="AI151" s="148"/>
      <c r="AJ151" s="148"/>
      <c r="AK151" s="148"/>
      <c r="AL151" s="137" t="str">
        <f t="shared" si="6"/>
        <v/>
      </c>
      <c r="AM151" s="137" t="str">
        <f t="shared" si="7"/>
        <v/>
      </c>
      <c r="AN151" s="138" t="str">
        <f t="shared" si="8"/>
        <v/>
      </c>
      <c r="AO151" s="148"/>
      <c r="AP151" s="129">
        <v>149</v>
      </c>
      <c r="AQ151" s="149"/>
      <c r="AR151" s="149"/>
      <c r="AS151" s="149"/>
      <c r="AT151" s="149"/>
      <c r="AU151" s="149"/>
      <c r="AV151" s="149"/>
      <c r="AW151" s="149"/>
      <c r="AX151" s="149"/>
      <c r="AY151" s="149"/>
      <c r="AZ151" s="149"/>
      <c r="BA151" s="149"/>
      <c r="BB151" s="149"/>
      <c r="BC151" s="149"/>
      <c r="BD151" s="149"/>
      <c r="BE151" s="149"/>
      <c r="BF151" s="149"/>
      <c r="BG151" s="149"/>
      <c r="BH151" s="149"/>
      <c r="BI151" s="149"/>
      <c r="BJ151" s="141" t="s">
        <v>4263</v>
      </c>
      <c r="BK151" s="141" t="s">
        <v>4264</v>
      </c>
      <c r="BL151" s="149"/>
      <c r="BM151" s="149"/>
      <c r="BN151" s="149"/>
      <c r="BO151" s="149"/>
      <c r="BP151" s="149"/>
      <c r="BQ151" s="149"/>
      <c r="BR151" s="149"/>
      <c r="BS151" s="149"/>
      <c r="BT151" s="141" t="s">
        <v>4265</v>
      </c>
      <c r="BU151" s="149"/>
      <c r="BV151" s="149"/>
      <c r="BW151" s="148"/>
      <c r="BX151" s="148"/>
      <c r="BY151" s="148"/>
      <c r="BZ151" s="150"/>
      <c r="CA151" s="150"/>
      <c r="CB151" s="150"/>
      <c r="CC151" s="150"/>
      <c r="CD151" s="150"/>
      <c r="CE151" s="150"/>
      <c r="CF151" s="150"/>
      <c r="CG151" s="150"/>
      <c r="CH151" s="150"/>
      <c r="CI151" s="150"/>
      <c r="CJ151" s="150"/>
      <c r="CK151" s="150"/>
      <c r="CL151" s="150"/>
      <c r="CM151" s="150"/>
      <c r="CN151" s="150"/>
      <c r="CO151" s="150"/>
      <c r="CP151" s="150"/>
      <c r="CQ151" s="150"/>
      <c r="CR151" s="150"/>
      <c r="CS151" s="143" t="s">
        <v>4266</v>
      </c>
      <c r="CT151" s="143" t="s">
        <v>4267</v>
      </c>
      <c r="CU151" s="150"/>
      <c r="CV151" s="150"/>
      <c r="CW151" s="150"/>
      <c r="CX151" s="150"/>
      <c r="CY151" s="150"/>
      <c r="CZ151" s="150"/>
      <c r="DA151" s="150"/>
      <c r="DB151" s="150"/>
      <c r="DC151" s="143" t="s">
        <v>4268</v>
      </c>
      <c r="DD151" s="150"/>
      <c r="DE151" s="150"/>
    </row>
    <row r="152" spans="34:109" ht="15" hidden="1" customHeight="1">
      <c r="AH152" s="148"/>
      <c r="AI152" s="148"/>
      <c r="AJ152" s="148"/>
      <c r="AK152" s="148"/>
      <c r="AL152" s="137" t="str">
        <f t="shared" si="6"/>
        <v/>
      </c>
      <c r="AM152" s="137" t="str">
        <f t="shared" si="7"/>
        <v/>
      </c>
      <c r="AN152" s="138" t="str">
        <f t="shared" si="8"/>
        <v/>
      </c>
      <c r="AO152" s="148"/>
      <c r="AP152" s="129">
        <v>150</v>
      </c>
      <c r="AQ152" s="149"/>
      <c r="AR152" s="149"/>
      <c r="AS152" s="149"/>
      <c r="AT152" s="149"/>
      <c r="AU152" s="149"/>
      <c r="AV152" s="149"/>
      <c r="AW152" s="149"/>
      <c r="AX152" s="149"/>
      <c r="AY152" s="149"/>
      <c r="AZ152" s="149"/>
      <c r="BA152" s="149"/>
      <c r="BB152" s="149"/>
      <c r="BC152" s="149"/>
      <c r="BD152" s="149"/>
      <c r="BE152" s="149"/>
      <c r="BF152" s="149"/>
      <c r="BG152" s="149"/>
      <c r="BH152" s="149"/>
      <c r="BI152" s="149"/>
      <c r="BJ152" s="141" t="s">
        <v>4269</v>
      </c>
      <c r="BK152" s="141" t="s">
        <v>4270</v>
      </c>
      <c r="BL152" s="149"/>
      <c r="BM152" s="149"/>
      <c r="BN152" s="149"/>
      <c r="BO152" s="149"/>
      <c r="BP152" s="149"/>
      <c r="BQ152" s="149"/>
      <c r="BR152" s="149"/>
      <c r="BS152" s="149"/>
      <c r="BT152" s="141" t="s">
        <v>4271</v>
      </c>
      <c r="BU152" s="149"/>
      <c r="BV152" s="149"/>
      <c r="BW152" s="148"/>
      <c r="BX152" s="148"/>
      <c r="BY152" s="148"/>
      <c r="BZ152" s="150"/>
      <c r="CA152" s="150"/>
      <c r="CB152" s="150"/>
      <c r="CC152" s="150"/>
      <c r="CD152" s="150"/>
      <c r="CE152" s="150"/>
      <c r="CF152" s="150"/>
      <c r="CG152" s="150"/>
      <c r="CH152" s="150"/>
      <c r="CI152" s="150"/>
      <c r="CJ152" s="150"/>
      <c r="CK152" s="150"/>
      <c r="CL152" s="150"/>
      <c r="CM152" s="150"/>
      <c r="CN152" s="150"/>
      <c r="CO152" s="150"/>
      <c r="CP152" s="150"/>
      <c r="CQ152" s="150"/>
      <c r="CR152" s="150"/>
      <c r="CS152" s="143" t="s">
        <v>4272</v>
      </c>
      <c r="CT152" s="143" t="s">
        <v>4273</v>
      </c>
      <c r="CU152" s="150"/>
      <c r="CV152" s="150"/>
      <c r="CW152" s="150"/>
      <c r="CX152" s="150"/>
      <c r="CY152" s="150"/>
      <c r="CZ152" s="150"/>
      <c r="DA152" s="150"/>
      <c r="DB152" s="150"/>
      <c r="DC152" s="143" t="s">
        <v>4274</v>
      </c>
      <c r="DD152" s="150"/>
      <c r="DE152" s="150"/>
    </row>
    <row r="153" spans="34:109" ht="15" hidden="1" customHeight="1">
      <c r="AH153" s="148"/>
      <c r="AI153" s="148"/>
      <c r="AJ153" s="148"/>
      <c r="AK153" s="148"/>
      <c r="AL153" s="137" t="str">
        <f t="shared" si="6"/>
        <v/>
      </c>
      <c r="AM153" s="137" t="str">
        <f t="shared" si="7"/>
        <v/>
      </c>
      <c r="AN153" s="138" t="str">
        <f t="shared" si="8"/>
        <v/>
      </c>
      <c r="AO153" s="148"/>
      <c r="AP153" s="129">
        <v>151</v>
      </c>
      <c r="AQ153" s="149"/>
      <c r="AR153" s="149"/>
      <c r="AS153" s="149"/>
      <c r="AT153" s="149"/>
      <c r="AU153" s="149"/>
      <c r="AV153" s="149"/>
      <c r="AW153" s="149"/>
      <c r="AX153" s="149"/>
      <c r="AY153" s="149"/>
      <c r="AZ153" s="149"/>
      <c r="BA153" s="149"/>
      <c r="BB153" s="149"/>
      <c r="BC153" s="149"/>
      <c r="BD153" s="149"/>
      <c r="BE153" s="149"/>
      <c r="BF153" s="149"/>
      <c r="BG153" s="149"/>
      <c r="BH153" s="149"/>
      <c r="BI153" s="149"/>
      <c r="BJ153" s="141" t="s">
        <v>4275</v>
      </c>
      <c r="BK153" s="141" t="s">
        <v>4276</v>
      </c>
      <c r="BL153" s="149"/>
      <c r="BM153" s="149"/>
      <c r="BN153" s="149"/>
      <c r="BO153" s="149"/>
      <c r="BP153" s="149"/>
      <c r="BQ153" s="149"/>
      <c r="BR153" s="149"/>
      <c r="BS153" s="149"/>
      <c r="BT153" s="141" t="s">
        <v>4277</v>
      </c>
      <c r="BU153" s="149"/>
      <c r="BV153" s="149"/>
      <c r="BW153" s="148"/>
      <c r="BX153" s="148"/>
      <c r="BY153" s="148"/>
      <c r="BZ153" s="150"/>
      <c r="CA153" s="150"/>
      <c r="CB153" s="150"/>
      <c r="CC153" s="150"/>
      <c r="CD153" s="150"/>
      <c r="CE153" s="150"/>
      <c r="CF153" s="150"/>
      <c r="CG153" s="150"/>
      <c r="CH153" s="150"/>
      <c r="CI153" s="150"/>
      <c r="CJ153" s="150"/>
      <c r="CK153" s="150"/>
      <c r="CL153" s="150"/>
      <c r="CM153" s="150"/>
      <c r="CN153" s="150"/>
      <c r="CO153" s="150"/>
      <c r="CP153" s="150"/>
      <c r="CQ153" s="150"/>
      <c r="CR153" s="150"/>
      <c r="CS153" s="143" t="s">
        <v>4278</v>
      </c>
      <c r="CT153" s="143" t="s">
        <v>4279</v>
      </c>
      <c r="CU153" s="150"/>
      <c r="CV153" s="150"/>
      <c r="CW153" s="150"/>
      <c r="CX153" s="150"/>
      <c r="CY153" s="150"/>
      <c r="CZ153" s="150"/>
      <c r="DA153" s="150"/>
      <c r="DB153" s="150"/>
      <c r="DC153" s="143" t="s">
        <v>4280</v>
      </c>
      <c r="DD153" s="150"/>
      <c r="DE153" s="150"/>
    </row>
    <row r="154" spans="34:109" ht="15" hidden="1" customHeight="1">
      <c r="AH154" s="148"/>
      <c r="AI154" s="148"/>
      <c r="AJ154" s="148"/>
      <c r="AK154" s="148"/>
      <c r="AL154" s="137" t="str">
        <f t="shared" si="6"/>
        <v/>
      </c>
      <c r="AM154" s="137" t="str">
        <f t="shared" si="7"/>
        <v/>
      </c>
      <c r="AN154" s="138" t="str">
        <f t="shared" si="8"/>
        <v/>
      </c>
      <c r="AO154" s="148"/>
      <c r="AP154" s="129">
        <v>152</v>
      </c>
      <c r="AQ154" s="149"/>
      <c r="AR154" s="149"/>
      <c r="AS154" s="149"/>
      <c r="AT154" s="149"/>
      <c r="AU154" s="149"/>
      <c r="AV154" s="149"/>
      <c r="AW154" s="149"/>
      <c r="AX154" s="149"/>
      <c r="AY154" s="149"/>
      <c r="AZ154" s="149"/>
      <c r="BA154" s="149"/>
      <c r="BB154" s="149"/>
      <c r="BC154" s="149"/>
      <c r="BD154" s="149"/>
      <c r="BE154" s="149"/>
      <c r="BF154" s="149"/>
      <c r="BG154" s="149"/>
      <c r="BH154" s="149"/>
      <c r="BI154" s="149"/>
      <c r="BJ154" s="141" t="s">
        <v>4281</v>
      </c>
      <c r="BK154" s="141" t="s">
        <v>4282</v>
      </c>
      <c r="BL154" s="149"/>
      <c r="BM154" s="149"/>
      <c r="BN154" s="149"/>
      <c r="BO154" s="149"/>
      <c r="BP154" s="149"/>
      <c r="BQ154" s="149"/>
      <c r="BR154" s="149"/>
      <c r="BS154" s="149"/>
      <c r="BT154" s="141" t="s">
        <v>4283</v>
      </c>
      <c r="BU154" s="149"/>
      <c r="BV154" s="149"/>
      <c r="BW154" s="148"/>
      <c r="BX154" s="148"/>
      <c r="BY154" s="148"/>
      <c r="BZ154" s="150"/>
      <c r="CA154" s="150"/>
      <c r="CB154" s="150"/>
      <c r="CC154" s="150"/>
      <c r="CD154" s="150"/>
      <c r="CE154" s="150"/>
      <c r="CF154" s="150"/>
      <c r="CG154" s="150"/>
      <c r="CH154" s="150"/>
      <c r="CI154" s="150"/>
      <c r="CJ154" s="150"/>
      <c r="CK154" s="150"/>
      <c r="CL154" s="150"/>
      <c r="CM154" s="150"/>
      <c r="CN154" s="150"/>
      <c r="CO154" s="150"/>
      <c r="CP154" s="150"/>
      <c r="CQ154" s="150"/>
      <c r="CR154" s="150"/>
      <c r="CS154" s="143" t="s">
        <v>4284</v>
      </c>
      <c r="CT154" s="143" t="s">
        <v>4285</v>
      </c>
      <c r="CU154" s="150"/>
      <c r="CV154" s="150"/>
      <c r="CW154" s="150"/>
      <c r="CX154" s="150"/>
      <c r="CY154" s="150"/>
      <c r="CZ154" s="150"/>
      <c r="DA154" s="150"/>
      <c r="DB154" s="150"/>
      <c r="DC154" s="143" t="s">
        <v>4286</v>
      </c>
      <c r="DD154" s="150"/>
      <c r="DE154" s="150"/>
    </row>
    <row r="155" spans="34:109" ht="15" hidden="1" customHeight="1">
      <c r="AH155" s="148"/>
      <c r="AI155" s="148"/>
      <c r="AJ155" s="148"/>
      <c r="AK155" s="148"/>
      <c r="AL155" s="137" t="str">
        <f t="shared" si="6"/>
        <v/>
      </c>
      <c r="AM155" s="137" t="str">
        <f t="shared" si="7"/>
        <v/>
      </c>
      <c r="AN155" s="138" t="str">
        <f t="shared" si="8"/>
        <v/>
      </c>
      <c r="AO155" s="148"/>
      <c r="AP155" s="129">
        <v>153</v>
      </c>
      <c r="AQ155" s="149"/>
      <c r="AR155" s="149"/>
      <c r="AS155" s="149"/>
      <c r="AT155" s="149"/>
      <c r="AU155" s="149"/>
      <c r="AV155" s="149"/>
      <c r="AW155" s="149"/>
      <c r="AX155" s="149"/>
      <c r="AY155" s="149"/>
      <c r="AZ155" s="149"/>
      <c r="BA155" s="149"/>
      <c r="BB155" s="149"/>
      <c r="BC155" s="149"/>
      <c r="BD155" s="149"/>
      <c r="BE155" s="149"/>
      <c r="BF155" s="149"/>
      <c r="BG155" s="149"/>
      <c r="BH155" s="149"/>
      <c r="BI155" s="149"/>
      <c r="BJ155" s="141" t="s">
        <v>4287</v>
      </c>
      <c r="BK155" s="141" t="s">
        <v>4288</v>
      </c>
      <c r="BL155" s="149"/>
      <c r="BM155" s="149"/>
      <c r="BN155" s="149"/>
      <c r="BO155" s="149"/>
      <c r="BP155" s="149"/>
      <c r="BQ155" s="149"/>
      <c r="BR155" s="149"/>
      <c r="BS155" s="149"/>
      <c r="BT155" s="141" t="s">
        <v>4289</v>
      </c>
      <c r="BU155" s="149"/>
      <c r="BV155" s="149"/>
      <c r="BW155" s="148"/>
      <c r="BX155" s="148"/>
      <c r="BY155" s="148"/>
      <c r="BZ155" s="150"/>
      <c r="CA155" s="150"/>
      <c r="CB155" s="150"/>
      <c r="CC155" s="150"/>
      <c r="CD155" s="150"/>
      <c r="CE155" s="150"/>
      <c r="CF155" s="150"/>
      <c r="CG155" s="150"/>
      <c r="CH155" s="150"/>
      <c r="CI155" s="150"/>
      <c r="CJ155" s="150"/>
      <c r="CK155" s="150"/>
      <c r="CL155" s="150"/>
      <c r="CM155" s="150"/>
      <c r="CN155" s="150"/>
      <c r="CO155" s="150"/>
      <c r="CP155" s="150"/>
      <c r="CQ155" s="150"/>
      <c r="CR155" s="150"/>
      <c r="CS155" s="143" t="s">
        <v>4290</v>
      </c>
      <c r="CT155" s="143" t="s">
        <v>4291</v>
      </c>
      <c r="CU155" s="150"/>
      <c r="CV155" s="150"/>
      <c r="CW155" s="150"/>
      <c r="CX155" s="150"/>
      <c r="CY155" s="150"/>
      <c r="CZ155" s="150"/>
      <c r="DA155" s="150"/>
      <c r="DB155" s="150"/>
      <c r="DC155" s="143" t="s">
        <v>4292</v>
      </c>
      <c r="DD155" s="150"/>
      <c r="DE155" s="150"/>
    </row>
    <row r="156" spans="34:109" ht="15" hidden="1" customHeight="1">
      <c r="AH156" s="148"/>
      <c r="AI156" s="148"/>
      <c r="AJ156" s="148"/>
      <c r="AK156" s="148"/>
      <c r="AL156" s="137" t="str">
        <f t="shared" si="6"/>
        <v/>
      </c>
      <c r="AM156" s="137" t="str">
        <f t="shared" si="7"/>
        <v/>
      </c>
      <c r="AN156" s="138" t="str">
        <f t="shared" si="8"/>
        <v/>
      </c>
      <c r="AO156" s="148"/>
      <c r="AP156" s="129">
        <v>154</v>
      </c>
      <c r="AQ156" s="149"/>
      <c r="AR156" s="149"/>
      <c r="AS156" s="149"/>
      <c r="AT156" s="149"/>
      <c r="AU156" s="149"/>
      <c r="AV156" s="149"/>
      <c r="AW156" s="149"/>
      <c r="AX156" s="149"/>
      <c r="AY156" s="149"/>
      <c r="AZ156" s="149"/>
      <c r="BA156" s="149"/>
      <c r="BB156" s="149"/>
      <c r="BC156" s="149"/>
      <c r="BD156" s="149"/>
      <c r="BE156" s="149"/>
      <c r="BF156" s="149"/>
      <c r="BG156" s="149"/>
      <c r="BH156" s="149"/>
      <c r="BI156" s="149"/>
      <c r="BJ156" s="141" t="s">
        <v>4293</v>
      </c>
      <c r="BK156" s="141" t="s">
        <v>4294</v>
      </c>
      <c r="BL156" s="149"/>
      <c r="BM156" s="149"/>
      <c r="BN156" s="149"/>
      <c r="BO156" s="149"/>
      <c r="BP156" s="149"/>
      <c r="BQ156" s="149"/>
      <c r="BR156" s="149"/>
      <c r="BS156" s="149"/>
      <c r="BT156" s="141" t="s">
        <v>4295</v>
      </c>
      <c r="BU156" s="149"/>
      <c r="BV156" s="149"/>
      <c r="BW156" s="148"/>
      <c r="BX156" s="148"/>
      <c r="BY156" s="148"/>
      <c r="BZ156" s="150"/>
      <c r="CA156" s="150"/>
      <c r="CB156" s="150"/>
      <c r="CC156" s="150"/>
      <c r="CD156" s="150"/>
      <c r="CE156" s="150"/>
      <c r="CF156" s="150"/>
      <c r="CG156" s="150"/>
      <c r="CH156" s="150"/>
      <c r="CI156" s="150"/>
      <c r="CJ156" s="150"/>
      <c r="CK156" s="150"/>
      <c r="CL156" s="150"/>
      <c r="CM156" s="150"/>
      <c r="CN156" s="150"/>
      <c r="CO156" s="150"/>
      <c r="CP156" s="150"/>
      <c r="CQ156" s="150"/>
      <c r="CR156" s="150"/>
      <c r="CS156" s="143" t="s">
        <v>4296</v>
      </c>
      <c r="CT156" s="143" t="s">
        <v>4297</v>
      </c>
      <c r="CU156" s="150"/>
      <c r="CV156" s="150"/>
      <c r="CW156" s="150"/>
      <c r="CX156" s="150"/>
      <c r="CY156" s="150"/>
      <c r="CZ156" s="150"/>
      <c r="DA156" s="150"/>
      <c r="DB156" s="150"/>
      <c r="DC156" s="143" t="s">
        <v>4298</v>
      </c>
      <c r="DD156" s="150"/>
      <c r="DE156" s="150"/>
    </row>
    <row r="157" spans="34:109" ht="15" hidden="1" customHeight="1">
      <c r="AH157" s="148"/>
      <c r="AI157" s="148"/>
      <c r="AJ157" s="148"/>
      <c r="AK157" s="148"/>
      <c r="AL157" s="137" t="str">
        <f t="shared" si="6"/>
        <v/>
      </c>
      <c r="AM157" s="137" t="str">
        <f t="shared" si="7"/>
        <v/>
      </c>
      <c r="AN157" s="138" t="str">
        <f t="shared" si="8"/>
        <v/>
      </c>
      <c r="AO157" s="148"/>
      <c r="AP157" s="129">
        <v>155</v>
      </c>
      <c r="AQ157" s="149"/>
      <c r="AR157" s="149"/>
      <c r="AS157" s="149"/>
      <c r="AT157" s="149"/>
      <c r="AU157" s="149"/>
      <c r="AV157" s="149"/>
      <c r="AW157" s="149"/>
      <c r="AX157" s="149"/>
      <c r="AY157" s="149"/>
      <c r="AZ157" s="149"/>
      <c r="BA157" s="149"/>
      <c r="BB157" s="149"/>
      <c r="BC157" s="149"/>
      <c r="BD157" s="149"/>
      <c r="BE157" s="149"/>
      <c r="BF157" s="149"/>
      <c r="BG157" s="149"/>
      <c r="BH157" s="149"/>
      <c r="BI157" s="149"/>
      <c r="BJ157" s="141" t="s">
        <v>4299</v>
      </c>
      <c r="BK157" s="141" t="s">
        <v>4300</v>
      </c>
      <c r="BL157" s="149"/>
      <c r="BM157" s="149"/>
      <c r="BN157" s="149"/>
      <c r="BO157" s="149"/>
      <c r="BP157" s="149"/>
      <c r="BQ157" s="149"/>
      <c r="BR157" s="149"/>
      <c r="BS157" s="149"/>
      <c r="BT157" s="141" t="s">
        <v>4301</v>
      </c>
      <c r="BU157" s="149"/>
      <c r="BV157" s="149"/>
      <c r="BW157" s="148"/>
      <c r="BX157" s="148"/>
      <c r="BY157" s="148"/>
      <c r="BZ157" s="150"/>
      <c r="CA157" s="150"/>
      <c r="CB157" s="150"/>
      <c r="CC157" s="150"/>
      <c r="CD157" s="150"/>
      <c r="CE157" s="150"/>
      <c r="CF157" s="150"/>
      <c r="CG157" s="150"/>
      <c r="CH157" s="150"/>
      <c r="CI157" s="150"/>
      <c r="CJ157" s="150"/>
      <c r="CK157" s="150"/>
      <c r="CL157" s="150"/>
      <c r="CM157" s="150"/>
      <c r="CN157" s="150"/>
      <c r="CO157" s="150"/>
      <c r="CP157" s="150"/>
      <c r="CQ157" s="150"/>
      <c r="CR157" s="150"/>
      <c r="CS157" s="143" t="s">
        <v>4302</v>
      </c>
      <c r="CT157" s="143" t="s">
        <v>4303</v>
      </c>
      <c r="CU157" s="150"/>
      <c r="CV157" s="150"/>
      <c r="CW157" s="150"/>
      <c r="CX157" s="150"/>
      <c r="CY157" s="150"/>
      <c r="CZ157" s="150"/>
      <c r="DA157" s="150"/>
      <c r="DB157" s="150"/>
      <c r="DC157" s="143" t="s">
        <v>4304</v>
      </c>
      <c r="DD157" s="150"/>
      <c r="DE157" s="150"/>
    </row>
    <row r="158" spans="34:109" ht="15" hidden="1" customHeight="1">
      <c r="AH158" s="148"/>
      <c r="AI158" s="148"/>
      <c r="AJ158" s="148"/>
      <c r="AK158" s="148"/>
      <c r="AL158" s="137" t="str">
        <f t="shared" si="6"/>
        <v/>
      </c>
      <c r="AM158" s="137" t="str">
        <f t="shared" si="7"/>
        <v/>
      </c>
      <c r="AN158" s="138" t="str">
        <f t="shared" si="8"/>
        <v/>
      </c>
      <c r="AO158" s="148"/>
      <c r="AP158" s="129">
        <v>156</v>
      </c>
      <c r="AQ158" s="149"/>
      <c r="AR158" s="149"/>
      <c r="AS158" s="149"/>
      <c r="AT158" s="149"/>
      <c r="AU158" s="149"/>
      <c r="AV158" s="149"/>
      <c r="AW158" s="149"/>
      <c r="AX158" s="149"/>
      <c r="AY158" s="149"/>
      <c r="AZ158" s="149"/>
      <c r="BA158" s="149"/>
      <c r="BB158" s="149"/>
      <c r="BC158" s="149"/>
      <c r="BD158" s="149"/>
      <c r="BE158" s="149"/>
      <c r="BF158" s="149"/>
      <c r="BG158" s="149"/>
      <c r="BH158" s="149"/>
      <c r="BI158" s="149"/>
      <c r="BJ158" s="141" t="s">
        <v>4305</v>
      </c>
      <c r="BK158" s="141" t="s">
        <v>4306</v>
      </c>
      <c r="BL158" s="149"/>
      <c r="BM158" s="149"/>
      <c r="BN158" s="149"/>
      <c r="BO158" s="149"/>
      <c r="BP158" s="149"/>
      <c r="BQ158" s="149"/>
      <c r="BR158" s="149"/>
      <c r="BS158" s="149"/>
      <c r="BT158" s="141" t="s">
        <v>4307</v>
      </c>
      <c r="BU158" s="149"/>
      <c r="BV158" s="149"/>
      <c r="BW158" s="148"/>
      <c r="BX158" s="148"/>
      <c r="BY158" s="148"/>
      <c r="BZ158" s="150"/>
      <c r="CA158" s="150"/>
      <c r="CB158" s="150"/>
      <c r="CC158" s="150"/>
      <c r="CD158" s="150"/>
      <c r="CE158" s="150"/>
      <c r="CF158" s="150"/>
      <c r="CG158" s="150"/>
      <c r="CH158" s="150"/>
      <c r="CI158" s="150"/>
      <c r="CJ158" s="150"/>
      <c r="CK158" s="150"/>
      <c r="CL158" s="150"/>
      <c r="CM158" s="150"/>
      <c r="CN158" s="150"/>
      <c r="CO158" s="150"/>
      <c r="CP158" s="150"/>
      <c r="CQ158" s="150"/>
      <c r="CR158" s="150"/>
      <c r="CS158" s="143" t="s">
        <v>4308</v>
      </c>
      <c r="CT158" s="143" t="s">
        <v>4309</v>
      </c>
      <c r="CU158" s="150"/>
      <c r="CV158" s="150"/>
      <c r="CW158" s="150"/>
      <c r="CX158" s="150"/>
      <c r="CY158" s="150"/>
      <c r="CZ158" s="150"/>
      <c r="DA158" s="150"/>
      <c r="DB158" s="150"/>
      <c r="DC158" s="143" t="s">
        <v>4310</v>
      </c>
      <c r="DD158" s="150"/>
      <c r="DE158" s="150"/>
    </row>
    <row r="159" spans="34:109" ht="15" hidden="1" customHeight="1">
      <c r="AH159" s="148"/>
      <c r="AI159" s="148"/>
      <c r="AJ159" s="148"/>
      <c r="AK159" s="148"/>
      <c r="AL159" s="137" t="str">
        <f t="shared" si="6"/>
        <v/>
      </c>
      <c r="AM159" s="137" t="str">
        <f t="shared" si="7"/>
        <v/>
      </c>
      <c r="AN159" s="138" t="str">
        <f t="shared" si="8"/>
        <v/>
      </c>
      <c r="AO159" s="148"/>
      <c r="AP159" s="129">
        <v>157</v>
      </c>
      <c r="AQ159" s="149"/>
      <c r="AR159" s="149"/>
      <c r="AS159" s="149"/>
      <c r="AT159" s="149"/>
      <c r="AU159" s="149"/>
      <c r="AV159" s="149"/>
      <c r="AW159" s="149"/>
      <c r="AX159" s="149"/>
      <c r="AY159" s="149"/>
      <c r="AZ159" s="149"/>
      <c r="BA159" s="149"/>
      <c r="BB159" s="149"/>
      <c r="BC159" s="149"/>
      <c r="BD159" s="149"/>
      <c r="BE159" s="149"/>
      <c r="BF159" s="149"/>
      <c r="BG159" s="149"/>
      <c r="BH159" s="149"/>
      <c r="BI159" s="149"/>
      <c r="BJ159" s="141" t="s">
        <v>4311</v>
      </c>
      <c r="BK159" s="141" t="s">
        <v>4312</v>
      </c>
      <c r="BL159" s="149"/>
      <c r="BM159" s="149"/>
      <c r="BN159" s="149"/>
      <c r="BO159" s="149"/>
      <c r="BP159" s="149"/>
      <c r="BQ159" s="149"/>
      <c r="BR159" s="149"/>
      <c r="BS159" s="149"/>
      <c r="BT159" s="141" t="s">
        <v>4313</v>
      </c>
      <c r="BU159" s="149"/>
      <c r="BV159" s="149"/>
      <c r="BW159" s="148"/>
      <c r="BX159" s="148"/>
      <c r="BY159" s="148"/>
      <c r="BZ159" s="150"/>
      <c r="CA159" s="150"/>
      <c r="CB159" s="150"/>
      <c r="CC159" s="150"/>
      <c r="CD159" s="150"/>
      <c r="CE159" s="150"/>
      <c r="CF159" s="150"/>
      <c r="CG159" s="150"/>
      <c r="CH159" s="150"/>
      <c r="CI159" s="150"/>
      <c r="CJ159" s="150"/>
      <c r="CK159" s="150"/>
      <c r="CL159" s="150"/>
      <c r="CM159" s="150"/>
      <c r="CN159" s="150"/>
      <c r="CO159" s="150"/>
      <c r="CP159" s="150"/>
      <c r="CQ159" s="150"/>
      <c r="CR159" s="150"/>
      <c r="CS159" s="143" t="s">
        <v>4314</v>
      </c>
      <c r="CT159" s="143" t="s">
        <v>4315</v>
      </c>
      <c r="CU159" s="150"/>
      <c r="CV159" s="150"/>
      <c r="CW159" s="150"/>
      <c r="CX159" s="150"/>
      <c r="CY159" s="150"/>
      <c r="CZ159" s="150"/>
      <c r="DA159" s="150"/>
      <c r="DB159" s="150"/>
      <c r="DC159" s="143" t="s">
        <v>4316</v>
      </c>
      <c r="DD159" s="150"/>
      <c r="DE159" s="150"/>
    </row>
    <row r="160" spans="34:109" ht="15" hidden="1" customHeight="1">
      <c r="AH160" s="148"/>
      <c r="AI160" s="148"/>
      <c r="AJ160" s="148"/>
      <c r="AK160" s="148"/>
      <c r="AL160" s="137" t="str">
        <f t="shared" si="6"/>
        <v/>
      </c>
      <c r="AM160" s="137" t="str">
        <f t="shared" si="7"/>
        <v/>
      </c>
      <c r="AN160" s="138" t="str">
        <f t="shared" si="8"/>
        <v/>
      </c>
      <c r="AO160" s="148"/>
      <c r="AP160" s="129">
        <v>158</v>
      </c>
      <c r="AQ160" s="149"/>
      <c r="AR160" s="149"/>
      <c r="AS160" s="149"/>
      <c r="AT160" s="149"/>
      <c r="AU160" s="149"/>
      <c r="AV160" s="149"/>
      <c r="AW160" s="149"/>
      <c r="AX160" s="149"/>
      <c r="AY160" s="149"/>
      <c r="AZ160" s="149"/>
      <c r="BA160" s="149"/>
      <c r="BB160" s="149"/>
      <c r="BC160" s="149"/>
      <c r="BD160" s="149"/>
      <c r="BE160" s="149"/>
      <c r="BF160" s="149"/>
      <c r="BG160" s="149"/>
      <c r="BH160" s="149"/>
      <c r="BI160" s="149"/>
      <c r="BJ160" s="141" t="s">
        <v>4317</v>
      </c>
      <c r="BK160" s="141" t="s">
        <v>4318</v>
      </c>
      <c r="BL160" s="149"/>
      <c r="BM160" s="149"/>
      <c r="BN160" s="149"/>
      <c r="BO160" s="149"/>
      <c r="BP160" s="149"/>
      <c r="BQ160" s="149"/>
      <c r="BR160" s="149"/>
      <c r="BS160" s="149"/>
      <c r="BT160" s="141" t="s">
        <v>4319</v>
      </c>
      <c r="BU160" s="149"/>
      <c r="BV160" s="149"/>
      <c r="BW160" s="148"/>
      <c r="BX160" s="148"/>
      <c r="BY160" s="148"/>
      <c r="BZ160" s="150"/>
      <c r="CA160" s="150"/>
      <c r="CB160" s="150"/>
      <c r="CC160" s="150"/>
      <c r="CD160" s="150"/>
      <c r="CE160" s="150"/>
      <c r="CF160" s="150"/>
      <c r="CG160" s="150"/>
      <c r="CH160" s="150"/>
      <c r="CI160" s="150"/>
      <c r="CJ160" s="150"/>
      <c r="CK160" s="150"/>
      <c r="CL160" s="150"/>
      <c r="CM160" s="150"/>
      <c r="CN160" s="150"/>
      <c r="CO160" s="150"/>
      <c r="CP160" s="150"/>
      <c r="CQ160" s="150"/>
      <c r="CR160" s="150"/>
      <c r="CS160" s="143" t="s">
        <v>4320</v>
      </c>
      <c r="CT160" s="143" t="s">
        <v>4321</v>
      </c>
      <c r="CU160" s="150"/>
      <c r="CV160" s="150"/>
      <c r="CW160" s="150"/>
      <c r="CX160" s="150"/>
      <c r="CY160" s="150"/>
      <c r="CZ160" s="150"/>
      <c r="DA160" s="150"/>
      <c r="DB160" s="150"/>
      <c r="DC160" s="143" t="s">
        <v>4322</v>
      </c>
      <c r="DD160" s="150"/>
      <c r="DE160" s="150"/>
    </row>
    <row r="161" spans="34:109" ht="15" hidden="1" customHeight="1">
      <c r="AH161" s="148"/>
      <c r="AI161" s="148"/>
      <c r="AJ161" s="148"/>
      <c r="AK161" s="148"/>
      <c r="AL161" s="137" t="str">
        <f t="shared" si="6"/>
        <v/>
      </c>
      <c r="AM161" s="137" t="str">
        <f t="shared" si="7"/>
        <v/>
      </c>
      <c r="AN161" s="138" t="str">
        <f t="shared" si="8"/>
        <v/>
      </c>
      <c r="AO161" s="148"/>
      <c r="AP161" s="129">
        <v>159</v>
      </c>
      <c r="AQ161" s="149"/>
      <c r="AR161" s="149"/>
      <c r="AS161" s="149"/>
      <c r="AT161" s="149"/>
      <c r="AU161" s="149"/>
      <c r="AV161" s="149"/>
      <c r="AW161" s="149"/>
      <c r="AX161" s="149"/>
      <c r="AY161" s="149"/>
      <c r="AZ161" s="149"/>
      <c r="BA161" s="149"/>
      <c r="BB161" s="149"/>
      <c r="BC161" s="149"/>
      <c r="BD161" s="149"/>
      <c r="BE161" s="149"/>
      <c r="BF161" s="149"/>
      <c r="BG161" s="149"/>
      <c r="BH161" s="149"/>
      <c r="BI161" s="149"/>
      <c r="BJ161" s="141" t="s">
        <v>4323</v>
      </c>
      <c r="BK161" s="141" t="s">
        <v>4324</v>
      </c>
      <c r="BL161" s="149"/>
      <c r="BM161" s="149"/>
      <c r="BN161" s="149"/>
      <c r="BO161" s="149"/>
      <c r="BP161" s="149"/>
      <c r="BQ161" s="149"/>
      <c r="BR161" s="149"/>
      <c r="BS161" s="149"/>
      <c r="BT161" s="141" t="s">
        <v>4325</v>
      </c>
      <c r="BU161" s="149"/>
      <c r="BV161" s="149"/>
      <c r="BW161" s="148"/>
      <c r="BX161" s="148"/>
      <c r="BY161" s="148"/>
      <c r="BZ161" s="150"/>
      <c r="CA161" s="150"/>
      <c r="CB161" s="150"/>
      <c r="CC161" s="150"/>
      <c r="CD161" s="150"/>
      <c r="CE161" s="150"/>
      <c r="CF161" s="150"/>
      <c r="CG161" s="150"/>
      <c r="CH161" s="150"/>
      <c r="CI161" s="150"/>
      <c r="CJ161" s="150"/>
      <c r="CK161" s="150"/>
      <c r="CL161" s="150"/>
      <c r="CM161" s="150"/>
      <c r="CN161" s="150"/>
      <c r="CO161" s="150"/>
      <c r="CP161" s="150"/>
      <c r="CQ161" s="150"/>
      <c r="CR161" s="150"/>
      <c r="CS161" s="143" t="s">
        <v>4326</v>
      </c>
      <c r="CT161" s="143" t="s">
        <v>4327</v>
      </c>
      <c r="CU161" s="150"/>
      <c r="CV161" s="150"/>
      <c r="CW161" s="150"/>
      <c r="CX161" s="150"/>
      <c r="CY161" s="150"/>
      <c r="CZ161" s="150"/>
      <c r="DA161" s="150"/>
      <c r="DB161" s="150"/>
      <c r="DC161" s="143" t="s">
        <v>4328</v>
      </c>
      <c r="DD161" s="150"/>
      <c r="DE161" s="150"/>
    </row>
    <row r="162" spans="34:109" ht="15" hidden="1" customHeight="1">
      <c r="AH162" s="148"/>
      <c r="AI162" s="148"/>
      <c r="AJ162" s="148"/>
      <c r="AK162" s="148"/>
      <c r="AL162" s="137" t="str">
        <f t="shared" si="6"/>
        <v/>
      </c>
      <c r="AM162" s="137" t="str">
        <f t="shared" si="7"/>
        <v/>
      </c>
      <c r="AN162" s="138" t="str">
        <f t="shared" si="8"/>
        <v/>
      </c>
      <c r="AO162" s="148"/>
      <c r="AP162" s="129">
        <v>160</v>
      </c>
      <c r="AQ162" s="149"/>
      <c r="AR162" s="149"/>
      <c r="AS162" s="149"/>
      <c r="AT162" s="149"/>
      <c r="AU162" s="149"/>
      <c r="AV162" s="149"/>
      <c r="AW162" s="149"/>
      <c r="AX162" s="149"/>
      <c r="AY162" s="149"/>
      <c r="AZ162" s="149"/>
      <c r="BA162" s="149"/>
      <c r="BB162" s="149"/>
      <c r="BC162" s="149"/>
      <c r="BD162" s="149"/>
      <c r="BE162" s="149"/>
      <c r="BF162" s="149"/>
      <c r="BG162" s="149"/>
      <c r="BH162" s="149"/>
      <c r="BI162" s="149"/>
      <c r="BJ162" s="141" t="s">
        <v>4329</v>
      </c>
      <c r="BK162" s="141" t="s">
        <v>4330</v>
      </c>
      <c r="BL162" s="149"/>
      <c r="BM162" s="149"/>
      <c r="BN162" s="149"/>
      <c r="BO162" s="149"/>
      <c r="BP162" s="149"/>
      <c r="BQ162" s="149"/>
      <c r="BR162" s="149"/>
      <c r="BS162" s="149"/>
      <c r="BT162" s="141" t="s">
        <v>4331</v>
      </c>
      <c r="BU162" s="149"/>
      <c r="BV162" s="149"/>
      <c r="BW162" s="148"/>
      <c r="BX162" s="148"/>
      <c r="BY162" s="148"/>
      <c r="BZ162" s="150"/>
      <c r="CA162" s="150"/>
      <c r="CB162" s="150"/>
      <c r="CC162" s="150"/>
      <c r="CD162" s="150"/>
      <c r="CE162" s="150"/>
      <c r="CF162" s="150"/>
      <c r="CG162" s="150"/>
      <c r="CH162" s="150"/>
      <c r="CI162" s="150"/>
      <c r="CJ162" s="150"/>
      <c r="CK162" s="150"/>
      <c r="CL162" s="150"/>
      <c r="CM162" s="150"/>
      <c r="CN162" s="150"/>
      <c r="CO162" s="150"/>
      <c r="CP162" s="150"/>
      <c r="CQ162" s="150"/>
      <c r="CR162" s="150"/>
      <c r="CS162" s="143" t="s">
        <v>4332</v>
      </c>
      <c r="CT162" s="143" t="s">
        <v>4333</v>
      </c>
      <c r="CU162" s="150"/>
      <c r="CV162" s="150"/>
      <c r="CW162" s="150"/>
      <c r="CX162" s="150"/>
      <c r="CY162" s="150"/>
      <c r="CZ162" s="150"/>
      <c r="DA162" s="150"/>
      <c r="DB162" s="150"/>
      <c r="DC162" s="143" t="s">
        <v>4334</v>
      </c>
      <c r="DD162" s="150"/>
      <c r="DE162" s="150"/>
    </row>
    <row r="163" spans="34:109" ht="15" hidden="1" customHeight="1">
      <c r="AH163" s="148"/>
      <c r="AI163" s="148"/>
      <c r="AJ163" s="148"/>
      <c r="AK163" s="148"/>
      <c r="AL163" s="137" t="str">
        <f t="shared" si="6"/>
        <v/>
      </c>
      <c r="AM163" s="137" t="str">
        <f t="shared" si="7"/>
        <v/>
      </c>
      <c r="AN163" s="138" t="str">
        <f t="shared" si="8"/>
        <v/>
      </c>
      <c r="AO163" s="148"/>
      <c r="AP163" s="129">
        <v>161</v>
      </c>
      <c r="AQ163" s="149"/>
      <c r="AR163" s="149"/>
      <c r="AS163" s="149"/>
      <c r="AT163" s="149"/>
      <c r="AU163" s="149"/>
      <c r="AV163" s="149"/>
      <c r="AW163" s="149"/>
      <c r="AX163" s="149"/>
      <c r="AY163" s="149"/>
      <c r="AZ163" s="149"/>
      <c r="BA163" s="149"/>
      <c r="BB163" s="149"/>
      <c r="BC163" s="149"/>
      <c r="BD163" s="149"/>
      <c r="BE163" s="149"/>
      <c r="BF163" s="149"/>
      <c r="BG163" s="149"/>
      <c r="BH163" s="149"/>
      <c r="BI163" s="149"/>
      <c r="BJ163" s="141" t="s">
        <v>4335</v>
      </c>
      <c r="BK163" s="141" t="s">
        <v>4336</v>
      </c>
      <c r="BL163" s="149"/>
      <c r="BM163" s="149"/>
      <c r="BN163" s="149"/>
      <c r="BO163" s="149"/>
      <c r="BP163" s="149"/>
      <c r="BQ163" s="149"/>
      <c r="BR163" s="149"/>
      <c r="BS163" s="149"/>
      <c r="BT163" s="141" t="s">
        <v>4337</v>
      </c>
      <c r="BU163" s="149"/>
      <c r="BV163" s="149"/>
      <c r="BW163" s="148"/>
      <c r="BX163" s="148"/>
      <c r="BY163" s="148"/>
      <c r="BZ163" s="150"/>
      <c r="CA163" s="150"/>
      <c r="CB163" s="150"/>
      <c r="CC163" s="150"/>
      <c r="CD163" s="150"/>
      <c r="CE163" s="150"/>
      <c r="CF163" s="150"/>
      <c r="CG163" s="150"/>
      <c r="CH163" s="150"/>
      <c r="CI163" s="150"/>
      <c r="CJ163" s="150"/>
      <c r="CK163" s="150"/>
      <c r="CL163" s="150"/>
      <c r="CM163" s="150"/>
      <c r="CN163" s="150"/>
      <c r="CO163" s="150"/>
      <c r="CP163" s="150"/>
      <c r="CQ163" s="150"/>
      <c r="CR163" s="150"/>
      <c r="CS163" s="143" t="s">
        <v>4338</v>
      </c>
      <c r="CT163" s="143" t="s">
        <v>4339</v>
      </c>
      <c r="CU163" s="150"/>
      <c r="CV163" s="150"/>
      <c r="CW163" s="150"/>
      <c r="CX163" s="150"/>
      <c r="CY163" s="150"/>
      <c r="CZ163" s="150"/>
      <c r="DA163" s="150"/>
      <c r="DB163" s="150"/>
      <c r="DC163" s="143" t="s">
        <v>4340</v>
      </c>
      <c r="DD163" s="150"/>
      <c r="DE163" s="150"/>
    </row>
    <row r="164" spans="34:109" ht="15" hidden="1" customHeight="1">
      <c r="AH164" s="148"/>
      <c r="AI164" s="148"/>
      <c r="AJ164" s="148"/>
      <c r="AK164" s="148"/>
      <c r="AL164" s="137" t="str">
        <f t="shared" si="6"/>
        <v/>
      </c>
      <c r="AM164" s="137" t="str">
        <f t="shared" si="7"/>
        <v/>
      </c>
      <c r="AN164" s="138" t="str">
        <f t="shared" si="8"/>
        <v/>
      </c>
      <c r="AO164" s="148"/>
      <c r="AP164" s="129">
        <v>162</v>
      </c>
      <c r="AQ164" s="149"/>
      <c r="AR164" s="149"/>
      <c r="AS164" s="149"/>
      <c r="AT164" s="149"/>
      <c r="AU164" s="149"/>
      <c r="AV164" s="149"/>
      <c r="AW164" s="149"/>
      <c r="AX164" s="149"/>
      <c r="AY164" s="149"/>
      <c r="AZ164" s="149"/>
      <c r="BA164" s="149"/>
      <c r="BB164" s="149"/>
      <c r="BC164" s="149"/>
      <c r="BD164" s="149"/>
      <c r="BE164" s="149"/>
      <c r="BF164" s="149"/>
      <c r="BG164" s="149"/>
      <c r="BH164" s="149"/>
      <c r="BI164" s="149"/>
      <c r="BJ164" s="141" t="s">
        <v>4341</v>
      </c>
      <c r="BK164" s="141" t="s">
        <v>4342</v>
      </c>
      <c r="BL164" s="149"/>
      <c r="BM164" s="149"/>
      <c r="BN164" s="149"/>
      <c r="BO164" s="149"/>
      <c r="BP164" s="149"/>
      <c r="BQ164" s="149"/>
      <c r="BR164" s="149"/>
      <c r="BS164" s="149"/>
      <c r="BT164" s="141" t="s">
        <v>4343</v>
      </c>
      <c r="BU164" s="149"/>
      <c r="BV164" s="149"/>
      <c r="BW164" s="148"/>
      <c r="BX164" s="148"/>
      <c r="BY164" s="148"/>
      <c r="BZ164" s="150"/>
      <c r="CA164" s="150"/>
      <c r="CB164" s="150"/>
      <c r="CC164" s="150"/>
      <c r="CD164" s="150"/>
      <c r="CE164" s="150"/>
      <c r="CF164" s="150"/>
      <c r="CG164" s="150"/>
      <c r="CH164" s="150"/>
      <c r="CI164" s="150"/>
      <c r="CJ164" s="150"/>
      <c r="CK164" s="150"/>
      <c r="CL164" s="150"/>
      <c r="CM164" s="150"/>
      <c r="CN164" s="150"/>
      <c r="CO164" s="150"/>
      <c r="CP164" s="150"/>
      <c r="CQ164" s="150"/>
      <c r="CR164" s="150"/>
      <c r="CS164" s="143" t="s">
        <v>4344</v>
      </c>
      <c r="CT164" s="143" t="s">
        <v>4345</v>
      </c>
      <c r="CU164" s="150"/>
      <c r="CV164" s="150"/>
      <c r="CW164" s="150"/>
      <c r="CX164" s="150"/>
      <c r="CY164" s="150"/>
      <c r="CZ164" s="150"/>
      <c r="DA164" s="150"/>
      <c r="DB164" s="150"/>
      <c r="DC164" s="143" t="s">
        <v>4346</v>
      </c>
      <c r="DD164" s="150"/>
      <c r="DE164" s="150"/>
    </row>
    <row r="165" spans="34:109" ht="15" hidden="1" customHeight="1">
      <c r="AH165" s="148"/>
      <c r="AI165" s="148"/>
      <c r="AJ165" s="148"/>
      <c r="AK165" s="148"/>
      <c r="AL165" s="137" t="str">
        <f t="shared" si="6"/>
        <v/>
      </c>
      <c r="AM165" s="137" t="str">
        <f t="shared" si="7"/>
        <v/>
      </c>
      <c r="AN165" s="138" t="str">
        <f t="shared" si="8"/>
        <v/>
      </c>
      <c r="AO165" s="148"/>
      <c r="AP165" s="129">
        <v>163</v>
      </c>
      <c r="AQ165" s="149"/>
      <c r="AR165" s="149"/>
      <c r="AS165" s="149"/>
      <c r="AT165" s="149"/>
      <c r="AU165" s="149"/>
      <c r="AV165" s="149"/>
      <c r="AW165" s="149"/>
      <c r="AX165" s="149"/>
      <c r="AY165" s="149"/>
      <c r="AZ165" s="149"/>
      <c r="BA165" s="149"/>
      <c r="BB165" s="149"/>
      <c r="BC165" s="149"/>
      <c r="BD165" s="149"/>
      <c r="BE165" s="149"/>
      <c r="BF165" s="149"/>
      <c r="BG165" s="149"/>
      <c r="BH165" s="149"/>
      <c r="BI165" s="149"/>
      <c r="BJ165" s="141" t="s">
        <v>4347</v>
      </c>
      <c r="BK165" s="141" t="s">
        <v>4348</v>
      </c>
      <c r="BL165" s="149"/>
      <c r="BM165" s="149"/>
      <c r="BN165" s="149"/>
      <c r="BO165" s="149"/>
      <c r="BP165" s="149"/>
      <c r="BQ165" s="149"/>
      <c r="BR165" s="149"/>
      <c r="BS165" s="149"/>
      <c r="BT165" s="141" t="s">
        <v>4349</v>
      </c>
      <c r="BU165" s="149"/>
      <c r="BV165" s="149"/>
      <c r="BW165" s="148"/>
      <c r="BX165" s="148"/>
      <c r="BY165" s="148"/>
      <c r="BZ165" s="150"/>
      <c r="CA165" s="150"/>
      <c r="CB165" s="150"/>
      <c r="CC165" s="150"/>
      <c r="CD165" s="150"/>
      <c r="CE165" s="150"/>
      <c r="CF165" s="150"/>
      <c r="CG165" s="150"/>
      <c r="CH165" s="150"/>
      <c r="CI165" s="150"/>
      <c r="CJ165" s="150"/>
      <c r="CK165" s="150"/>
      <c r="CL165" s="150"/>
      <c r="CM165" s="150"/>
      <c r="CN165" s="150"/>
      <c r="CO165" s="150"/>
      <c r="CP165" s="150"/>
      <c r="CQ165" s="150"/>
      <c r="CR165" s="150"/>
      <c r="CS165" s="143" t="s">
        <v>4350</v>
      </c>
      <c r="CT165" s="143" t="s">
        <v>4351</v>
      </c>
      <c r="CU165" s="150"/>
      <c r="CV165" s="150"/>
      <c r="CW165" s="150"/>
      <c r="CX165" s="150"/>
      <c r="CY165" s="150"/>
      <c r="CZ165" s="150"/>
      <c r="DA165" s="150"/>
      <c r="DB165" s="150"/>
      <c r="DC165" s="143" t="s">
        <v>4352</v>
      </c>
      <c r="DD165" s="150"/>
      <c r="DE165" s="150"/>
    </row>
    <row r="166" spans="34:109" ht="15" hidden="1" customHeight="1">
      <c r="AH166" s="148"/>
      <c r="AI166" s="148"/>
      <c r="AJ166" s="148"/>
      <c r="AK166" s="148"/>
      <c r="AL166" s="137" t="str">
        <f t="shared" si="6"/>
        <v/>
      </c>
      <c r="AM166" s="137" t="str">
        <f t="shared" si="7"/>
        <v/>
      </c>
      <c r="AN166" s="138" t="str">
        <f t="shared" si="8"/>
        <v/>
      </c>
      <c r="AO166" s="148"/>
      <c r="AP166" s="129">
        <v>164</v>
      </c>
      <c r="AQ166" s="149"/>
      <c r="AR166" s="149"/>
      <c r="AS166" s="149"/>
      <c r="AT166" s="149"/>
      <c r="AU166" s="149"/>
      <c r="AV166" s="149"/>
      <c r="AW166" s="149"/>
      <c r="AX166" s="149"/>
      <c r="AY166" s="149"/>
      <c r="AZ166" s="149"/>
      <c r="BA166" s="149"/>
      <c r="BB166" s="149"/>
      <c r="BC166" s="149"/>
      <c r="BD166" s="149"/>
      <c r="BE166" s="149"/>
      <c r="BF166" s="149"/>
      <c r="BG166" s="149"/>
      <c r="BH166" s="149"/>
      <c r="BI166" s="149"/>
      <c r="BJ166" s="141" t="s">
        <v>4353</v>
      </c>
      <c r="BK166" s="141" t="s">
        <v>4354</v>
      </c>
      <c r="BL166" s="149"/>
      <c r="BM166" s="149"/>
      <c r="BN166" s="149"/>
      <c r="BO166" s="149"/>
      <c r="BP166" s="149"/>
      <c r="BQ166" s="149"/>
      <c r="BR166" s="149"/>
      <c r="BS166" s="149"/>
      <c r="BT166" s="141" t="s">
        <v>4355</v>
      </c>
      <c r="BU166" s="149"/>
      <c r="BV166" s="149"/>
      <c r="BW166" s="148"/>
      <c r="BX166" s="148"/>
      <c r="BY166" s="148"/>
      <c r="BZ166" s="150"/>
      <c r="CA166" s="150"/>
      <c r="CB166" s="150"/>
      <c r="CC166" s="150"/>
      <c r="CD166" s="150"/>
      <c r="CE166" s="150"/>
      <c r="CF166" s="150"/>
      <c r="CG166" s="150"/>
      <c r="CH166" s="150"/>
      <c r="CI166" s="150"/>
      <c r="CJ166" s="150"/>
      <c r="CK166" s="150"/>
      <c r="CL166" s="150"/>
      <c r="CM166" s="150"/>
      <c r="CN166" s="150"/>
      <c r="CO166" s="150"/>
      <c r="CP166" s="150"/>
      <c r="CQ166" s="150"/>
      <c r="CR166" s="150"/>
      <c r="CS166" s="143" t="s">
        <v>4356</v>
      </c>
      <c r="CT166" s="143" t="s">
        <v>4357</v>
      </c>
      <c r="CU166" s="150"/>
      <c r="CV166" s="150"/>
      <c r="CW166" s="150"/>
      <c r="CX166" s="150"/>
      <c r="CY166" s="150"/>
      <c r="CZ166" s="150"/>
      <c r="DA166" s="150"/>
      <c r="DB166" s="150"/>
      <c r="DC166" s="143" t="s">
        <v>4358</v>
      </c>
      <c r="DD166" s="150"/>
      <c r="DE166" s="150"/>
    </row>
    <row r="167" spans="34:109" ht="15" hidden="1" customHeight="1">
      <c r="AH167" s="148"/>
      <c r="AI167" s="148"/>
      <c r="AJ167" s="148"/>
      <c r="AK167" s="148"/>
      <c r="AL167" s="137" t="str">
        <f t="shared" si="6"/>
        <v/>
      </c>
      <c r="AM167" s="137" t="str">
        <f t="shared" si="7"/>
        <v/>
      </c>
      <c r="AN167" s="138" t="str">
        <f t="shared" si="8"/>
        <v/>
      </c>
      <c r="AO167" s="148"/>
      <c r="AP167" s="129">
        <v>165</v>
      </c>
      <c r="AQ167" s="149"/>
      <c r="AR167" s="149"/>
      <c r="AS167" s="149"/>
      <c r="AT167" s="149"/>
      <c r="AU167" s="149"/>
      <c r="AV167" s="149"/>
      <c r="AW167" s="149"/>
      <c r="AX167" s="149"/>
      <c r="AY167" s="149"/>
      <c r="AZ167" s="149"/>
      <c r="BA167" s="149"/>
      <c r="BB167" s="149"/>
      <c r="BC167" s="149"/>
      <c r="BD167" s="149"/>
      <c r="BE167" s="149"/>
      <c r="BF167" s="149"/>
      <c r="BG167" s="149"/>
      <c r="BH167" s="149"/>
      <c r="BI167" s="149"/>
      <c r="BJ167" s="141" t="s">
        <v>4359</v>
      </c>
      <c r="BK167" s="141" t="s">
        <v>4360</v>
      </c>
      <c r="BL167" s="149"/>
      <c r="BM167" s="149"/>
      <c r="BN167" s="149"/>
      <c r="BO167" s="149"/>
      <c r="BP167" s="149"/>
      <c r="BQ167" s="149"/>
      <c r="BR167" s="149"/>
      <c r="BS167" s="149"/>
      <c r="BT167" s="141" t="s">
        <v>4361</v>
      </c>
      <c r="BU167" s="149"/>
      <c r="BV167" s="149"/>
      <c r="BW167" s="148"/>
      <c r="BX167" s="148"/>
      <c r="BY167" s="148"/>
      <c r="BZ167" s="150"/>
      <c r="CA167" s="150"/>
      <c r="CB167" s="150"/>
      <c r="CC167" s="150"/>
      <c r="CD167" s="150"/>
      <c r="CE167" s="150"/>
      <c r="CF167" s="150"/>
      <c r="CG167" s="150"/>
      <c r="CH167" s="150"/>
      <c r="CI167" s="150"/>
      <c r="CJ167" s="150"/>
      <c r="CK167" s="150"/>
      <c r="CL167" s="150"/>
      <c r="CM167" s="150"/>
      <c r="CN167" s="150"/>
      <c r="CO167" s="150"/>
      <c r="CP167" s="150"/>
      <c r="CQ167" s="150"/>
      <c r="CR167" s="150"/>
      <c r="CS167" s="143" t="s">
        <v>4362</v>
      </c>
      <c r="CT167" s="143" t="s">
        <v>4363</v>
      </c>
      <c r="CU167" s="150"/>
      <c r="CV167" s="150"/>
      <c r="CW167" s="150"/>
      <c r="CX167" s="150"/>
      <c r="CY167" s="150"/>
      <c r="CZ167" s="150"/>
      <c r="DA167" s="150"/>
      <c r="DB167" s="150"/>
      <c r="DC167" s="143" t="s">
        <v>4364</v>
      </c>
      <c r="DD167" s="150"/>
      <c r="DE167" s="150"/>
    </row>
    <row r="168" spans="34:109" ht="15" hidden="1" customHeight="1">
      <c r="AH168" s="148"/>
      <c r="AI168" s="148"/>
      <c r="AJ168" s="148"/>
      <c r="AK168" s="148"/>
      <c r="AL168" s="137" t="str">
        <f t="shared" si="6"/>
        <v/>
      </c>
      <c r="AM168" s="137" t="str">
        <f t="shared" si="7"/>
        <v/>
      </c>
      <c r="AN168" s="138" t="str">
        <f t="shared" si="8"/>
        <v/>
      </c>
      <c r="AO168" s="148"/>
      <c r="AP168" s="129">
        <v>166</v>
      </c>
      <c r="AQ168" s="149"/>
      <c r="AR168" s="149"/>
      <c r="AS168" s="149"/>
      <c r="AT168" s="149"/>
      <c r="AU168" s="149"/>
      <c r="AV168" s="149"/>
      <c r="AW168" s="149"/>
      <c r="AX168" s="149"/>
      <c r="AY168" s="149"/>
      <c r="AZ168" s="149"/>
      <c r="BA168" s="149"/>
      <c r="BB168" s="149"/>
      <c r="BC168" s="149"/>
      <c r="BD168" s="149"/>
      <c r="BE168" s="149"/>
      <c r="BF168" s="149"/>
      <c r="BG168" s="149"/>
      <c r="BH168" s="149"/>
      <c r="BI168" s="149"/>
      <c r="BJ168" s="141" t="s">
        <v>4365</v>
      </c>
      <c r="BK168" s="141" t="s">
        <v>4366</v>
      </c>
      <c r="BL168" s="149"/>
      <c r="BM168" s="149"/>
      <c r="BN168" s="149"/>
      <c r="BO168" s="149"/>
      <c r="BP168" s="149"/>
      <c r="BQ168" s="149"/>
      <c r="BR168" s="149"/>
      <c r="BS168" s="149"/>
      <c r="BT168" s="141" t="s">
        <v>4367</v>
      </c>
      <c r="BU168" s="149"/>
      <c r="BV168" s="149"/>
      <c r="BW168" s="148"/>
      <c r="BX168" s="148"/>
      <c r="BY168" s="148"/>
      <c r="BZ168" s="150"/>
      <c r="CA168" s="150"/>
      <c r="CB168" s="150"/>
      <c r="CC168" s="150"/>
      <c r="CD168" s="150"/>
      <c r="CE168" s="150"/>
      <c r="CF168" s="150"/>
      <c r="CG168" s="150"/>
      <c r="CH168" s="150"/>
      <c r="CI168" s="150"/>
      <c r="CJ168" s="150"/>
      <c r="CK168" s="150"/>
      <c r="CL168" s="150"/>
      <c r="CM168" s="150"/>
      <c r="CN168" s="150"/>
      <c r="CO168" s="150"/>
      <c r="CP168" s="150"/>
      <c r="CQ168" s="150"/>
      <c r="CR168" s="150"/>
      <c r="CS168" s="143" t="s">
        <v>4368</v>
      </c>
      <c r="CT168" s="143" t="s">
        <v>4369</v>
      </c>
      <c r="CU168" s="150"/>
      <c r="CV168" s="150"/>
      <c r="CW168" s="150"/>
      <c r="CX168" s="150"/>
      <c r="CY168" s="150"/>
      <c r="CZ168" s="150"/>
      <c r="DA168" s="150"/>
      <c r="DB168" s="150"/>
      <c r="DC168" s="143" t="s">
        <v>4370</v>
      </c>
      <c r="DD168" s="150"/>
      <c r="DE168" s="150"/>
    </row>
    <row r="169" spans="34:109" ht="15" hidden="1" customHeight="1">
      <c r="AH169" s="148"/>
      <c r="AI169" s="148"/>
      <c r="AJ169" s="148"/>
      <c r="AK169" s="148"/>
      <c r="AL169" s="137" t="str">
        <f t="shared" si="6"/>
        <v/>
      </c>
      <c r="AM169" s="137" t="str">
        <f t="shared" si="7"/>
        <v/>
      </c>
      <c r="AN169" s="138" t="str">
        <f t="shared" si="8"/>
        <v/>
      </c>
      <c r="AO169" s="148"/>
      <c r="AP169" s="129">
        <v>167</v>
      </c>
      <c r="AQ169" s="149"/>
      <c r="AR169" s="149"/>
      <c r="AS169" s="149"/>
      <c r="AT169" s="149"/>
      <c r="AU169" s="149"/>
      <c r="AV169" s="149"/>
      <c r="AW169" s="149"/>
      <c r="AX169" s="149"/>
      <c r="AY169" s="149"/>
      <c r="AZ169" s="149"/>
      <c r="BA169" s="149"/>
      <c r="BB169" s="149"/>
      <c r="BC169" s="149"/>
      <c r="BD169" s="149"/>
      <c r="BE169" s="149"/>
      <c r="BF169" s="149"/>
      <c r="BG169" s="149"/>
      <c r="BH169" s="149"/>
      <c r="BI169" s="149"/>
      <c r="BJ169" s="141" t="s">
        <v>4371</v>
      </c>
      <c r="BK169" s="141" t="s">
        <v>4372</v>
      </c>
      <c r="BL169" s="149"/>
      <c r="BM169" s="149"/>
      <c r="BN169" s="149"/>
      <c r="BO169" s="149"/>
      <c r="BP169" s="149"/>
      <c r="BQ169" s="149"/>
      <c r="BR169" s="149"/>
      <c r="BS169" s="149"/>
      <c r="BT169" s="141" t="s">
        <v>4373</v>
      </c>
      <c r="BU169" s="149"/>
      <c r="BV169" s="149"/>
      <c r="BW169" s="148"/>
      <c r="BX169" s="148"/>
      <c r="BY169" s="148"/>
      <c r="BZ169" s="150"/>
      <c r="CA169" s="150"/>
      <c r="CB169" s="150"/>
      <c r="CC169" s="150"/>
      <c r="CD169" s="150"/>
      <c r="CE169" s="150"/>
      <c r="CF169" s="150"/>
      <c r="CG169" s="150"/>
      <c r="CH169" s="150"/>
      <c r="CI169" s="150"/>
      <c r="CJ169" s="150"/>
      <c r="CK169" s="150"/>
      <c r="CL169" s="150"/>
      <c r="CM169" s="150"/>
      <c r="CN169" s="150"/>
      <c r="CO169" s="150"/>
      <c r="CP169" s="150"/>
      <c r="CQ169" s="150"/>
      <c r="CR169" s="150"/>
      <c r="CS169" s="143" t="s">
        <v>4374</v>
      </c>
      <c r="CT169" s="143" t="s">
        <v>4375</v>
      </c>
      <c r="CU169" s="150"/>
      <c r="CV169" s="150"/>
      <c r="CW169" s="150"/>
      <c r="CX169" s="150"/>
      <c r="CY169" s="150"/>
      <c r="CZ169" s="150"/>
      <c r="DA169" s="150"/>
      <c r="DB169" s="150"/>
      <c r="DC169" s="143" t="s">
        <v>4376</v>
      </c>
      <c r="DD169" s="150"/>
      <c r="DE169" s="150"/>
    </row>
    <row r="170" spans="34:109" ht="15" hidden="1" customHeight="1">
      <c r="AH170" s="148"/>
      <c r="AI170" s="148"/>
      <c r="AJ170" s="148"/>
      <c r="AK170" s="148"/>
      <c r="AL170" s="137" t="str">
        <f t="shared" si="6"/>
        <v/>
      </c>
      <c r="AM170" s="137" t="str">
        <f t="shared" si="7"/>
        <v/>
      </c>
      <c r="AN170" s="138" t="str">
        <f t="shared" si="8"/>
        <v/>
      </c>
      <c r="AO170" s="148"/>
      <c r="AP170" s="129">
        <v>168</v>
      </c>
      <c r="AQ170" s="149"/>
      <c r="AR170" s="149"/>
      <c r="AS170" s="149"/>
      <c r="AT170" s="149"/>
      <c r="AU170" s="149"/>
      <c r="AV170" s="149"/>
      <c r="AW170" s="149"/>
      <c r="AX170" s="149"/>
      <c r="AY170" s="149"/>
      <c r="AZ170" s="149"/>
      <c r="BA170" s="149"/>
      <c r="BB170" s="149"/>
      <c r="BC170" s="149"/>
      <c r="BD170" s="149"/>
      <c r="BE170" s="149"/>
      <c r="BF170" s="149"/>
      <c r="BG170" s="149"/>
      <c r="BH170" s="149"/>
      <c r="BI170" s="149"/>
      <c r="BJ170" s="141" t="s">
        <v>4377</v>
      </c>
      <c r="BK170" s="141" t="s">
        <v>4378</v>
      </c>
      <c r="BL170" s="149"/>
      <c r="BM170" s="149"/>
      <c r="BN170" s="149"/>
      <c r="BO170" s="149"/>
      <c r="BP170" s="149"/>
      <c r="BQ170" s="149"/>
      <c r="BR170" s="149"/>
      <c r="BS170" s="149"/>
      <c r="BT170" s="141" t="s">
        <v>4379</v>
      </c>
      <c r="BU170" s="149"/>
      <c r="BV170" s="149"/>
      <c r="BW170" s="148"/>
      <c r="BX170" s="148"/>
      <c r="BY170" s="148"/>
      <c r="BZ170" s="150"/>
      <c r="CA170" s="150"/>
      <c r="CB170" s="150"/>
      <c r="CC170" s="150"/>
      <c r="CD170" s="150"/>
      <c r="CE170" s="150"/>
      <c r="CF170" s="150"/>
      <c r="CG170" s="150"/>
      <c r="CH170" s="150"/>
      <c r="CI170" s="150"/>
      <c r="CJ170" s="150"/>
      <c r="CK170" s="150"/>
      <c r="CL170" s="150"/>
      <c r="CM170" s="150"/>
      <c r="CN170" s="150"/>
      <c r="CO170" s="150"/>
      <c r="CP170" s="150"/>
      <c r="CQ170" s="150"/>
      <c r="CR170" s="150"/>
      <c r="CS170" s="143" t="s">
        <v>4380</v>
      </c>
      <c r="CT170" s="143" t="s">
        <v>4381</v>
      </c>
      <c r="CU170" s="150"/>
      <c r="CV170" s="150"/>
      <c r="CW170" s="150"/>
      <c r="CX170" s="150"/>
      <c r="CY170" s="150"/>
      <c r="CZ170" s="150"/>
      <c r="DA170" s="150"/>
      <c r="DB170" s="150"/>
      <c r="DC170" s="143" t="s">
        <v>4381</v>
      </c>
      <c r="DD170" s="150"/>
      <c r="DE170" s="150"/>
    </row>
    <row r="171" spans="34:109" ht="15" hidden="1" customHeight="1">
      <c r="AH171" s="148"/>
      <c r="AI171" s="148"/>
      <c r="AJ171" s="148"/>
      <c r="AK171" s="148"/>
      <c r="AL171" s="137" t="str">
        <f t="shared" si="6"/>
        <v/>
      </c>
      <c r="AM171" s="137" t="str">
        <f t="shared" si="7"/>
        <v/>
      </c>
      <c r="AN171" s="138" t="str">
        <f t="shared" si="8"/>
        <v/>
      </c>
      <c r="AO171" s="148"/>
      <c r="AP171" s="129">
        <v>169</v>
      </c>
      <c r="AQ171" s="149"/>
      <c r="AR171" s="149"/>
      <c r="AS171" s="149"/>
      <c r="AT171" s="149"/>
      <c r="AU171" s="149"/>
      <c r="AV171" s="149"/>
      <c r="AW171" s="149"/>
      <c r="AX171" s="149"/>
      <c r="AY171" s="149"/>
      <c r="AZ171" s="149"/>
      <c r="BA171" s="149"/>
      <c r="BB171" s="149"/>
      <c r="BC171" s="149"/>
      <c r="BD171" s="149"/>
      <c r="BE171" s="149"/>
      <c r="BF171" s="149"/>
      <c r="BG171" s="149"/>
      <c r="BH171" s="149"/>
      <c r="BI171" s="149"/>
      <c r="BJ171" s="141" t="s">
        <v>4382</v>
      </c>
      <c r="BK171" s="141" t="s">
        <v>4383</v>
      </c>
      <c r="BL171" s="149"/>
      <c r="BM171" s="149"/>
      <c r="BN171" s="149"/>
      <c r="BO171" s="149"/>
      <c r="BP171" s="149"/>
      <c r="BQ171" s="149"/>
      <c r="BR171" s="149"/>
      <c r="BS171" s="149"/>
      <c r="BT171" s="141" t="s">
        <v>4384</v>
      </c>
      <c r="BU171" s="149"/>
      <c r="BV171" s="149"/>
      <c r="BW171" s="148"/>
      <c r="BX171" s="148"/>
      <c r="BY171" s="148"/>
      <c r="BZ171" s="150"/>
      <c r="CA171" s="150"/>
      <c r="CB171" s="150"/>
      <c r="CC171" s="150"/>
      <c r="CD171" s="150"/>
      <c r="CE171" s="150"/>
      <c r="CF171" s="150"/>
      <c r="CG171" s="150"/>
      <c r="CH171" s="150"/>
      <c r="CI171" s="150"/>
      <c r="CJ171" s="150"/>
      <c r="CK171" s="150"/>
      <c r="CL171" s="150"/>
      <c r="CM171" s="150"/>
      <c r="CN171" s="150"/>
      <c r="CO171" s="150"/>
      <c r="CP171" s="150"/>
      <c r="CQ171" s="150"/>
      <c r="CR171" s="150"/>
      <c r="CS171" s="143" t="s">
        <v>4385</v>
      </c>
      <c r="CT171" s="143" t="s">
        <v>4386</v>
      </c>
      <c r="CU171" s="150"/>
      <c r="CV171" s="150"/>
      <c r="CW171" s="150"/>
      <c r="CX171" s="150"/>
      <c r="CY171" s="150"/>
      <c r="CZ171" s="150"/>
      <c r="DA171" s="150"/>
      <c r="DB171" s="150"/>
      <c r="DC171" s="143" t="s">
        <v>3710</v>
      </c>
      <c r="DD171" s="150"/>
      <c r="DE171" s="150"/>
    </row>
    <row r="172" spans="34:109" ht="15" hidden="1" customHeight="1">
      <c r="AH172" s="148"/>
      <c r="AI172" s="148"/>
      <c r="AJ172" s="148"/>
      <c r="AK172" s="148"/>
      <c r="AL172" s="137" t="str">
        <f t="shared" si="6"/>
        <v/>
      </c>
      <c r="AM172" s="137" t="str">
        <f t="shared" si="7"/>
        <v/>
      </c>
      <c r="AN172" s="138" t="str">
        <f t="shared" si="8"/>
        <v/>
      </c>
      <c r="AO172" s="148"/>
      <c r="AP172" s="129">
        <v>170</v>
      </c>
      <c r="AQ172" s="149"/>
      <c r="AR172" s="149"/>
      <c r="AS172" s="149"/>
      <c r="AT172" s="149"/>
      <c r="AU172" s="149"/>
      <c r="AV172" s="149"/>
      <c r="AW172" s="149"/>
      <c r="AX172" s="149"/>
      <c r="AY172" s="149"/>
      <c r="AZ172" s="149"/>
      <c r="BA172" s="149"/>
      <c r="BB172" s="149"/>
      <c r="BC172" s="149"/>
      <c r="BD172" s="149"/>
      <c r="BE172" s="149"/>
      <c r="BF172" s="149"/>
      <c r="BG172" s="149"/>
      <c r="BH172" s="149"/>
      <c r="BI172" s="149"/>
      <c r="BJ172" s="141" t="s">
        <v>4387</v>
      </c>
      <c r="BK172" s="141" t="s">
        <v>4388</v>
      </c>
      <c r="BL172" s="149"/>
      <c r="BM172" s="149"/>
      <c r="BN172" s="149"/>
      <c r="BO172" s="149"/>
      <c r="BP172" s="149"/>
      <c r="BQ172" s="149"/>
      <c r="BR172" s="149"/>
      <c r="BS172" s="149"/>
      <c r="BT172" s="141" t="s">
        <v>4389</v>
      </c>
      <c r="BU172" s="149"/>
      <c r="BV172" s="149"/>
      <c r="BW172" s="148"/>
      <c r="BX172" s="148"/>
      <c r="BY172" s="148"/>
      <c r="BZ172" s="150"/>
      <c r="CA172" s="150"/>
      <c r="CB172" s="150"/>
      <c r="CC172" s="150"/>
      <c r="CD172" s="150"/>
      <c r="CE172" s="150"/>
      <c r="CF172" s="150"/>
      <c r="CG172" s="150"/>
      <c r="CH172" s="150"/>
      <c r="CI172" s="150"/>
      <c r="CJ172" s="150"/>
      <c r="CK172" s="150"/>
      <c r="CL172" s="150"/>
      <c r="CM172" s="150"/>
      <c r="CN172" s="150"/>
      <c r="CO172" s="150"/>
      <c r="CP172" s="150"/>
      <c r="CQ172" s="150"/>
      <c r="CR172" s="150"/>
      <c r="CS172" s="143" t="s">
        <v>4390</v>
      </c>
      <c r="CT172" s="143" t="s">
        <v>4391</v>
      </c>
      <c r="CU172" s="150"/>
      <c r="CV172" s="150"/>
      <c r="CW172" s="150"/>
      <c r="CX172" s="150"/>
      <c r="CY172" s="150"/>
      <c r="CZ172" s="150"/>
      <c r="DA172" s="150"/>
      <c r="DB172" s="150"/>
      <c r="DC172" s="143" t="s">
        <v>4392</v>
      </c>
      <c r="DD172" s="150"/>
      <c r="DE172" s="150"/>
    </row>
    <row r="173" spans="34:109" ht="15" hidden="1" customHeight="1">
      <c r="AH173" s="148"/>
      <c r="AI173" s="148"/>
      <c r="AJ173" s="148"/>
      <c r="AK173" s="148"/>
      <c r="AL173" s="137" t="str">
        <f t="shared" si="6"/>
        <v/>
      </c>
      <c r="AM173" s="137" t="str">
        <f t="shared" si="7"/>
        <v/>
      </c>
      <c r="AN173" s="138" t="str">
        <f t="shared" si="8"/>
        <v/>
      </c>
      <c r="AO173" s="148"/>
      <c r="AP173" s="129">
        <v>171</v>
      </c>
      <c r="AQ173" s="149"/>
      <c r="AR173" s="149"/>
      <c r="AS173" s="149"/>
      <c r="AT173" s="149"/>
      <c r="AU173" s="149"/>
      <c r="AV173" s="149"/>
      <c r="AW173" s="149"/>
      <c r="AX173" s="149"/>
      <c r="AY173" s="149"/>
      <c r="AZ173" s="149"/>
      <c r="BA173" s="149"/>
      <c r="BB173" s="149"/>
      <c r="BC173" s="149"/>
      <c r="BD173" s="149"/>
      <c r="BE173" s="149"/>
      <c r="BF173" s="149"/>
      <c r="BG173" s="149"/>
      <c r="BH173" s="149"/>
      <c r="BI173" s="149"/>
      <c r="BJ173" s="141" t="s">
        <v>4393</v>
      </c>
      <c r="BK173" s="141" t="s">
        <v>4394</v>
      </c>
      <c r="BL173" s="149"/>
      <c r="BM173" s="149"/>
      <c r="BN173" s="149"/>
      <c r="BO173" s="149"/>
      <c r="BP173" s="149"/>
      <c r="BQ173" s="149"/>
      <c r="BR173" s="149"/>
      <c r="BS173" s="149"/>
      <c r="BT173" s="141" t="s">
        <v>4395</v>
      </c>
      <c r="BU173" s="149"/>
      <c r="BV173" s="149"/>
      <c r="BW173" s="148"/>
      <c r="BX173" s="148"/>
      <c r="BY173" s="148"/>
      <c r="BZ173" s="150"/>
      <c r="CA173" s="150"/>
      <c r="CB173" s="150"/>
      <c r="CC173" s="150"/>
      <c r="CD173" s="150"/>
      <c r="CE173" s="150"/>
      <c r="CF173" s="150"/>
      <c r="CG173" s="150"/>
      <c r="CH173" s="150"/>
      <c r="CI173" s="150"/>
      <c r="CJ173" s="150"/>
      <c r="CK173" s="150"/>
      <c r="CL173" s="150"/>
      <c r="CM173" s="150"/>
      <c r="CN173" s="150"/>
      <c r="CO173" s="150"/>
      <c r="CP173" s="150"/>
      <c r="CQ173" s="150"/>
      <c r="CR173" s="150"/>
      <c r="CS173" s="143" t="s">
        <v>4396</v>
      </c>
      <c r="CT173" s="143" t="s">
        <v>4397</v>
      </c>
      <c r="CU173" s="150"/>
      <c r="CV173" s="150"/>
      <c r="CW173" s="150"/>
      <c r="CX173" s="150"/>
      <c r="CY173" s="150"/>
      <c r="CZ173" s="150"/>
      <c r="DA173" s="150"/>
      <c r="DB173" s="150"/>
      <c r="DC173" s="143" t="s">
        <v>4398</v>
      </c>
      <c r="DD173" s="150"/>
      <c r="DE173" s="150"/>
    </row>
    <row r="174" spans="34:109" ht="15" hidden="1" customHeight="1">
      <c r="AH174" s="148"/>
      <c r="AI174" s="148"/>
      <c r="AJ174" s="148"/>
      <c r="AK174" s="148"/>
      <c r="AL174" s="137" t="str">
        <f t="shared" si="6"/>
        <v/>
      </c>
      <c r="AM174" s="137" t="str">
        <f t="shared" si="7"/>
        <v/>
      </c>
      <c r="AN174" s="138" t="str">
        <f t="shared" si="8"/>
        <v/>
      </c>
      <c r="AO174" s="148"/>
      <c r="AP174" s="129">
        <v>172</v>
      </c>
      <c r="AQ174" s="149"/>
      <c r="AR174" s="149"/>
      <c r="AS174" s="149"/>
      <c r="AT174" s="149"/>
      <c r="AU174" s="149"/>
      <c r="AV174" s="149"/>
      <c r="AW174" s="149"/>
      <c r="AX174" s="149"/>
      <c r="AY174" s="149"/>
      <c r="AZ174" s="149"/>
      <c r="BA174" s="149"/>
      <c r="BB174" s="149"/>
      <c r="BC174" s="149"/>
      <c r="BD174" s="149"/>
      <c r="BE174" s="149"/>
      <c r="BF174" s="149"/>
      <c r="BG174" s="149"/>
      <c r="BH174" s="149"/>
      <c r="BI174" s="149"/>
      <c r="BJ174" s="141" t="s">
        <v>4399</v>
      </c>
      <c r="BK174" s="141" t="s">
        <v>4400</v>
      </c>
      <c r="BL174" s="149"/>
      <c r="BM174" s="149"/>
      <c r="BN174" s="149"/>
      <c r="BO174" s="149"/>
      <c r="BP174" s="149"/>
      <c r="BQ174" s="149"/>
      <c r="BR174" s="149"/>
      <c r="BS174" s="149"/>
      <c r="BT174" s="141" t="s">
        <v>4401</v>
      </c>
      <c r="BU174" s="149"/>
      <c r="BV174" s="149"/>
      <c r="BW174" s="148"/>
      <c r="BX174" s="148"/>
      <c r="BY174" s="148"/>
      <c r="BZ174" s="150"/>
      <c r="CA174" s="150"/>
      <c r="CB174" s="150"/>
      <c r="CC174" s="150"/>
      <c r="CD174" s="150"/>
      <c r="CE174" s="150"/>
      <c r="CF174" s="150"/>
      <c r="CG174" s="150"/>
      <c r="CH174" s="150"/>
      <c r="CI174" s="150"/>
      <c r="CJ174" s="150"/>
      <c r="CK174" s="150"/>
      <c r="CL174" s="150"/>
      <c r="CM174" s="150"/>
      <c r="CN174" s="150"/>
      <c r="CO174" s="150"/>
      <c r="CP174" s="150"/>
      <c r="CQ174" s="150"/>
      <c r="CR174" s="150"/>
      <c r="CS174" s="143" t="s">
        <v>4402</v>
      </c>
      <c r="CT174" s="143" t="s">
        <v>4403</v>
      </c>
      <c r="CU174" s="150"/>
      <c r="CV174" s="150"/>
      <c r="CW174" s="150"/>
      <c r="CX174" s="150"/>
      <c r="CY174" s="150"/>
      <c r="CZ174" s="150"/>
      <c r="DA174" s="150"/>
      <c r="DB174" s="150"/>
      <c r="DC174" s="143" t="s">
        <v>4404</v>
      </c>
      <c r="DD174" s="150"/>
      <c r="DE174" s="150"/>
    </row>
    <row r="175" spans="34:109" ht="15" hidden="1" customHeight="1">
      <c r="AH175" s="148"/>
      <c r="AI175" s="148"/>
      <c r="AJ175" s="148"/>
      <c r="AK175" s="148"/>
      <c r="AL175" s="137" t="str">
        <f t="shared" si="6"/>
        <v/>
      </c>
      <c r="AM175" s="137" t="str">
        <f t="shared" si="7"/>
        <v/>
      </c>
      <c r="AN175" s="138" t="str">
        <f t="shared" si="8"/>
        <v/>
      </c>
      <c r="AO175" s="148"/>
      <c r="AP175" s="129">
        <v>173</v>
      </c>
      <c r="AQ175" s="149"/>
      <c r="AR175" s="149"/>
      <c r="AS175" s="149"/>
      <c r="AT175" s="149"/>
      <c r="AU175" s="149"/>
      <c r="AV175" s="149"/>
      <c r="AW175" s="149"/>
      <c r="AX175" s="149"/>
      <c r="AY175" s="149"/>
      <c r="AZ175" s="149"/>
      <c r="BA175" s="149"/>
      <c r="BB175" s="149"/>
      <c r="BC175" s="149"/>
      <c r="BD175" s="149"/>
      <c r="BE175" s="149"/>
      <c r="BF175" s="149"/>
      <c r="BG175" s="149"/>
      <c r="BH175" s="149"/>
      <c r="BI175" s="149"/>
      <c r="BJ175" s="141" t="s">
        <v>4405</v>
      </c>
      <c r="BK175" s="141" t="s">
        <v>4406</v>
      </c>
      <c r="BL175" s="149"/>
      <c r="BM175" s="149"/>
      <c r="BN175" s="149"/>
      <c r="BO175" s="149"/>
      <c r="BP175" s="149"/>
      <c r="BQ175" s="149"/>
      <c r="BR175" s="149"/>
      <c r="BS175" s="149"/>
      <c r="BT175" s="141" t="s">
        <v>4407</v>
      </c>
      <c r="BU175" s="149"/>
      <c r="BV175" s="149"/>
      <c r="BW175" s="148"/>
      <c r="BX175" s="148"/>
      <c r="BY175" s="148"/>
      <c r="BZ175" s="150"/>
      <c r="CA175" s="150"/>
      <c r="CB175" s="150"/>
      <c r="CC175" s="150"/>
      <c r="CD175" s="150"/>
      <c r="CE175" s="150"/>
      <c r="CF175" s="150"/>
      <c r="CG175" s="150"/>
      <c r="CH175" s="150"/>
      <c r="CI175" s="150"/>
      <c r="CJ175" s="150"/>
      <c r="CK175" s="150"/>
      <c r="CL175" s="150"/>
      <c r="CM175" s="150"/>
      <c r="CN175" s="150"/>
      <c r="CO175" s="150"/>
      <c r="CP175" s="150"/>
      <c r="CQ175" s="150"/>
      <c r="CR175" s="150"/>
      <c r="CS175" s="143" t="s">
        <v>4408</v>
      </c>
      <c r="CT175" s="143" t="s">
        <v>4409</v>
      </c>
      <c r="CU175" s="150"/>
      <c r="CV175" s="150"/>
      <c r="CW175" s="150"/>
      <c r="CX175" s="150"/>
      <c r="CY175" s="150"/>
      <c r="CZ175" s="150"/>
      <c r="DA175" s="150"/>
      <c r="DB175" s="150"/>
      <c r="DC175" s="143" t="s">
        <v>4410</v>
      </c>
      <c r="DD175" s="150"/>
      <c r="DE175" s="150"/>
    </row>
    <row r="176" spans="34:109" ht="15" hidden="1" customHeight="1">
      <c r="AH176" s="148"/>
      <c r="AI176" s="148"/>
      <c r="AJ176" s="148"/>
      <c r="AK176" s="148"/>
      <c r="AL176" s="137" t="str">
        <f t="shared" si="6"/>
        <v/>
      </c>
      <c r="AM176" s="137" t="str">
        <f t="shared" si="7"/>
        <v/>
      </c>
      <c r="AN176" s="138" t="str">
        <f t="shared" si="8"/>
        <v/>
      </c>
      <c r="AO176" s="148"/>
      <c r="AP176" s="129">
        <v>174</v>
      </c>
      <c r="AQ176" s="149"/>
      <c r="AR176" s="149"/>
      <c r="AS176" s="149"/>
      <c r="AT176" s="149"/>
      <c r="AU176" s="149"/>
      <c r="AV176" s="149"/>
      <c r="AW176" s="149"/>
      <c r="AX176" s="149"/>
      <c r="AY176" s="149"/>
      <c r="AZ176" s="149"/>
      <c r="BA176" s="149"/>
      <c r="BB176" s="149"/>
      <c r="BC176" s="149"/>
      <c r="BD176" s="149"/>
      <c r="BE176" s="149"/>
      <c r="BF176" s="149"/>
      <c r="BG176" s="149"/>
      <c r="BH176" s="149"/>
      <c r="BI176" s="149"/>
      <c r="BJ176" s="141" t="s">
        <v>4411</v>
      </c>
      <c r="BK176" s="141" t="s">
        <v>4412</v>
      </c>
      <c r="BL176" s="149"/>
      <c r="BM176" s="149"/>
      <c r="BN176" s="149"/>
      <c r="BO176" s="149"/>
      <c r="BP176" s="149"/>
      <c r="BQ176" s="149"/>
      <c r="BR176" s="149"/>
      <c r="BS176" s="149"/>
      <c r="BT176" s="141" t="s">
        <v>4413</v>
      </c>
      <c r="BU176" s="149"/>
      <c r="BV176" s="149"/>
      <c r="BW176" s="148"/>
      <c r="BX176" s="148"/>
      <c r="BY176" s="148"/>
      <c r="BZ176" s="150"/>
      <c r="CA176" s="150"/>
      <c r="CB176" s="150"/>
      <c r="CC176" s="150"/>
      <c r="CD176" s="150"/>
      <c r="CE176" s="150"/>
      <c r="CF176" s="150"/>
      <c r="CG176" s="150"/>
      <c r="CH176" s="150"/>
      <c r="CI176" s="150"/>
      <c r="CJ176" s="150"/>
      <c r="CK176" s="150"/>
      <c r="CL176" s="150"/>
      <c r="CM176" s="150"/>
      <c r="CN176" s="150"/>
      <c r="CO176" s="150"/>
      <c r="CP176" s="150"/>
      <c r="CQ176" s="150"/>
      <c r="CR176" s="150"/>
      <c r="CS176" s="143" t="s">
        <v>4414</v>
      </c>
      <c r="CT176" s="145" t="s">
        <v>4415</v>
      </c>
      <c r="CU176" s="150"/>
      <c r="CV176" s="150"/>
      <c r="CW176" s="150"/>
      <c r="CX176" s="150"/>
      <c r="CY176" s="150"/>
      <c r="CZ176" s="150"/>
      <c r="DA176" s="150"/>
      <c r="DB176" s="150"/>
      <c r="DC176" s="143" t="s">
        <v>4416</v>
      </c>
      <c r="DD176" s="150"/>
      <c r="DE176" s="150"/>
    </row>
    <row r="177" spans="34:109" ht="15" hidden="1" customHeight="1">
      <c r="AH177" s="148"/>
      <c r="AI177" s="148"/>
      <c r="AJ177" s="148"/>
      <c r="AK177" s="148"/>
      <c r="AL177" s="137" t="str">
        <f t="shared" si="6"/>
        <v/>
      </c>
      <c r="AM177" s="137" t="str">
        <f t="shared" si="7"/>
        <v/>
      </c>
      <c r="AN177" s="138" t="str">
        <f t="shared" si="8"/>
        <v/>
      </c>
      <c r="AO177" s="148"/>
      <c r="AP177" s="129">
        <v>175</v>
      </c>
      <c r="AQ177" s="149"/>
      <c r="AR177" s="149"/>
      <c r="AS177" s="149"/>
      <c r="AT177" s="149"/>
      <c r="AU177" s="149"/>
      <c r="AV177" s="149"/>
      <c r="AW177" s="149"/>
      <c r="AX177" s="149"/>
      <c r="AY177" s="149"/>
      <c r="AZ177" s="149"/>
      <c r="BA177" s="149"/>
      <c r="BB177" s="149"/>
      <c r="BC177" s="149"/>
      <c r="BD177" s="149"/>
      <c r="BE177" s="149"/>
      <c r="BF177" s="149"/>
      <c r="BG177" s="149"/>
      <c r="BH177" s="149"/>
      <c r="BI177" s="149"/>
      <c r="BJ177" s="141" t="s">
        <v>4417</v>
      </c>
      <c r="BK177" s="141" t="s">
        <v>4418</v>
      </c>
      <c r="BL177" s="149"/>
      <c r="BM177" s="149"/>
      <c r="BN177" s="149"/>
      <c r="BO177" s="149"/>
      <c r="BP177" s="149"/>
      <c r="BQ177" s="149"/>
      <c r="BR177" s="149"/>
      <c r="BS177" s="149"/>
      <c r="BT177" s="141" t="s">
        <v>4419</v>
      </c>
      <c r="BU177" s="149"/>
      <c r="BV177" s="149"/>
      <c r="BW177" s="148"/>
      <c r="BX177" s="148"/>
      <c r="BY177" s="148"/>
      <c r="BZ177" s="150"/>
      <c r="CA177" s="150"/>
      <c r="CB177" s="150"/>
      <c r="CC177" s="150"/>
      <c r="CD177" s="150"/>
      <c r="CE177" s="150"/>
      <c r="CF177" s="150"/>
      <c r="CG177" s="150"/>
      <c r="CH177" s="150"/>
      <c r="CI177" s="150"/>
      <c r="CJ177" s="150"/>
      <c r="CK177" s="150"/>
      <c r="CL177" s="150"/>
      <c r="CM177" s="150"/>
      <c r="CN177" s="150"/>
      <c r="CO177" s="150"/>
      <c r="CP177" s="150"/>
      <c r="CQ177" s="150"/>
      <c r="CR177" s="150"/>
      <c r="CS177" s="143" t="s">
        <v>4420</v>
      </c>
      <c r="CT177" s="143" t="s">
        <v>4421</v>
      </c>
      <c r="CU177" s="150"/>
      <c r="CV177" s="150"/>
      <c r="CW177" s="150"/>
      <c r="CX177" s="150"/>
      <c r="CY177" s="150"/>
      <c r="CZ177" s="150"/>
      <c r="DA177" s="150"/>
      <c r="DB177" s="150"/>
      <c r="DC177" s="143" t="s">
        <v>2442</v>
      </c>
      <c r="DD177" s="150"/>
      <c r="DE177" s="150"/>
    </row>
    <row r="178" spans="34:109" ht="15" hidden="1" customHeight="1">
      <c r="AH178" s="148"/>
      <c r="AI178" s="148"/>
      <c r="AJ178" s="148"/>
      <c r="AK178" s="148"/>
      <c r="AL178" s="137" t="str">
        <f t="shared" si="6"/>
        <v/>
      </c>
      <c r="AM178" s="137" t="str">
        <f t="shared" si="7"/>
        <v/>
      </c>
      <c r="AN178" s="138" t="str">
        <f t="shared" si="8"/>
        <v/>
      </c>
      <c r="AO178" s="148"/>
      <c r="AP178" s="129">
        <v>176</v>
      </c>
      <c r="AQ178" s="149"/>
      <c r="AR178" s="149"/>
      <c r="AS178" s="149"/>
      <c r="AT178" s="149"/>
      <c r="AU178" s="149"/>
      <c r="AV178" s="149"/>
      <c r="AW178" s="149"/>
      <c r="AX178" s="149"/>
      <c r="AY178" s="149"/>
      <c r="AZ178" s="149"/>
      <c r="BA178" s="149"/>
      <c r="BB178" s="149"/>
      <c r="BC178" s="149"/>
      <c r="BD178" s="149"/>
      <c r="BE178" s="149"/>
      <c r="BF178" s="149"/>
      <c r="BG178" s="149"/>
      <c r="BH178" s="149"/>
      <c r="BI178" s="149"/>
      <c r="BJ178" s="141" t="s">
        <v>4422</v>
      </c>
      <c r="BK178" s="141" t="s">
        <v>4423</v>
      </c>
      <c r="BL178" s="149"/>
      <c r="BM178" s="149"/>
      <c r="BN178" s="149"/>
      <c r="BO178" s="149"/>
      <c r="BP178" s="149"/>
      <c r="BQ178" s="149"/>
      <c r="BR178" s="149"/>
      <c r="BS178" s="149"/>
      <c r="BT178" s="141" t="s">
        <v>4424</v>
      </c>
      <c r="BU178" s="149"/>
      <c r="BV178" s="149"/>
      <c r="BW178" s="148"/>
      <c r="BX178" s="148"/>
      <c r="BY178" s="148"/>
      <c r="BZ178" s="150"/>
      <c r="CA178" s="150"/>
      <c r="CB178" s="150"/>
      <c r="CC178" s="150"/>
      <c r="CD178" s="150"/>
      <c r="CE178" s="150"/>
      <c r="CF178" s="150"/>
      <c r="CG178" s="150"/>
      <c r="CH178" s="150"/>
      <c r="CI178" s="150"/>
      <c r="CJ178" s="150"/>
      <c r="CK178" s="150"/>
      <c r="CL178" s="150"/>
      <c r="CM178" s="150"/>
      <c r="CN178" s="150"/>
      <c r="CO178" s="150"/>
      <c r="CP178" s="150"/>
      <c r="CQ178" s="150"/>
      <c r="CR178" s="150"/>
      <c r="CS178" s="143" t="s">
        <v>4425</v>
      </c>
      <c r="CT178" s="143" t="s">
        <v>4426</v>
      </c>
      <c r="CU178" s="150"/>
      <c r="CV178" s="150"/>
      <c r="CW178" s="150"/>
      <c r="CX178" s="150"/>
      <c r="CY178" s="150"/>
      <c r="CZ178" s="150"/>
      <c r="DA178" s="150"/>
      <c r="DB178" s="150"/>
      <c r="DC178" s="143" t="s">
        <v>4427</v>
      </c>
      <c r="DD178" s="150"/>
      <c r="DE178" s="150"/>
    </row>
    <row r="179" spans="34:109" ht="15" hidden="1" customHeight="1">
      <c r="AH179" s="148"/>
      <c r="AI179" s="148"/>
      <c r="AJ179" s="148"/>
      <c r="AK179" s="148"/>
      <c r="AL179" s="137" t="str">
        <f t="shared" si="6"/>
        <v/>
      </c>
      <c r="AM179" s="137" t="str">
        <f t="shared" si="7"/>
        <v/>
      </c>
      <c r="AN179" s="138" t="str">
        <f t="shared" si="8"/>
        <v/>
      </c>
      <c r="AO179" s="148"/>
      <c r="AP179" s="129">
        <v>177</v>
      </c>
      <c r="AQ179" s="149"/>
      <c r="AR179" s="149"/>
      <c r="AS179" s="149"/>
      <c r="AT179" s="149"/>
      <c r="AU179" s="149"/>
      <c r="AV179" s="149"/>
      <c r="AW179" s="149"/>
      <c r="AX179" s="149"/>
      <c r="AY179" s="149"/>
      <c r="AZ179" s="149"/>
      <c r="BA179" s="149"/>
      <c r="BB179" s="149"/>
      <c r="BC179" s="149"/>
      <c r="BD179" s="149"/>
      <c r="BE179" s="149"/>
      <c r="BF179" s="149"/>
      <c r="BG179" s="149"/>
      <c r="BH179" s="149"/>
      <c r="BI179" s="149"/>
      <c r="BJ179" s="141" t="s">
        <v>4428</v>
      </c>
      <c r="BK179" s="141" t="s">
        <v>4429</v>
      </c>
      <c r="BL179" s="149"/>
      <c r="BM179" s="149"/>
      <c r="BN179" s="149"/>
      <c r="BO179" s="149"/>
      <c r="BP179" s="149"/>
      <c r="BQ179" s="149"/>
      <c r="BR179" s="149"/>
      <c r="BS179" s="149"/>
      <c r="BT179" s="141" t="s">
        <v>4430</v>
      </c>
      <c r="BU179" s="149"/>
      <c r="BV179" s="149"/>
      <c r="BW179" s="148"/>
      <c r="BX179" s="148"/>
      <c r="BY179" s="148"/>
      <c r="BZ179" s="150"/>
      <c r="CA179" s="150"/>
      <c r="CB179" s="150"/>
      <c r="CC179" s="150"/>
      <c r="CD179" s="150"/>
      <c r="CE179" s="150"/>
      <c r="CF179" s="150"/>
      <c r="CG179" s="150"/>
      <c r="CH179" s="150"/>
      <c r="CI179" s="150"/>
      <c r="CJ179" s="150"/>
      <c r="CK179" s="150"/>
      <c r="CL179" s="150"/>
      <c r="CM179" s="150"/>
      <c r="CN179" s="150"/>
      <c r="CO179" s="150"/>
      <c r="CP179" s="150"/>
      <c r="CQ179" s="150"/>
      <c r="CR179" s="150"/>
      <c r="CS179" s="143" t="s">
        <v>4431</v>
      </c>
      <c r="CT179" s="143" t="s">
        <v>4432</v>
      </c>
      <c r="CU179" s="150"/>
      <c r="CV179" s="150"/>
      <c r="CW179" s="150"/>
      <c r="CX179" s="150"/>
      <c r="CY179" s="150"/>
      <c r="CZ179" s="150"/>
      <c r="DA179" s="150"/>
      <c r="DB179" s="150"/>
      <c r="DC179" s="143" t="s">
        <v>4433</v>
      </c>
      <c r="DD179" s="150"/>
      <c r="DE179" s="150"/>
    </row>
    <row r="180" spans="34:109" ht="15" hidden="1" customHeight="1">
      <c r="AH180" s="148"/>
      <c r="AI180" s="148"/>
      <c r="AJ180" s="148"/>
      <c r="AK180" s="148"/>
      <c r="AL180" s="137" t="str">
        <f t="shared" si="6"/>
        <v/>
      </c>
      <c r="AM180" s="137" t="str">
        <f t="shared" si="7"/>
        <v/>
      </c>
      <c r="AN180" s="138" t="str">
        <f t="shared" si="8"/>
        <v/>
      </c>
      <c r="AO180" s="148"/>
      <c r="AP180" s="129">
        <v>178</v>
      </c>
      <c r="AQ180" s="149"/>
      <c r="AR180" s="149"/>
      <c r="AS180" s="149"/>
      <c r="AT180" s="149"/>
      <c r="AU180" s="149"/>
      <c r="AV180" s="149"/>
      <c r="AW180" s="149"/>
      <c r="AX180" s="149"/>
      <c r="AY180" s="149"/>
      <c r="AZ180" s="149"/>
      <c r="BA180" s="149"/>
      <c r="BB180" s="149"/>
      <c r="BC180" s="149"/>
      <c r="BD180" s="149"/>
      <c r="BE180" s="149"/>
      <c r="BF180" s="149"/>
      <c r="BG180" s="149"/>
      <c r="BH180" s="149"/>
      <c r="BI180" s="149"/>
      <c r="BJ180" s="141" t="s">
        <v>4434</v>
      </c>
      <c r="BK180" s="141" t="s">
        <v>4435</v>
      </c>
      <c r="BL180" s="149"/>
      <c r="BM180" s="149"/>
      <c r="BN180" s="149"/>
      <c r="BO180" s="149"/>
      <c r="BP180" s="149"/>
      <c r="BQ180" s="149"/>
      <c r="BR180" s="149"/>
      <c r="BS180" s="149"/>
      <c r="BT180" s="141" t="s">
        <v>4436</v>
      </c>
      <c r="BU180" s="149"/>
      <c r="BV180" s="149"/>
      <c r="BW180" s="148"/>
      <c r="BX180" s="148"/>
      <c r="BY180" s="148"/>
      <c r="BZ180" s="150"/>
      <c r="CA180" s="150"/>
      <c r="CB180" s="150"/>
      <c r="CC180" s="150"/>
      <c r="CD180" s="150"/>
      <c r="CE180" s="150"/>
      <c r="CF180" s="150"/>
      <c r="CG180" s="150"/>
      <c r="CH180" s="150"/>
      <c r="CI180" s="150"/>
      <c r="CJ180" s="150"/>
      <c r="CK180" s="150"/>
      <c r="CL180" s="150"/>
      <c r="CM180" s="150"/>
      <c r="CN180" s="150"/>
      <c r="CO180" s="150"/>
      <c r="CP180" s="150"/>
      <c r="CQ180" s="150"/>
      <c r="CR180" s="150"/>
      <c r="CS180" s="143" t="s">
        <v>4437</v>
      </c>
      <c r="CT180" s="143" t="s">
        <v>4438</v>
      </c>
      <c r="CU180" s="150"/>
      <c r="CV180" s="150"/>
      <c r="CW180" s="150"/>
      <c r="CX180" s="150"/>
      <c r="CY180" s="150"/>
      <c r="CZ180" s="150"/>
      <c r="DA180" s="150"/>
      <c r="DB180" s="150"/>
      <c r="DC180" s="143" t="s">
        <v>4439</v>
      </c>
      <c r="DD180" s="150"/>
      <c r="DE180" s="150"/>
    </row>
    <row r="181" spans="34:109" ht="15" hidden="1" customHeight="1">
      <c r="AH181" s="148"/>
      <c r="AI181" s="148"/>
      <c r="AJ181" s="148"/>
      <c r="AK181" s="148"/>
      <c r="AL181" s="137" t="str">
        <f t="shared" si="6"/>
        <v/>
      </c>
      <c r="AM181" s="137" t="str">
        <f t="shared" si="7"/>
        <v/>
      </c>
      <c r="AN181" s="138" t="str">
        <f t="shared" si="8"/>
        <v/>
      </c>
      <c r="AO181" s="148"/>
      <c r="AP181" s="129">
        <v>179</v>
      </c>
      <c r="AQ181" s="149"/>
      <c r="AR181" s="149"/>
      <c r="AS181" s="149"/>
      <c r="AT181" s="149"/>
      <c r="AU181" s="149"/>
      <c r="AV181" s="149"/>
      <c r="AW181" s="149"/>
      <c r="AX181" s="149"/>
      <c r="AY181" s="149"/>
      <c r="AZ181" s="149"/>
      <c r="BA181" s="149"/>
      <c r="BB181" s="149"/>
      <c r="BC181" s="149"/>
      <c r="BD181" s="149"/>
      <c r="BE181" s="149"/>
      <c r="BF181" s="149"/>
      <c r="BG181" s="149"/>
      <c r="BH181" s="149"/>
      <c r="BI181" s="149"/>
      <c r="BJ181" s="141" t="s">
        <v>4440</v>
      </c>
      <c r="BK181" s="141" t="s">
        <v>4441</v>
      </c>
      <c r="BL181" s="149"/>
      <c r="BM181" s="149"/>
      <c r="BN181" s="149"/>
      <c r="BO181" s="149"/>
      <c r="BP181" s="149"/>
      <c r="BQ181" s="149"/>
      <c r="BR181" s="149"/>
      <c r="BS181" s="149"/>
      <c r="BT181" s="141" t="s">
        <v>4442</v>
      </c>
      <c r="BU181" s="149"/>
      <c r="BV181" s="149"/>
      <c r="BW181" s="148"/>
      <c r="BX181" s="148"/>
      <c r="BY181" s="148"/>
      <c r="BZ181" s="150"/>
      <c r="CA181" s="150"/>
      <c r="CB181" s="150"/>
      <c r="CC181" s="150"/>
      <c r="CD181" s="150"/>
      <c r="CE181" s="150"/>
      <c r="CF181" s="150"/>
      <c r="CG181" s="150"/>
      <c r="CH181" s="150"/>
      <c r="CI181" s="150"/>
      <c r="CJ181" s="150"/>
      <c r="CK181" s="150"/>
      <c r="CL181" s="150"/>
      <c r="CM181" s="150"/>
      <c r="CN181" s="150"/>
      <c r="CO181" s="150"/>
      <c r="CP181" s="150"/>
      <c r="CQ181" s="150"/>
      <c r="CR181" s="150"/>
      <c r="CS181" s="143" t="s">
        <v>4443</v>
      </c>
      <c r="CT181" s="143" t="s">
        <v>4444</v>
      </c>
      <c r="CU181" s="150"/>
      <c r="CV181" s="150"/>
      <c r="CW181" s="150"/>
      <c r="CX181" s="150"/>
      <c r="CY181" s="150"/>
      <c r="CZ181" s="150"/>
      <c r="DA181" s="150"/>
      <c r="DB181" s="150"/>
      <c r="DC181" s="143" t="s">
        <v>4445</v>
      </c>
      <c r="DD181" s="150"/>
      <c r="DE181" s="150"/>
    </row>
    <row r="182" spans="34:109" ht="15" hidden="1" customHeight="1">
      <c r="AH182" s="148"/>
      <c r="AI182" s="148"/>
      <c r="AJ182" s="148"/>
      <c r="AK182" s="148"/>
      <c r="AL182" s="137" t="str">
        <f t="shared" si="6"/>
        <v/>
      </c>
      <c r="AM182" s="137" t="str">
        <f t="shared" si="7"/>
        <v/>
      </c>
      <c r="AN182" s="138" t="str">
        <f t="shared" si="8"/>
        <v/>
      </c>
      <c r="AO182" s="148"/>
      <c r="AP182" s="129">
        <v>180</v>
      </c>
      <c r="AQ182" s="149"/>
      <c r="AR182" s="149"/>
      <c r="AS182" s="149"/>
      <c r="AT182" s="149"/>
      <c r="AU182" s="149"/>
      <c r="AV182" s="149"/>
      <c r="AW182" s="149"/>
      <c r="AX182" s="149"/>
      <c r="AY182" s="149"/>
      <c r="AZ182" s="149"/>
      <c r="BA182" s="149"/>
      <c r="BB182" s="149"/>
      <c r="BC182" s="149"/>
      <c r="BD182" s="149"/>
      <c r="BE182" s="149"/>
      <c r="BF182" s="149"/>
      <c r="BG182" s="149"/>
      <c r="BH182" s="149"/>
      <c r="BI182" s="149"/>
      <c r="BJ182" s="141" t="s">
        <v>4446</v>
      </c>
      <c r="BK182" s="141" t="s">
        <v>4447</v>
      </c>
      <c r="BL182" s="149"/>
      <c r="BM182" s="149"/>
      <c r="BN182" s="149"/>
      <c r="BO182" s="149"/>
      <c r="BP182" s="149"/>
      <c r="BQ182" s="149"/>
      <c r="BR182" s="149"/>
      <c r="BS182" s="149"/>
      <c r="BT182" s="141" t="s">
        <v>4448</v>
      </c>
      <c r="BU182" s="149"/>
      <c r="BV182" s="149"/>
      <c r="BW182" s="148"/>
      <c r="BX182" s="148"/>
      <c r="BY182" s="148"/>
      <c r="BZ182" s="150"/>
      <c r="CA182" s="150"/>
      <c r="CB182" s="150"/>
      <c r="CC182" s="150"/>
      <c r="CD182" s="150"/>
      <c r="CE182" s="150"/>
      <c r="CF182" s="150"/>
      <c r="CG182" s="150"/>
      <c r="CH182" s="150"/>
      <c r="CI182" s="150"/>
      <c r="CJ182" s="150"/>
      <c r="CK182" s="150"/>
      <c r="CL182" s="150"/>
      <c r="CM182" s="150"/>
      <c r="CN182" s="150"/>
      <c r="CO182" s="150"/>
      <c r="CP182" s="150"/>
      <c r="CQ182" s="150"/>
      <c r="CR182" s="150"/>
      <c r="CS182" s="143" t="s">
        <v>4449</v>
      </c>
      <c r="CT182" s="143" t="s">
        <v>4450</v>
      </c>
      <c r="CU182" s="150"/>
      <c r="CV182" s="150"/>
      <c r="CW182" s="150"/>
      <c r="CX182" s="150"/>
      <c r="CY182" s="150"/>
      <c r="CZ182" s="150"/>
      <c r="DA182" s="150"/>
      <c r="DB182" s="150"/>
      <c r="DC182" s="143" t="s">
        <v>4451</v>
      </c>
      <c r="DD182" s="150"/>
      <c r="DE182" s="150"/>
    </row>
    <row r="183" spans="34:109" ht="15" hidden="1" customHeight="1">
      <c r="AH183" s="148"/>
      <c r="AI183" s="148"/>
      <c r="AJ183" s="148"/>
      <c r="AK183" s="148"/>
      <c r="AL183" s="137" t="str">
        <f t="shared" si="6"/>
        <v/>
      </c>
      <c r="AM183" s="137" t="str">
        <f t="shared" si="7"/>
        <v/>
      </c>
      <c r="AN183" s="138" t="str">
        <f t="shared" si="8"/>
        <v/>
      </c>
      <c r="AO183" s="148"/>
      <c r="AP183" s="129">
        <v>181</v>
      </c>
      <c r="AQ183" s="149"/>
      <c r="AR183" s="149"/>
      <c r="AS183" s="149"/>
      <c r="AT183" s="149"/>
      <c r="AU183" s="149"/>
      <c r="AV183" s="149"/>
      <c r="AW183" s="149"/>
      <c r="AX183" s="149"/>
      <c r="AY183" s="149"/>
      <c r="AZ183" s="149"/>
      <c r="BA183" s="149"/>
      <c r="BB183" s="149"/>
      <c r="BC183" s="149"/>
      <c r="BD183" s="149"/>
      <c r="BE183" s="149"/>
      <c r="BF183" s="149"/>
      <c r="BG183" s="149"/>
      <c r="BH183" s="149"/>
      <c r="BI183" s="149"/>
      <c r="BJ183" s="141" t="s">
        <v>4452</v>
      </c>
      <c r="BK183" s="141" t="s">
        <v>4453</v>
      </c>
      <c r="BL183" s="149"/>
      <c r="BM183" s="149"/>
      <c r="BN183" s="149"/>
      <c r="BO183" s="149"/>
      <c r="BP183" s="149"/>
      <c r="BQ183" s="149"/>
      <c r="BR183" s="149"/>
      <c r="BS183" s="149"/>
      <c r="BT183" s="141" t="s">
        <v>4454</v>
      </c>
      <c r="BU183" s="149"/>
      <c r="BV183" s="149"/>
      <c r="BW183" s="148"/>
      <c r="BX183" s="148"/>
      <c r="BY183" s="148"/>
      <c r="BZ183" s="150"/>
      <c r="CA183" s="150"/>
      <c r="CB183" s="150"/>
      <c r="CC183" s="150"/>
      <c r="CD183" s="150"/>
      <c r="CE183" s="150"/>
      <c r="CF183" s="150"/>
      <c r="CG183" s="150"/>
      <c r="CH183" s="150"/>
      <c r="CI183" s="150"/>
      <c r="CJ183" s="150"/>
      <c r="CK183" s="150"/>
      <c r="CL183" s="150"/>
      <c r="CM183" s="150"/>
      <c r="CN183" s="150"/>
      <c r="CO183" s="150"/>
      <c r="CP183" s="150"/>
      <c r="CQ183" s="150"/>
      <c r="CR183" s="150"/>
      <c r="CS183" s="143" t="s">
        <v>4455</v>
      </c>
      <c r="CT183" s="143" t="s">
        <v>4456</v>
      </c>
      <c r="CU183" s="150"/>
      <c r="CV183" s="150"/>
      <c r="CW183" s="150"/>
      <c r="CX183" s="150"/>
      <c r="CY183" s="150"/>
      <c r="CZ183" s="150"/>
      <c r="DA183" s="150"/>
      <c r="DB183" s="150"/>
      <c r="DC183" s="143" t="s">
        <v>4457</v>
      </c>
      <c r="DD183" s="150"/>
      <c r="DE183" s="150"/>
    </row>
    <row r="184" spans="34:109" ht="15" hidden="1" customHeight="1">
      <c r="AH184" s="148"/>
      <c r="AI184" s="148"/>
      <c r="AJ184" s="148"/>
      <c r="AK184" s="148"/>
      <c r="AL184" s="137" t="str">
        <f t="shared" si="6"/>
        <v/>
      </c>
      <c r="AM184" s="137" t="str">
        <f t="shared" si="7"/>
        <v/>
      </c>
      <c r="AN184" s="138" t="str">
        <f t="shared" si="8"/>
        <v/>
      </c>
      <c r="AO184" s="148"/>
      <c r="AP184" s="129">
        <v>182</v>
      </c>
      <c r="AQ184" s="149"/>
      <c r="AR184" s="149"/>
      <c r="AS184" s="149"/>
      <c r="AT184" s="149"/>
      <c r="AU184" s="149"/>
      <c r="AV184" s="149"/>
      <c r="AW184" s="149"/>
      <c r="AX184" s="149"/>
      <c r="AY184" s="149"/>
      <c r="AZ184" s="149"/>
      <c r="BA184" s="149"/>
      <c r="BB184" s="149"/>
      <c r="BC184" s="149"/>
      <c r="BD184" s="149"/>
      <c r="BE184" s="149"/>
      <c r="BF184" s="149"/>
      <c r="BG184" s="149"/>
      <c r="BH184" s="149"/>
      <c r="BI184" s="149"/>
      <c r="BJ184" s="141" t="s">
        <v>4458</v>
      </c>
      <c r="BK184" s="141" t="s">
        <v>4459</v>
      </c>
      <c r="BL184" s="149"/>
      <c r="BM184" s="149"/>
      <c r="BN184" s="149"/>
      <c r="BO184" s="149"/>
      <c r="BP184" s="149"/>
      <c r="BQ184" s="149"/>
      <c r="BR184" s="149"/>
      <c r="BS184" s="149"/>
      <c r="BT184" s="141" t="s">
        <v>4460</v>
      </c>
      <c r="BU184" s="149"/>
      <c r="BV184" s="149"/>
      <c r="BW184" s="148"/>
      <c r="BX184" s="148"/>
      <c r="BY184" s="148"/>
      <c r="BZ184" s="150"/>
      <c r="CA184" s="150"/>
      <c r="CB184" s="150"/>
      <c r="CC184" s="150"/>
      <c r="CD184" s="150"/>
      <c r="CE184" s="150"/>
      <c r="CF184" s="150"/>
      <c r="CG184" s="150"/>
      <c r="CH184" s="150"/>
      <c r="CI184" s="150"/>
      <c r="CJ184" s="150"/>
      <c r="CK184" s="150"/>
      <c r="CL184" s="150"/>
      <c r="CM184" s="150"/>
      <c r="CN184" s="150"/>
      <c r="CO184" s="150"/>
      <c r="CP184" s="150"/>
      <c r="CQ184" s="150"/>
      <c r="CR184" s="150"/>
      <c r="CS184" s="143" t="s">
        <v>4461</v>
      </c>
      <c r="CT184" s="143" t="s">
        <v>4462</v>
      </c>
      <c r="CU184" s="150"/>
      <c r="CV184" s="150"/>
      <c r="CW184" s="150"/>
      <c r="CX184" s="150"/>
      <c r="CY184" s="150"/>
      <c r="CZ184" s="150"/>
      <c r="DA184" s="150"/>
      <c r="DB184" s="150"/>
      <c r="DC184" s="143" t="s">
        <v>4463</v>
      </c>
      <c r="DD184" s="150"/>
      <c r="DE184" s="150"/>
    </row>
    <row r="185" spans="34:109" ht="15" hidden="1" customHeight="1">
      <c r="AH185" s="148"/>
      <c r="AI185" s="148"/>
      <c r="AJ185" s="148"/>
      <c r="AK185" s="148"/>
      <c r="AL185" s="137" t="str">
        <f t="shared" si="6"/>
        <v/>
      </c>
      <c r="AM185" s="137" t="str">
        <f t="shared" si="7"/>
        <v/>
      </c>
      <c r="AN185" s="138" t="str">
        <f t="shared" si="8"/>
        <v/>
      </c>
      <c r="AO185" s="148"/>
      <c r="AP185" s="129">
        <v>183</v>
      </c>
      <c r="AQ185" s="149"/>
      <c r="AR185" s="149"/>
      <c r="AS185" s="149"/>
      <c r="AT185" s="149"/>
      <c r="AU185" s="149"/>
      <c r="AV185" s="149"/>
      <c r="AW185" s="149"/>
      <c r="AX185" s="149"/>
      <c r="AY185" s="149"/>
      <c r="AZ185" s="149"/>
      <c r="BA185" s="149"/>
      <c r="BB185" s="149"/>
      <c r="BC185" s="149"/>
      <c r="BD185" s="149"/>
      <c r="BE185" s="149"/>
      <c r="BF185" s="149"/>
      <c r="BG185" s="149"/>
      <c r="BH185" s="149"/>
      <c r="BI185" s="149"/>
      <c r="BJ185" s="141" t="s">
        <v>4464</v>
      </c>
      <c r="BK185" s="141" t="s">
        <v>4465</v>
      </c>
      <c r="BL185" s="149"/>
      <c r="BM185" s="149"/>
      <c r="BN185" s="149"/>
      <c r="BO185" s="149"/>
      <c r="BP185" s="149"/>
      <c r="BQ185" s="149"/>
      <c r="BR185" s="149"/>
      <c r="BS185" s="149"/>
      <c r="BT185" s="141" t="s">
        <v>4466</v>
      </c>
      <c r="BU185" s="149"/>
      <c r="BV185" s="149"/>
      <c r="BW185" s="148"/>
      <c r="BX185" s="148"/>
      <c r="BY185" s="148"/>
      <c r="BZ185" s="150"/>
      <c r="CA185" s="150"/>
      <c r="CB185" s="150"/>
      <c r="CC185" s="150"/>
      <c r="CD185" s="150"/>
      <c r="CE185" s="150"/>
      <c r="CF185" s="150"/>
      <c r="CG185" s="150"/>
      <c r="CH185" s="150"/>
      <c r="CI185" s="150"/>
      <c r="CJ185" s="150"/>
      <c r="CK185" s="150"/>
      <c r="CL185" s="150"/>
      <c r="CM185" s="150"/>
      <c r="CN185" s="150"/>
      <c r="CO185" s="150"/>
      <c r="CP185" s="150"/>
      <c r="CQ185" s="150"/>
      <c r="CR185" s="150"/>
      <c r="CS185" s="143" t="s">
        <v>4467</v>
      </c>
      <c r="CT185" s="143" t="s">
        <v>4468</v>
      </c>
      <c r="CU185" s="150"/>
      <c r="CV185" s="150"/>
      <c r="CW185" s="150"/>
      <c r="CX185" s="150"/>
      <c r="CY185" s="150"/>
      <c r="CZ185" s="150"/>
      <c r="DA185" s="150"/>
      <c r="DB185" s="150"/>
      <c r="DC185" s="143" t="s">
        <v>4469</v>
      </c>
      <c r="DD185" s="150"/>
      <c r="DE185" s="150"/>
    </row>
    <row r="186" spans="34:109" ht="15" hidden="1" customHeight="1">
      <c r="AH186" s="148"/>
      <c r="AI186" s="148"/>
      <c r="AJ186" s="148"/>
      <c r="AK186" s="148"/>
      <c r="AL186" s="137" t="str">
        <f t="shared" si="6"/>
        <v/>
      </c>
      <c r="AM186" s="137" t="str">
        <f t="shared" si="7"/>
        <v/>
      </c>
      <c r="AN186" s="138" t="str">
        <f t="shared" si="8"/>
        <v/>
      </c>
      <c r="AO186" s="148"/>
      <c r="AP186" s="129">
        <v>184</v>
      </c>
      <c r="AQ186" s="149"/>
      <c r="AR186" s="149"/>
      <c r="AS186" s="149"/>
      <c r="AT186" s="149"/>
      <c r="AU186" s="149"/>
      <c r="AV186" s="149"/>
      <c r="AW186" s="149"/>
      <c r="AX186" s="149"/>
      <c r="AY186" s="149"/>
      <c r="AZ186" s="149"/>
      <c r="BA186" s="149"/>
      <c r="BB186" s="149"/>
      <c r="BC186" s="149"/>
      <c r="BD186" s="149"/>
      <c r="BE186" s="149"/>
      <c r="BF186" s="149"/>
      <c r="BG186" s="149"/>
      <c r="BH186" s="149"/>
      <c r="BI186" s="149"/>
      <c r="BJ186" s="141" t="s">
        <v>4470</v>
      </c>
      <c r="BK186" s="141" t="s">
        <v>4471</v>
      </c>
      <c r="BL186" s="149"/>
      <c r="BM186" s="149"/>
      <c r="BN186" s="149"/>
      <c r="BO186" s="149"/>
      <c r="BP186" s="149"/>
      <c r="BQ186" s="149"/>
      <c r="BR186" s="149"/>
      <c r="BS186" s="149"/>
      <c r="BT186" s="141" t="s">
        <v>4472</v>
      </c>
      <c r="BU186" s="149"/>
      <c r="BV186" s="149"/>
      <c r="BW186" s="148"/>
      <c r="BX186" s="148"/>
      <c r="BY186" s="148"/>
      <c r="BZ186" s="150"/>
      <c r="CA186" s="150"/>
      <c r="CB186" s="150"/>
      <c r="CC186" s="150"/>
      <c r="CD186" s="150"/>
      <c r="CE186" s="150"/>
      <c r="CF186" s="150"/>
      <c r="CG186" s="150"/>
      <c r="CH186" s="150"/>
      <c r="CI186" s="150"/>
      <c r="CJ186" s="150"/>
      <c r="CK186" s="150"/>
      <c r="CL186" s="150"/>
      <c r="CM186" s="150"/>
      <c r="CN186" s="150"/>
      <c r="CO186" s="150"/>
      <c r="CP186" s="150"/>
      <c r="CQ186" s="150"/>
      <c r="CR186" s="150"/>
      <c r="CS186" s="143" t="s">
        <v>4473</v>
      </c>
      <c r="CT186" s="143" t="s">
        <v>4474</v>
      </c>
      <c r="CU186" s="150"/>
      <c r="CV186" s="150"/>
      <c r="CW186" s="150"/>
      <c r="CX186" s="150"/>
      <c r="CY186" s="150"/>
      <c r="CZ186" s="150"/>
      <c r="DA186" s="150"/>
      <c r="DB186" s="150"/>
      <c r="DC186" s="143" t="s">
        <v>4475</v>
      </c>
      <c r="DD186" s="150"/>
      <c r="DE186" s="150"/>
    </row>
    <row r="187" spans="34:109" ht="15" hidden="1" customHeight="1">
      <c r="AH187" s="148"/>
      <c r="AI187" s="148"/>
      <c r="AJ187" s="148"/>
      <c r="AK187" s="148"/>
      <c r="AL187" s="137" t="str">
        <f t="shared" si="6"/>
        <v/>
      </c>
      <c r="AM187" s="137" t="str">
        <f t="shared" si="7"/>
        <v/>
      </c>
      <c r="AN187" s="138" t="str">
        <f t="shared" si="8"/>
        <v/>
      </c>
      <c r="AO187" s="148"/>
      <c r="AP187" s="129">
        <v>185</v>
      </c>
      <c r="AQ187" s="149"/>
      <c r="AR187" s="149"/>
      <c r="AS187" s="149"/>
      <c r="AT187" s="149"/>
      <c r="AU187" s="149"/>
      <c r="AV187" s="149"/>
      <c r="AW187" s="149"/>
      <c r="AX187" s="149"/>
      <c r="AY187" s="149"/>
      <c r="AZ187" s="149"/>
      <c r="BA187" s="149"/>
      <c r="BB187" s="149"/>
      <c r="BC187" s="149"/>
      <c r="BD187" s="149"/>
      <c r="BE187" s="149"/>
      <c r="BF187" s="149"/>
      <c r="BG187" s="149"/>
      <c r="BH187" s="149"/>
      <c r="BI187" s="149"/>
      <c r="BJ187" s="141" t="s">
        <v>4476</v>
      </c>
      <c r="BK187" s="141" t="s">
        <v>4477</v>
      </c>
      <c r="BL187" s="149"/>
      <c r="BM187" s="149"/>
      <c r="BN187" s="149"/>
      <c r="BO187" s="149"/>
      <c r="BP187" s="149"/>
      <c r="BQ187" s="149"/>
      <c r="BR187" s="149"/>
      <c r="BS187" s="149"/>
      <c r="BT187" s="141" t="s">
        <v>4478</v>
      </c>
      <c r="BU187" s="149"/>
      <c r="BV187" s="149"/>
      <c r="BW187" s="148"/>
      <c r="BX187" s="148"/>
      <c r="BY187" s="148"/>
      <c r="BZ187" s="150"/>
      <c r="CA187" s="150"/>
      <c r="CB187" s="150"/>
      <c r="CC187" s="150"/>
      <c r="CD187" s="150"/>
      <c r="CE187" s="150"/>
      <c r="CF187" s="150"/>
      <c r="CG187" s="150"/>
      <c r="CH187" s="150"/>
      <c r="CI187" s="150"/>
      <c r="CJ187" s="150"/>
      <c r="CK187" s="150"/>
      <c r="CL187" s="150"/>
      <c r="CM187" s="150"/>
      <c r="CN187" s="150"/>
      <c r="CO187" s="150"/>
      <c r="CP187" s="150"/>
      <c r="CQ187" s="150"/>
      <c r="CR187" s="150"/>
      <c r="CS187" s="143" t="s">
        <v>4479</v>
      </c>
      <c r="CT187" s="143" t="s">
        <v>4480</v>
      </c>
      <c r="CU187" s="150"/>
      <c r="CV187" s="150"/>
      <c r="CW187" s="150"/>
      <c r="CX187" s="150"/>
      <c r="CY187" s="150"/>
      <c r="CZ187" s="150"/>
      <c r="DA187" s="150"/>
      <c r="DB187" s="150"/>
      <c r="DC187" s="143" t="s">
        <v>4481</v>
      </c>
      <c r="DD187" s="150"/>
      <c r="DE187" s="150"/>
    </row>
    <row r="188" spans="34:109" ht="15" hidden="1" customHeight="1">
      <c r="AH188" s="148"/>
      <c r="AI188" s="148"/>
      <c r="AJ188" s="148"/>
      <c r="AK188" s="148"/>
      <c r="AL188" s="137" t="str">
        <f t="shared" si="6"/>
        <v/>
      </c>
      <c r="AM188" s="137" t="str">
        <f t="shared" si="7"/>
        <v/>
      </c>
      <c r="AN188" s="138" t="str">
        <f t="shared" si="8"/>
        <v/>
      </c>
      <c r="AO188" s="148"/>
      <c r="AP188" s="129">
        <v>186</v>
      </c>
      <c r="AQ188" s="149"/>
      <c r="AR188" s="149"/>
      <c r="AS188" s="149"/>
      <c r="AT188" s="149"/>
      <c r="AU188" s="149"/>
      <c r="AV188" s="149"/>
      <c r="AW188" s="149"/>
      <c r="AX188" s="149"/>
      <c r="AY188" s="149"/>
      <c r="AZ188" s="149"/>
      <c r="BA188" s="149"/>
      <c r="BB188" s="149"/>
      <c r="BC188" s="149"/>
      <c r="BD188" s="149"/>
      <c r="BE188" s="149"/>
      <c r="BF188" s="149"/>
      <c r="BG188" s="149"/>
      <c r="BH188" s="149"/>
      <c r="BI188" s="149"/>
      <c r="BJ188" s="141" t="s">
        <v>4482</v>
      </c>
      <c r="BK188" s="141" t="s">
        <v>4483</v>
      </c>
      <c r="BL188" s="149"/>
      <c r="BM188" s="149"/>
      <c r="BN188" s="149"/>
      <c r="BO188" s="149"/>
      <c r="BP188" s="149"/>
      <c r="BQ188" s="149"/>
      <c r="BR188" s="149"/>
      <c r="BS188" s="149"/>
      <c r="BT188" s="141" t="s">
        <v>4484</v>
      </c>
      <c r="BU188" s="149"/>
      <c r="BV188" s="149"/>
      <c r="BW188" s="148"/>
      <c r="BX188" s="148"/>
      <c r="BY188" s="148"/>
      <c r="BZ188" s="150"/>
      <c r="CA188" s="150"/>
      <c r="CB188" s="150"/>
      <c r="CC188" s="150"/>
      <c r="CD188" s="150"/>
      <c r="CE188" s="150"/>
      <c r="CF188" s="150"/>
      <c r="CG188" s="150"/>
      <c r="CH188" s="150"/>
      <c r="CI188" s="150"/>
      <c r="CJ188" s="150"/>
      <c r="CK188" s="150"/>
      <c r="CL188" s="150"/>
      <c r="CM188" s="150"/>
      <c r="CN188" s="150"/>
      <c r="CO188" s="150"/>
      <c r="CP188" s="150"/>
      <c r="CQ188" s="150"/>
      <c r="CR188" s="150"/>
      <c r="CS188" s="143" t="s">
        <v>4485</v>
      </c>
      <c r="CT188" s="143" t="s">
        <v>4486</v>
      </c>
      <c r="CU188" s="150"/>
      <c r="CV188" s="150"/>
      <c r="CW188" s="150"/>
      <c r="CX188" s="150"/>
      <c r="CY188" s="150"/>
      <c r="CZ188" s="150"/>
      <c r="DA188" s="150"/>
      <c r="DB188" s="150"/>
      <c r="DC188" s="143" t="s">
        <v>4487</v>
      </c>
      <c r="DD188" s="150"/>
      <c r="DE188" s="150"/>
    </row>
    <row r="189" spans="34:109" ht="15" hidden="1" customHeight="1">
      <c r="AH189" s="148"/>
      <c r="AI189" s="148"/>
      <c r="AJ189" s="148"/>
      <c r="AK189" s="148"/>
      <c r="AL189" s="137" t="str">
        <f t="shared" si="6"/>
        <v/>
      </c>
      <c r="AM189" s="137" t="str">
        <f t="shared" si="7"/>
        <v/>
      </c>
      <c r="AN189" s="138" t="str">
        <f t="shared" si="8"/>
        <v/>
      </c>
      <c r="AO189" s="148"/>
      <c r="AP189" s="129">
        <v>187</v>
      </c>
      <c r="AQ189" s="149"/>
      <c r="AR189" s="149"/>
      <c r="AS189" s="149"/>
      <c r="AT189" s="149"/>
      <c r="AU189" s="149"/>
      <c r="AV189" s="149"/>
      <c r="AW189" s="149"/>
      <c r="AX189" s="149"/>
      <c r="AY189" s="149"/>
      <c r="AZ189" s="149"/>
      <c r="BA189" s="149"/>
      <c r="BB189" s="149"/>
      <c r="BC189" s="149"/>
      <c r="BD189" s="149"/>
      <c r="BE189" s="149"/>
      <c r="BF189" s="149"/>
      <c r="BG189" s="149"/>
      <c r="BH189" s="149"/>
      <c r="BI189" s="149"/>
      <c r="BJ189" s="141" t="s">
        <v>4488</v>
      </c>
      <c r="BK189" s="141" t="s">
        <v>4489</v>
      </c>
      <c r="BL189" s="149"/>
      <c r="BM189" s="149"/>
      <c r="BN189" s="149"/>
      <c r="BO189" s="149"/>
      <c r="BP189" s="149"/>
      <c r="BQ189" s="149"/>
      <c r="BR189" s="149"/>
      <c r="BS189" s="149"/>
      <c r="BT189" s="141" t="s">
        <v>4490</v>
      </c>
      <c r="BU189" s="149"/>
      <c r="BV189" s="149"/>
      <c r="BW189" s="148"/>
      <c r="BX189" s="148"/>
      <c r="BY189" s="148"/>
      <c r="BZ189" s="150"/>
      <c r="CA189" s="150"/>
      <c r="CB189" s="150"/>
      <c r="CC189" s="150"/>
      <c r="CD189" s="150"/>
      <c r="CE189" s="150"/>
      <c r="CF189" s="150"/>
      <c r="CG189" s="150"/>
      <c r="CH189" s="150"/>
      <c r="CI189" s="150"/>
      <c r="CJ189" s="150"/>
      <c r="CK189" s="150"/>
      <c r="CL189" s="150"/>
      <c r="CM189" s="150"/>
      <c r="CN189" s="150"/>
      <c r="CO189" s="150"/>
      <c r="CP189" s="150"/>
      <c r="CQ189" s="150"/>
      <c r="CR189" s="150"/>
      <c r="CS189" s="143" t="s">
        <v>4491</v>
      </c>
      <c r="CT189" s="143" t="s">
        <v>4492</v>
      </c>
      <c r="CU189" s="150"/>
      <c r="CV189" s="150"/>
      <c r="CW189" s="150"/>
      <c r="CX189" s="150"/>
      <c r="CY189" s="150"/>
      <c r="CZ189" s="150"/>
      <c r="DA189" s="150"/>
      <c r="DB189" s="150"/>
      <c r="DC189" s="143" t="s">
        <v>3803</v>
      </c>
      <c r="DD189" s="150"/>
      <c r="DE189" s="150"/>
    </row>
    <row r="190" spans="34:109" ht="15" hidden="1" customHeight="1">
      <c r="AH190" s="148"/>
      <c r="AI190" s="148"/>
      <c r="AJ190" s="148"/>
      <c r="AK190" s="148"/>
      <c r="AL190" s="137" t="str">
        <f t="shared" si="6"/>
        <v/>
      </c>
      <c r="AM190" s="137" t="str">
        <f t="shared" si="7"/>
        <v/>
      </c>
      <c r="AN190" s="138" t="str">
        <f t="shared" si="8"/>
        <v/>
      </c>
      <c r="AO190" s="148"/>
      <c r="AP190" s="129">
        <v>188</v>
      </c>
      <c r="AQ190" s="149"/>
      <c r="AR190" s="149"/>
      <c r="AS190" s="149"/>
      <c r="AT190" s="149"/>
      <c r="AU190" s="149"/>
      <c r="AV190" s="149"/>
      <c r="AW190" s="149"/>
      <c r="AX190" s="149"/>
      <c r="AY190" s="149"/>
      <c r="AZ190" s="149"/>
      <c r="BA190" s="149"/>
      <c r="BB190" s="149"/>
      <c r="BC190" s="149"/>
      <c r="BD190" s="149"/>
      <c r="BE190" s="149"/>
      <c r="BF190" s="149"/>
      <c r="BG190" s="149"/>
      <c r="BH190" s="149"/>
      <c r="BI190" s="149"/>
      <c r="BJ190" s="141" t="s">
        <v>4493</v>
      </c>
      <c r="BK190" s="141" t="s">
        <v>4494</v>
      </c>
      <c r="BL190" s="149"/>
      <c r="BM190" s="149"/>
      <c r="BN190" s="149"/>
      <c r="BO190" s="149"/>
      <c r="BP190" s="149"/>
      <c r="BQ190" s="149"/>
      <c r="BR190" s="149"/>
      <c r="BS190" s="149"/>
      <c r="BT190" s="141" t="s">
        <v>4495</v>
      </c>
      <c r="BU190" s="149"/>
      <c r="BV190" s="149"/>
      <c r="BW190" s="148"/>
      <c r="BX190" s="148"/>
      <c r="BY190" s="148"/>
      <c r="BZ190" s="150"/>
      <c r="CA190" s="150"/>
      <c r="CB190" s="150"/>
      <c r="CC190" s="150"/>
      <c r="CD190" s="150"/>
      <c r="CE190" s="150"/>
      <c r="CF190" s="150"/>
      <c r="CG190" s="150"/>
      <c r="CH190" s="150"/>
      <c r="CI190" s="150"/>
      <c r="CJ190" s="150"/>
      <c r="CK190" s="150"/>
      <c r="CL190" s="150"/>
      <c r="CM190" s="150"/>
      <c r="CN190" s="150"/>
      <c r="CO190" s="150"/>
      <c r="CP190" s="150"/>
      <c r="CQ190" s="150"/>
      <c r="CR190" s="150"/>
      <c r="CS190" s="143" t="s">
        <v>4496</v>
      </c>
      <c r="CT190" s="143" t="s">
        <v>2222</v>
      </c>
      <c r="CU190" s="150"/>
      <c r="CV190" s="150"/>
      <c r="CW190" s="150"/>
      <c r="CX190" s="150"/>
      <c r="CY190" s="150"/>
      <c r="CZ190" s="150"/>
      <c r="DA190" s="150"/>
      <c r="DB190" s="150"/>
      <c r="DC190" s="143" t="s">
        <v>4497</v>
      </c>
      <c r="DD190" s="150"/>
      <c r="DE190" s="150"/>
    </row>
    <row r="191" spans="34:109" ht="15" hidden="1" customHeight="1">
      <c r="AH191" s="148"/>
      <c r="AI191" s="148"/>
      <c r="AJ191" s="148"/>
      <c r="AK191" s="148"/>
      <c r="AL191" s="137" t="str">
        <f t="shared" si="6"/>
        <v/>
      </c>
      <c r="AM191" s="137" t="str">
        <f t="shared" si="7"/>
        <v/>
      </c>
      <c r="AN191" s="138" t="str">
        <f t="shared" si="8"/>
        <v/>
      </c>
      <c r="AO191" s="148"/>
      <c r="AP191" s="129">
        <v>189</v>
      </c>
      <c r="AQ191" s="149"/>
      <c r="AR191" s="149"/>
      <c r="AS191" s="149"/>
      <c r="AT191" s="149"/>
      <c r="AU191" s="149"/>
      <c r="AV191" s="149"/>
      <c r="AW191" s="149"/>
      <c r="AX191" s="149"/>
      <c r="AY191" s="149"/>
      <c r="AZ191" s="149"/>
      <c r="BA191" s="149"/>
      <c r="BB191" s="149"/>
      <c r="BC191" s="149"/>
      <c r="BD191" s="149"/>
      <c r="BE191" s="149"/>
      <c r="BF191" s="149"/>
      <c r="BG191" s="149"/>
      <c r="BH191" s="149"/>
      <c r="BI191" s="149"/>
      <c r="BJ191" s="141" t="s">
        <v>4498</v>
      </c>
      <c r="BK191" s="141" t="s">
        <v>4499</v>
      </c>
      <c r="BL191" s="149"/>
      <c r="BM191" s="149"/>
      <c r="BN191" s="149"/>
      <c r="BO191" s="149"/>
      <c r="BP191" s="149"/>
      <c r="BQ191" s="149"/>
      <c r="BR191" s="149"/>
      <c r="BS191" s="149"/>
      <c r="BT191" s="141" t="s">
        <v>4500</v>
      </c>
      <c r="BU191" s="149"/>
      <c r="BV191" s="149"/>
      <c r="BW191" s="148"/>
      <c r="BX191" s="148"/>
      <c r="BY191" s="148"/>
      <c r="BZ191" s="150"/>
      <c r="CA191" s="150"/>
      <c r="CB191" s="150"/>
      <c r="CC191" s="150"/>
      <c r="CD191" s="150"/>
      <c r="CE191" s="150"/>
      <c r="CF191" s="150"/>
      <c r="CG191" s="150"/>
      <c r="CH191" s="150"/>
      <c r="CI191" s="150"/>
      <c r="CJ191" s="150"/>
      <c r="CK191" s="150"/>
      <c r="CL191" s="150"/>
      <c r="CM191" s="150"/>
      <c r="CN191" s="150"/>
      <c r="CO191" s="150"/>
      <c r="CP191" s="150"/>
      <c r="CQ191" s="150"/>
      <c r="CR191" s="150"/>
      <c r="CS191" s="143" t="s">
        <v>4501</v>
      </c>
      <c r="CT191" s="143" t="s">
        <v>4502</v>
      </c>
      <c r="CU191" s="150"/>
      <c r="CV191" s="150"/>
      <c r="CW191" s="150"/>
      <c r="CX191" s="150"/>
      <c r="CY191" s="150"/>
      <c r="CZ191" s="150"/>
      <c r="DA191" s="150"/>
      <c r="DB191" s="150"/>
      <c r="DC191" s="143" t="s">
        <v>4503</v>
      </c>
      <c r="DD191" s="150"/>
      <c r="DE191" s="150"/>
    </row>
    <row r="192" spans="34:109" ht="15" hidden="1" customHeight="1">
      <c r="AH192" s="148"/>
      <c r="AI192" s="148"/>
      <c r="AJ192" s="148"/>
      <c r="AK192" s="148"/>
      <c r="AL192" s="137" t="str">
        <f t="shared" si="6"/>
        <v/>
      </c>
      <c r="AM192" s="137" t="str">
        <f t="shared" si="7"/>
        <v/>
      </c>
      <c r="AN192" s="138" t="str">
        <f t="shared" si="8"/>
        <v/>
      </c>
      <c r="AO192" s="148"/>
      <c r="AP192" s="129">
        <v>190</v>
      </c>
      <c r="AQ192" s="149"/>
      <c r="AR192" s="149"/>
      <c r="AS192" s="149"/>
      <c r="AT192" s="149"/>
      <c r="AU192" s="149"/>
      <c r="AV192" s="149"/>
      <c r="AW192" s="149"/>
      <c r="AX192" s="149"/>
      <c r="AY192" s="149"/>
      <c r="AZ192" s="149"/>
      <c r="BA192" s="149"/>
      <c r="BB192" s="149"/>
      <c r="BC192" s="149"/>
      <c r="BD192" s="149"/>
      <c r="BE192" s="149"/>
      <c r="BF192" s="149"/>
      <c r="BG192" s="149"/>
      <c r="BH192" s="149"/>
      <c r="BI192" s="149"/>
      <c r="BJ192" s="141" t="s">
        <v>4504</v>
      </c>
      <c r="BK192" s="141" t="s">
        <v>4505</v>
      </c>
      <c r="BL192" s="149"/>
      <c r="BM192" s="149"/>
      <c r="BN192" s="149"/>
      <c r="BO192" s="149"/>
      <c r="BP192" s="149"/>
      <c r="BQ192" s="149"/>
      <c r="BR192" s="149"/>
      <c r="BS192" s="149"/>
      <c r="BT192" s="141" t="s">
        <v>4506</v>
      </c>
      <c r="BU192" s="149"/>
      <c r="BV192" s="149"/>
      <c r="BW192" s="148"/>
      <c r="BX192" s="148"/>
      <c r="BY192" s="148"/>
      <c r="BZ192" s="150"/>
      <c r="CA192" s="150"/>
      <c r="CB192" s="150"/>
      <c r="CC192" s="150"/>
      <c r="CD192" s="150"/>
      <c r="CE192" s="150"/>
      <c r="CF192" s="150"/>
      <c r="CG192" s="150"/>
      <c r="CH192" s="150"/>
      <c r="CI192" s="150"/>
      <c r="CJ192" s="150"/>
      <c r="CK192" s="150"/>
      <c r="CL192" s="150"/>
      <c r="CM192" s="150"/>
      <c r="CN192" s="150"/>
      <c r="CO192" s="150"/>
      <c r="CP192" s="150"/>
      <c r="CQ192" s="150"/>
      <c r="CR192" s="150"/>
      <c r="CS192" s="143" t="s">
        <v>4507</v>
      </c>
      <c r="CT192" s="143" t="s">
        <v>4508</v>
      </c>
      <c r="CU192" s="150"/>
      <c r="CV192" s="150"/>
      <c r="CW192" s="150"/>
      <c r="CX192" s="150"/>
      <c r="CY192" s="150"/>
      <c r="CZ192" s="150"/>
      <c r="DA192" s="150"/>
      <c r="DB192" s="150"/>
      <c r="DC192" s="143" t="s">
        <v>1555</v>
      </c>
      <c r="DD192" s="150"/>
      <c r="DE192" s="150"/>
    </row>
    <row r="193" spans="34:109" ht="15" hidden="1" customHeight="1">
      <c r="AH193" s="148"/>
      <c r="AI193" s="148"/>
      <c r="AJ193" s="148"/>
      <c r="AK193" s="148"/>
      <c r="AL193" s="137" t="str">
        <f t="shared" si="6"/>
        <v/>
      </c>
      <c r="AM193" s="137" t="str">
        <f t="shared" si="7"/>
        <v/>
      </c>
      <c r="AN193" s="138" t="str">
        <f t="shared" si="8"/>
        <v/>
      </c>
      <c r="AO193" s="148"/>
      <c r="AP193" s="129">
        <v>191</v>
      </c>
      <c r="AQ193" s="149"/>
      <c r="AR193" s="149"/>
      <c r="AS193" s="149"/>
      <c r="AT193" s="149"/>
      <c r="AU193" s="149"/>
      <c r="AV193" s="149"/>
      <c r="AW193" s="149"/>
      <c r="AX193" s="149"/>
      <c r="AY193" s="149"/>
      <c r="AZ193" s="149"/>
      <c r="BA193" s="149"/>
      <c r="BB193" s="149"/>
      <c r="BC193" s="149"/>
      <c r="BD193" s="149"/>
      <c r="BE193" s="149"/>
      <c r="BF193" s="149"/>
      <c r="BG193" s="149"/>
      <c r="BH193" s="149"/>
      <c r="BI193" s="149"/>
      <c r="BJ193" s="141" t="s">
        <v>4509</v>
      </c>
      <c r="BK193" s="141" t="s">
        <v>4510</v>
      </c>
      <c r="BL193" s="149"/>
      <c r="BM193" s="149"/>
      <c r="BN193" s="149"/>
      <c r="BO193" s="149"/>
      <c r="BP193" s="149"/>
      <c r="BQ193" s="149"/>
      <c r="BR193" s="149"/>
      <c r="BS193" s="149"/>
      <c r="BT193" s="141" t="s">
        <v>4511</v>
      </c>
      <c r="BU193" s="149"/>
      <c r="BV193" s="149"/>
      <c r="BW193" s="148"/>
      <c r="BX193" s="148"/>
      <c r="BY193" s="148"/>
      <c r="BZ193" s="150"/>
      <c r="CA193" s="150"/>
      <c r="CB193" s="150"/>
      <c r="CC193" s="150"/>
      <c r="CD193" s="150"/>
      <c r="CE193" s="150"/>
      <c r="CF193" s="150"/>
      <c r="CG193" s="150"/>
      <c r="CH193" s="150"/>
      <c r="CI193" s="150"/>
      <c r="CJ193" s="150"/>
      <c r="CK193" s="150"/>
      <c r="CL193" s="150"/>
      <c r="CM193" s="150"/>
      <c r="CN193" s="150"/>
      <c r="CO193" s="150"/>
      <c r="CP193" s="150"/>
      <c r="CQ193" s="150"/>
      <c r="CR193" s="150"/>
      <c r="CS193" s="143" t="s">
        <v>4512</v>
      </c>
      <c r="CT193" s="143" t="s">
        <v>4513</v>
      </c>
      <c r="CU193" s="150"/>
      <c r="CV193" s="150"/>
      <c r="CW193" s="150"/>
      <c r="CX193" s="150"/>
      <c r="CY193" s="150"/>
      <c r="CZ193" s="150"/>
      <c r="DA193" s="150"/>
      <c r="DB193" s="150"/>
      <c r="DC193" s="143" t="s">
        <v>4514</v>
      </c>
      <c r="DD193" s="150"/>
      <c r="DE193" s="150"/>
    </row>
    <row r="194" spans="34:109" ht="15" hidden="1" customHeight="1">
      <c r="AH194" s="148"/>
      <c r="AI194" s="148"/>
      <c r="AJ194" s="148"/>
      <c r="AK194" s="148"/>
      <c r="AL194" s="137" t="str">
        <f t="shared" si="6"/>
        <v/>
      </c>
      <c r="AM194" s="137" t="str">
        <f t="shared" si="7"/>
        <v/>
      </c>
      <c r="AN194" s="138" t="str">
        <f t="shared" si="8"/>
        <v/>
      </c>
      <c r="AO194" s="148"/>
      <c r="AP194" s="129">
        <v>192</v>
      </c>
      <c r="AQ194" s="149"/>
      <c r="AR194" s="149"/>
      <c r="AS194" s="149"/>
      <c r="AT194" s="149"/>
      <c r="AU194" s="149"/>
      <c r="AV194" s="149"/>
      <c r="AW194" s="149"/>
      <c r="AX194" s="149"/>
      <c r="AY194" s="149"/>
      <c r="AZ194" s="149"/>
      <c r="BA194" s="149"/>
      <c r="BB194" s="149"/>
      <c r="BC194" s="149"/>
      <c r="BD194" s="149"/>
      <c r="BE194" s="149"/>
      <c r="BF194" s="149"/>
      <c r="BG194" s="149"/>
      <c r="BH194" s="149"/>
      <c r="BI194" s="149"/>
      <c r="BJ194" s="141" t="s">
        <v>4515</v>
      </c>
      <c r="BK194" s="141" t="s">
        <v>4516</v>
      </c>
      <c r="BL194" s="149"/>
      <c r="BM194" s="149"/>
      <c r="BN194" s="149"/>
      <c r="BO194" s="149"/>
      <c r="BP194" s="149"/>
      <c r="BQ194" s="149"/>
      <c r="BR194" s="149"/>
      <c r="BS194" s="149"/>
      <c r="BT194" s="141" t="s">
        <v>4517</v>
      </c>
      <c r="BU194" s="149"/>
      <c r="BV194" s="149"/>
      <c r="BW194" s="148"/>
      <c r="BX194" s="148"/>
      <c r="BY194" s="148"/>
      <c r="BZ194" s="150"/>
      <c r="CA194" s="150"/>
      <c r="CB194" s="150"/>
      <c r="CC194" s="150"/>
      <c r="CD194" s="150"/>
      <c r="CE194" s="150"/>
      <c r="CF194" s="150"/>
      <c r="CG194" s="150"/>
      <c r="CH194" s="150"/>
      <c r="CI194" s="150"/>
      <c r="CJ194" s="150"/>
      <c r="CK194" s="150"/>
      <c r="CL194" s="150"/>
      <c r="CM194" s="150"/>
      <c r="CN194" s="150"/>
      <c r="CO194" s="150"/>
      <c r="CP194" s="150"/>
      <c r="CQ194" s="150"/>
      <c r="CR194" s="150"/>
      <c r="CS194" s="143" t="s">
        <v>4518</v>
      </c>
      <c r="CT194" s="143" t="s">
        <v>4519</v>
      </c>
      <c r="CU194" s="150"/>
      <c r="CV194" s="150"/>
      <c r="CW194" s="150"/>
      <c r="CX194" s="150"/>
      <c r="CY194" s="150"/>
      <c r="CZ194" s="150"/>
      <c r="DA194" s="150"/>
      <c r="DB194" s="150"/>
      <c r="DC194" s="143" t="s">
        <v>4520</v>
      </c>
      <c r="DD194" s="150"/>
      <c r="DE194" s="150"/>
    </row>
    <row r="195" spans="34:109" ht="15" hidden="1" customHeight="1">
      <c r="AH195" s="148"/>
      <c r="AI195" s="148"/>
      <c r="AJ195" s="148"/>
      <c r="AK195" s="148"/>
      <c r="AL195" s="137" t="str">
        <f t="shared" si="6"/>
        <v/>
      </c>
      <c r="AM195" s="137" t="str">
        <f t="shared" si="7"/>
        <v/>
      </c>
      <c r="AN195" s="138" t="str">
        <f t="shared" si="8"/>
        <v/>
      </c>
      <c r="AO195" s="148"/>
      <c r="AP195" s="129">
        <v>193</v>
      </c>
      <c r="AQ195" s="149"/>
      <c r="AR195" s="149"/>
      <c r="AS195" s="149"/>
      <c r="AT195" s="149"/>
      <c r="AU195" s="149"/>
      <c r="AV195" s="149"/>
      <c r="AW195" s="149"/>
      <c r="AX195" s="149"/>
      <c r="AY195" s="149"/>
      <c r="AZ195" s="149"/>
      <c r="BA195" s="149"/>
      <c r="BB195" s="149"/>
      <c r="BC195" s="149"/>
      <c r="BD195" s="149"/>
      <c r="BE195" s="149"/>
      <c r="BF195" s="149"/>
      <c r="BG195" s="149"/>
      <c r="BH195" s="149"/>
      <c r="BI195" s="149"/>
      <c r="BJ195" s="141" t="s">
        <v>4521</v>
      </c>
      <c r="BK195" s="141" t="s">
        <v>4522</v>
      </c>
      <c r="BL195" s="149"/>
      <c r="BM195" s="149"/>
      <c r="BN195" s="149"/>
      <c r="BO195" s="149"/>
      <c r="BP195" s="149"/>
      <c r="BQ195" s="149"/>
      <c r="BR195" s="149"/>
      <c r="BS195" s="149"/>
      <c r="BT195" s="141" t="s">
        <v>4523</v>
      </c>
      <c r="BU195" s="149"/>
      <c r="BV195" s="149"/>
      <c r="BW195" s="148"/>
      <c r="BX195" s="148"/>
      <c r="BY195" s="148"/>
      <c r="BZ195" s="150"/>
      <c r="CA195" s="150"/>
      <c r="CB195" s="150"/>
      <c r="CC195" s="150"/>
      <c r="CD195" s="150"/>
      <c r="CE195" s="150"/>
      <c r="CF195" s="150"/>
      <c r="CG195" s="150"/>
      <c r="CH195" s="150"/>
      <c r="CI195" s="150"/>
      <c r="CJ195" s="150"/>
      <c r="CK195" s="150"/>
      <c r="CL195" s="150"/>
      <c r="CM195" s="150"/>
      <c r="CN195" s="150"/>
      <c r="CO195" s="150"/>
      <c r="CP195" s="150"/>
      <c r="CQ195" s="150"/>
      <c r="CR195" s="150"/>
      <c r="CS195" s="143" t="s">
        <v>4524</v>
      </c>
      <c r="CT195" s="143" t="s">
        <v>4525</v>
      </c>
      <c r="CU195" s="150"/>
      <c r="CV195" s="150"/>
      <c r="CW195" s="150"/>
      <c r="CX195" s="150"/>
      <c r="CY195" s="150"/>
      <c r="CZ195" s="150"/>
      <c r="DA195" s="150"/>
      <c r="DB195" s="150"/>
      <c r="DC195" s="143" t="s">
        <v>4526</v>
      </c>
      <c r="DD195" s="150"/>
      <c r="DE195" s="150"/>
    </row>
    <row r="196" spans="34:109" ht="15" hidden="1" customHeight="1">
      <c r="AH196" s="148"/>
      <c r="AI196" s="148"/>
      <c r="AJ196" s="148"/>
      <c r="AK196" s="148"/>
      <c r="AL196" s="137" t="str">
        <f t="shared" si="6"/>
        <v/>
      </c>
      <c r="AM196" s="137" t="str">
        <f t="shared" si="7"/>
        <v/>
      </c>
      <c r="AN196" s="138" t="str">
        <f t="shared" si="8"/>
        <v/>
      </c>
      <c r="AO196" s="148"/>
      <c r="AP196" s="129">
        <v>194</v>
      </c>
      <c r="AQ196" s="149"/>
      <c r="AR196" s="149"/>
      <c r="AS196" s="149"/>
      <c r="AT196" s="149"/>
      <c r="AU196" s="149"/>
      <c r="AV196" s="149"/>
      <c r="AW196" s="149"/>
      <c r="AX196" s="149"/>
      <c r="AY196" s="149"/>
      <c r="AZ196" s="149"/>
      <c r="BA196" s="149"/>
      <c r="BB196" s="149"/>
      <c r="BC196" s="149"/>
      <c r="BD196" s="149"/>
      <c r="BE196" s="149"/>
      <c r="BF196" s="149"/>
      <c r="BG196" s="149"/>
      <c r="BH196" s="149"/>
      <c r="BI196" s="149"/>
      <c r="BJ196" s="141" t="s">
        <v>4527</v>
      </c>
      <c r="BK196" s="141" t="s">
        <v>4528</v>
      </c>
      <c r="BL196" s="149"/>
      <c r="BM196" s="149"/>
      <c r="BN196" s="149"/>
      <c r="BO196" s="149"/>
      <c r="BP196" s="149"/>
      <c r="BQ196" s="149"/>
      <c r="BR196" s="149"/>
      <c r="BS196" s="149"/>
      <c r="BT196" s="141" t="s">
        <v>4529</v>
      </c>
      <c r="BU196" s="149"/>
      <c r="BV196" s="149"/>
      <c r="BW196" s="148"/>
      <c r="BX196" s="148"/>
      <c r="BY196" s="148"/>
      <c r="BZ196" s="150"/>
      <c r="CA196" s="150"/>
      <c r="CB196" s="150"/>
      <c r="CC196" s="150"/>
      <c r="CD196" s="150"/>
      <c r="CE196" s="150"/>
      <c r="CF196" s="150"/>
      <c r="CG196" s="150"/>
      <c r="CH196" s="150"/>
      <c r="CI196" s="150"/>
      <c r="CJ196" s="150"/>
      <c r="CK196" s="150"/>
      <c r="CL196" s="150"/>
      <c r="CM196" s="150"/>
      <c r="CN196" s="150"/>
      <c r="CO196" s="150"/>
      <c r="CP196" s="150"/>
      <c r="CQ196" s="150"/>
      <c r="CR196" s="150"/>
      <c r="CS196" s="143" t="s">
        <v>4530</v>
      </c>
      <c r="CT196" s="143" t="s">
        <v>4531</v>
      </c>
      <c r="CU196" s="150"/>
      <c r="CV196" s="150"/>
      <c r="CW196" s="150"/>
      <c r="CX196" s="150"/>
      <c r="CY196" s="150"/>
      <c r="CZ196" s="150"/>
      <c r="DA196" s="150"/>
      <c r="DB196" s="150"/>
      <c r="DC196" s="143" t="s">
        <v>4532</v>
      </c>
      <c r="DD196" s="150"/>
      <c r="DE196" s="150"/>
    </row>
    <row r="197" spans="34:109" ht="15" hidden="1" customHeight="1">
      <c r="AH197" s="148"/>
      <c r="AI197" s="148"/>
      <c r="AJ197" s="148"/>
      <c r="AK197" s="148"/>
      <c r="AL197" s="137" t="str">
        <f t="shared" ref="AL197:AL260" si="9">IFERROR(IF(HLOOKUP($N$10, $BZ$3:$DE$574, $AP197, FALSE )="", "", HLOOKUP($N$10, $BZ$3:$DE$574, $AP197, FALSE)), "")</f>
        <v/>
      </c>
      <c r="AM197" s="137" t="str">
        <f t="shared" ref="AM197:AM260" si="10">IFERROR(IF(AL197="", "", HLOOKUP($N$10, $AQ$3:$BV$574, AP197, FALSE)), "")</f>
        <v/>
      </c>
      <c r="AN197" s="138" t="str">
        <f t="shared" ref="AN197:AN260" si="11">MID(AM197, 3, 3)</f>
        <v/>
      </c>
      <c r="AO197" s="148"/>
      <c r="AP197" s="129">
        <v>195</v>
      </c>
      <c r="AQ197" s="149"/>
      <c r="AR197" s="149"/>
      <c r="AS197" s="149"/>
      <c r="AT197" s="149"/>
      <c r="AU197" s="149"/>
      <c r="AV197" s="149"/>
      <c r="AW197" s="149"/>
      <c r="AX197" s="149"/>
      <c r="AY197" s="149"/>
      <c r="AZ197" s="149"/>
      <c r="BA197" s="149"/>
      <c r="BB197" s="149"/>
      <c r="BC197" s="149"/>
      <c r="BD197" s="149"/>
      <c r="BE197" s="149"/>
      <c r="BF197" s="149"/>
      <c r="BG197" s="149"/>
      <c r="BH197" s="149"/>
      <c r="BI197" s="149"/>
      <c r="BJ197" s="141" t="s">
        <v>4533</v>
      </c>
      <c r="BK197" s="141" t="s">
        <v>4534</v>
      </c>
      <c r="BL197" s="149"/>
      <c r="BM197" s="149"/>
      <c r="BN197" s="149"/>
      <c r="BO197" s="149"/>
      <c r="BP197" s="149"/>
      <c r="BQ197" s="149"/>
      <c r="BR197" s="149"/>
      <c r="BS197" s="149"/>
      <c r="BT197" s="141" t="s">
        <v>4535</v>
      </c>
      <c r="BU197" s="149"/>
      <c r="BV197" s="149"/>
      <c r="BW197" s="148"/>
      <c r="BX197" s="148"/>
      <c r="BY197" s="148"/>
      <c r="BZ197" s="150"/>
      <c r="CA197" s="150"/>
      <c r="CB197" s="150"/>
      <c r="CC197" s="150"/>
      <c r="CD197" s="150"/>
      <c r="CE197" s="150"/>
      <c r="CF197" s="150"/>
      <c r="CG197" s="150"/>
      <c r="CH197" s="150"/>
      <c r="CI197" s="150"/>
      <c r="CJ197" s="150"/>
      <c r="CK197" s="150"/>
      <c r="CL197" s="150"/>
      <c r="CM197" s="150"/>
      <c r="CN197" s="150"/>
      <c r="CO197" s="150"/>
      <c r="CP197" s="150"/>
      <c r="CQ197" s="150"/>
      <c r="CR197" s="150"/>
      <c r="CS197" s="143" t="s">
        <v>1460</v>
      </c>
      <c r="CT197" s="143" t="s">
        <v>1447</v>
      </c>
      <c r="CU197" s="150"/>
      <c r="CV197" s="150"/>
      <c r="CW197" s="150"/>
      <c r="CX197" s="150"/>
      <c r="CY197" s="150"/>
      <c r="CZ197" s="150"/>
      <c r="DA197" s="150"/>
      <c r="DB197" s="150"/>
      <c r="DC197" s="143" t="s">
        <v>4536</v>
      </c>
      <c r="DD197" s="150"/>
      <c r="DE197" s="150"/>
    </row>
    <row r="198" spans="34:109" ht="15" hidden="1" customHeight="1">
      <c r="AH198" s="148"/>
      <c r="AI198" s="148"/>
      <c r="AJ198" s="148"/>
      <c r="AK198" s="148"/>
      <c r="AL198" s="137" t="str">
        <f t="shared" si="9"/>
        <v/>
      </c>
      <c r="AM198" s="137" t="str">
        <f t="shared" si="10"/>
        <v/>
      </c>
      <c r="AN198" s="138" t="str">
        <f t="shared" si="11"/>
        <v/>
      </c>
      <c r="AO198" s="148"/>
      <c r="AP198" s="129">
        <v>196</v>
      </c>
      <c r="AQ198" s="149"/>
      <c r="AR198" s="149"/>
      <c r="AS198" s="149"/>
      <c r="AT198" s="149"/>
      <c r="AU198" s="149"/>
      <c r="AV198" s="149"/>
      <c r="AW198" s="149"/>
      <c r="AX198" s="149"/>
      <c r="AY198" s="149"/>
      <c r="AZ198" s="149"/>
      <c r="BA198" s="149"/>
      <c r="BB198" s="149"/>
      <c r="BC198" s="149"/>
      <c r="BD198" s="149"/>
      <c r="BE198" s="149"/>
      <c r="BF198" s="149"/>
      <c r="BG198" s="149"/>
      <c r="BH198" s="149"/>
      <c r="BI198" s="149"/>
      <c r="BJ198" s="141" t="s">
        <v>4537</v>
      </c>
      <c r="BK198" s="141" t="s">
        <v>4538</v>
      </c>
      <c r="BL198" s="149"/>
      <c r="BM198" s="149"/>
      <c r="BN198" s="149"/>
      <c r="BO198" s="149"/>
      <c r="BP198" s="149"/>
      <c r="BQ198" s="149"/>
      <c r="BR198" s="149"/>
      <c r="BS198" s="149"/>
      <c r="BT198" s="141" t="s">
        <v>4539</v>
      </c>
      <c r="BU198" s="149"/>
      <c r="BV198" s="149"/>
      <c r="BW198" s="148"/>
      <c r="BX198" s="148"/>
      <c r="BY198" s="148"/>
      <c r="BZ198" s="150"/>
      <c r="CA198" s="150"/>
      <c r="CB198" s="150"/>
      <c r="CC198" s="150"/>
      <c r="CD198" s="150"/>
      <c r="CE198" s="150"/>
      <c r="CF198" s="150"/>
      <c r="CG198" s="150"/>
      <c r="CH198" s="150"/>
      <c r="CI198" s="150"/>
      <c r="CJ198" s="150"/>
      <c r="CK198" s="150"/>
      <c r="CL198" s="150"/>
      <c r="CM198" s="150"/>
      <c r="CN198" s="150"/>
      <c r="CO198" s="150"/>
      <c r="CP198" s="150"/>
      <c r="CQ198" s="150"/>
      <c r="CR198" s="150"/>
      <c r="CS198" s="143" t="s">
        <v>4540</v>
      </c>
      <c r="CT198" s="143" t="s">
        <v>2368</v>
      </c>
      <c r="CU198" s="150"/>
      <c r="CV198" s="150"/>
      <c r="CW198" s="150"/>
      <c r="CX198" s="150"/>
      <c r="CY198" s="150"/>
      <c r="CZ198" s="150"/>
      <c r="DA198" s="150"/>
      <c r="DB198" s="150"/>
      <c r="DC198" s="143" t="s">
        <v>2257</v>
      </c>
      <c r="DD198" s="150"/>
      <c r="DE198" s="150"/>
    </row>
    <row r="199" spans="34:109" ht="15" hidden="1" customHeight="1">
      <c r="AH199" s="148"/>
      <c r="AI199" s="148"/>
      <c r="AJ199" s="148"/>
      <c r="AK199" s="148"/>
      <c r="AL199" s="137" t="str">
        <f t="shared" si="9"/>
        <v/>
      </c>
      <c r="AM199" s="137" t="str">
        <f t="shared" si="10"/>
        <v/>
      </c>
      <c r="AN199" s="138" t="str">
        <f t="shared" si="11"/>
        <v/>
      </c>
      <c r="AO199" s="148"/>
      <c r="AP199" s="129">
        <v>197</v>
      </c>
      <c r="AQ199" s="149"/>
      <c r="AR199" s="149"/>
      <c r="AS199" s="149"/>
      <c r="AT199" s="149"/>
      <c r="AU199" s="149"/>
      <c r="AV199" s="149"/>
      <c r="AW199" s="149"/>
      <c r="AX199" s="149"/>
      <c r="AY199" s="149"/>
      <c r="AZ199" s="149"/>
      <c r="BA199" s="149"/>
      <c r="BB199" s="149"/>
      <c r="BC199" s="149"/>
      <c r="BD199" s="149"/>
      <c r="BE199" s="149"/>
      <c r="BF199" s="149"/>
      <c r="BG199" s="149"/>
      <c r="BH199" s="149"/>
      <c r="BI199" s="149"/>
      <c r="BJ199" s="141" t="s">
        <v>4541</v>
      </c>
      <c r="BK199" s="141" t="s">
        <v>4542</v>
      </c>
      <c r="BL199" s="149"/>
      <c r="BM199" s="149"/>
      <c r="BN199" s="149"/>
      <c r="BO199" s="149"/>
      <c r="BP199" s="149"/>
      <c r="BQ199" s="149"/>
      <c r="BR199" s="149"/>
      <c r="BS199" s="149"/>
      <c r="BT199" s="141" t="s">
        <v>4543</v>
      </c>
      <c r="BU199" s="149"/>
      <c r="BV199" s="149"/>
      <c r="BW199" s="148"/>
      <c r="BX199" s="148"/>
      <c r="BY199" s="148"/>
      <c r="BZ199" s="150"/>
      <c r="CA199" s="150"/>
      <c r="CB199" s="150"/>
      <c r="CC199" s="150"/>
      <c r="CD199" s="150"/>
      <c r="CE199" s="150"/>
      <c r="CF199" s="150"/>
      <c r="CG199" s="150"/>
      <c r="CH199" s="150"/>
      <c r="CI199" s="150"/>
      <c r="CJ199" s="150"/>
      <c r="CK199" s="150"/>
      <c r="CL199" s="150"/>
      <c r="CM199" s="150"/>
      <c r="CN199" s="150"/>
      <c r="CO199" s="150"/>
      <c r="CP199" s="150"/>
      <c r="CQ199" s="150"/>
      <c r="CR199" s="150"/>
      <c r="CS199" s="143" t="s">
        <v>4544</v>
      </c>
      <c r="CT199" s="143" t="s">
        <v>4545</v>
      </c>
      <c r="CU199" s="150"/>
      <c r="CV199" s="150"/>
      <c r="CW199" s="150"/>
      <c r="CX199" s="150"/>
      <c r="CY199" s="150"/>
      <c r="CZ199" s="150"/>
      <c r="DA199" s="150"/>
      <c r="DB199" s="150"/>
      <c r="DC199" s="143" t="s">
        <v>4546</v>
      </c>
      <c r="DD199" s="150"/>
      <c r="DE199" s="150"/>
    </row>
    <row r="200" spans="34:109" ht="15" hidden="1" customHeight="1">
      <c r="AH200" s="148"/>
      <c r="AI200" s="148"/>
      <c r="AJ200" s="148"/>
      <c r="AK200" s="148"/>
      <c r="AL200" s="137" t="str">
        <f t="shared" si="9"/>
        <v/>
      </c>
      <c r="AM200" s="137" t="str">
        <f t="shared" si="10"/>
        <v/>
      </c>
      <c r="AN200" s="138" t="str">
        <f t="shared" si="11"/>
        <v/>
      </c>
      <c r="AO200" s="148"/>
      <c r="AP200" s="129">
        <v>198</v>
      </c>
      <c r="AQ200" s="149"/>
      <c r="AR200" s="149"/>
      <c r="AS200" s="149"/>
      <c r="AT200" s="149"/>
      <c r="AU200" s="149"/>
      <c r="AV200" s="149"/>
      <c r="AW200" s="149"/>
      <c r="AX200" s="149"/>
      <c r="AY200" s="149"/>
      <c r="AZ200" s="149"/>
      <c r="BA200" s="149"/>
      <c r="BB200" s="149"/>
      <c r="BC200" s="149"/>
      <c r="BD200" s="149"/>
      <c r="BE200" s="149"/>
      <c r="BF200" s="149"/>
      <c r="BG200" s="149"/>
      <c r="BH200" s="149"/>
      <c r="BI200" s="149"/>
      <c r="BJ200" s="141" t="s">
        <v>4547</v>
      </c>
      <c r="BK200" s="141" t="s">
        <v>4548</v>
      </c>
      <c r="BL200" s="149"/>
      <c r="BM200" s="149"/>
      <c r="BN200" s="149"/>
      <c r="BO200" s="149"/>
      <c r="BP200" s="149"/>
      <c r="BQ200" s="149"/>
      <c r="BR200" s="149"/>
      <c r="BS200" s="149"/>
      <c r="BT200" s="141" t="s">
        <v>4549</v>
      </c>
      <c r="BU200" s="149"/>
      <c r="BV200" s="149"/>
      <c r="BW200" s="148"/>
      <c r="BX200" s="148"/>
      <c r="BY200" s="148"/>
      <c r="BZ200" s="150"/>
      <c r="CA200" s="150"/>
      <c r="CB200" s="150"/>
      <c r="CC200" s="150"/>
      <c r="CD200" s="150"/>
      <c r="CE200" s="150"/>
      <c r="CF200" s="150"/>
      <c r="CG200" s="150"/>
      <c r="CH200" s="150"/>
      <c r="CI200" s="150"/>
      <c r="CJ200" s="150"/>
      <c r="CK200" s="150"/>
      <c r="CL200" s="150"/>
      <c r="CM200" s="150"/>
      <c r="CN200" s="150"/>
      <c r="CO200" s="150"/>
      <c r="CP200" s="150"/>
      <c r="CQ200" s="150"/>
      <c r="CR200" s="150"/>
      <c r="CS200" s="143" t="s">
        <v>4550</v>
      </c>
      <c r="CT200" s="143" t="s">
        <v>4551</v>
      </c>
      <c r="CU200" s="150"/>
      <c r="CV200" s="150"/>
      <c r="CW200" s="150"/>
      <c r="CX200" s="150"/>
      <c r="CY200" s="150"/>
      <c r="CZ200" s="150"/>
      <c r="DA200" s="150"/>
      <c r="DB200" s="150"/>
      <c r="DC200" s="143" t="s">
        <v>4552</v>
      </c>
      <c r="DD200" s="150"/>
      <c r="DE200" s="150"/>
    </row>
    <row r="201" spans="34:109" ht="15" hidden="1" customHeight="1">
      <c r="AH201" s="148"/>
      <c r="AI201" s="148"/>
      <c r="AJ201" s="148"/>
      <c r="AK201" s="148"/>
      <c r="AL201" s="137" t="str">
        <f t="shared" si="9"/>
        <v/>
      </c>
      <c r="AM201" s="137" t="str">
        <f t="shared" si="10"/>
        <v/>
      </c>
      <c r="AN201" s="138" t="str">
        <f t="shared" si="11"/>
        <v/>
      </c>
      <c r="AO201" s="148"/>
      <c r="AP201" s="129">
        <v>199</v>
      </c>
      <c r="AQ201" s="149"/>
      <c r="AR201" s="149"/>
      <c r="AS201" s="149"/>
      <c r="AT201" s="149"/>
      <c r="AU201" s="149"/>
      <c r="AV201" s="149"/>
      <c r="AW201" s="149"/>
      <c r="AX201" s="149"/>
      <c r="AY201" s="149"/>
      <c r="AZ201" s="149"/>
      <c r="BA201" s="149"/>
      <c r="BB201" s="149"/>
      <c r="BC201" s="149"/>
      <c r="BD201" s="149"/>
      <c r="BE201" s="149"/>
      <c r="BF201" s="149"/>
      <c r="BG201" s="149"/>
      <c r="BH201" s="149"/>
      <c r="BI201" s="149"/>
      <c r="BJ201" s="141" t="s">
        <v>4553</v>
      </c>
      <c r="BK201" s="141" t="s">
        <v>4554</v>
      </c>
      <c r="BL201" s="149"/>
      <c r="BM201" s="149"/>
      <c r="BN201" s="149"/>
      <c r="BO201" s="149"/>
      <c r="BP201" s="149"/>
      <c r="BQ201" s="149"/>
      <c r="BR201" s="149"/>
      <c r="BS201" s="149"/>
      <c r="BT201" s="141" t="s">
        <v>4555</v>
      </c>
      <c r="BU201" s="149"/>
      <c r="BV201" s="149"/>
      <c r="BW201" s="148"/>
      <c r="BX201" s="148"/>
      <c r="BY201" s="148"/>
      <c r="BZ201" s="150"/>
      <c r="CA201" s="150"/>
      <c r="CB201" s="150"/>
      <c r="CC201" s="150"/>
      <c r="CD201" s="150"/>
      <c r="CE201" s="150"/>
      <c r="CF201" s="150"/>
      <c r="CG201" s="150"/>
      <c r="CH201" s="150"/>
      <c r="CI201" s="150"/>
      <c r="CJ201" s="150"/>
      <c r="CK201" s="150"/>
      <c r="CL201" s="150"/>
      <c r="CM201" s="150"/>
      <c r="CN201" s="150"/>
      <c r="CO201" s="150"/>
      <c r="CP201" s="150"/>
      <c r="CQ201" s="150"/>
      <c r="CR201" s="150"/>
      <c r="CS201" s="143" t="s">
        <v>4556</v>
      </c>
      <c r="CT201" s="143" t="s">
        <v>4557</v>
      </c>
      <c r="CU201" s="150"/>
      <c r="CV201" s="150"/>
      <c r="CW201" s="150"/>
      <c r="CX201" s="150"/>
      <c r="CY201" s="150"/>
      <c r="CZ201" s="150"/>
      <c r="DA201" s="150"/>
      <c r="DB201" s="150"/>
      <c r="DC201" s="143" t="s">
        <v>4035</v>
      </c>
      <c r="DD201" s="150"/>
      <c r="DE201" s="150"/>
    </row>
    <row r="202" spans="34:109" ht="15" hidden="1" customHeight="1">
      <c r="AH202" s="148"/>
      <c r="AI202" s="148"/>
      <c r="AJ202" s="148"/>
      <c r="AK202" s="148"/>
      <c r="AL202" s="137" t="str">
        <f t="shared" si="9"/>
        <v/>
      </c>
      <c r="AM202" s="137" t="str">
        <f t="shared" si="10"/>
        <v/>
      </c>
      <c r="AN202" s="138" t="str">
        <f t="shared" si="11"/>
        <v/>
      </c>
      <c r="AO202" s="148"/>
      <c r="AP202" s="129">
        <v>200</v>
      </c>
      <c r="AQ202" s="149"/>
      <c r="AR202" s="149"/>
      <c r="AS202" s="149"/>
      <c r="AT202" s="149"/>
      <c r="AU202" s="149"/>
      <c r="AV202" s="149"/>
      <c r="AW202" s="149"/>
      <c r="AX202" s="149"/>
      <c r="AY202" s="149"/>
      <c r="AZ202" s="149"/>
      <c r="BA202" s="149"/>
      <c r="BB202" s="149"/>
      <c r="BC202" s="149"/>
      <c r="BD202" s="149"/>
      <c r="BE202" s="149"/>
      <c r="BF202" s="149"/>
      <c r="BG202" s="149"/>
      <c r="BH202" s="149"/>
      <c r="BI202" s="149"/>
      <c r="BJ202" s="141" t="s">
        <v>4558</v>
      </c>
      <c r="BK202" s="141" t="s">
        <v>4559</v>
      </c>
      <c r="BL202" s="149"/>
      <c r="BM202" s="149"/>
      <c r="BN202" s="149"/>
      <c r="BO202" s="149"/>
      <c r="BP202" s="149"/>
      <c r="BQ202" s="149"/>
      <c r="BR202" s="149"/>
      <c r="BS202" s="149"/>
      <c r="BT202" s="141" t="s">
        <v>4560</v>
      </c>
      <c r="BU202" s="149"/>
      <c r="BV202" s="149"/>
      <c r="BW202" s="148"/>
      <c r="BX202" s="148"/>
      <c r="BY202" s="148"/>
      <c r="BZ202" s="150"/>
      <c r="CA202" s="150"/>
      <c r="CB202" s="150"/>
      <c r="CC202" s="150"/>
      <c r="CD202" s="150"/>
      <c r="CE202" s="150"/>
      <c r="CF202" s="150"/>
      <c r="CG202" s="150"/>
      <c r="CH202" s="150"/>
      <c r="CI202" s="150"/>
      <c r="CJ202" s="150"/>
      <c r="CK202" s="150"/>
      <c r="CL202" s="150"/>
      <c r="CM202" s="150"/>
      <c r="CN202" s="150"/>
      <c r="CO202" s="150"/>
      <c r="CP202" s="150"/>
      <c r="CQ202" s="150"/>
      <c r="CR202" s="150"/>
      <c r="CS202" s="143" t="s">
        <v>4561</v>
      </c>
      <c r="CT202" s="143" t="s">
        <v>4562</v>
      </c>
      <c r="CU202" s="150"/>
      <c r="CV202" s="150"/>
      <c r="CW202" s="150"/>
      <c r="CX202" s="150"/>
      <c r="CY202" s="150"/>
      <c r="CZ202" s="150"/>
      <c r="DA202" s="150"/>
      <c r="DB202" s="150"/>
      <c r="DC202" s="143" t="s">
        <v>2365</v>
      </c>
      <c r="DD202" s="150"/>
      <c r="DE202" s="150"/>
    </row>
    <row r="203" spans="34:109" ht="15" hidden="1" customHeight="1">
      <c r="AH203" s="148"/>
      <c r="AI203" s="148"/>
      <c r="AJ203" s="148"/>
      <c r="AK203" s="148"/>
      <c r="AL203" s="137" t="str">
        <f t="shared" si="9"/>
        <v/>
      </c>
      <c r="AM203" s="137" t="str">
        <f t="shared" si="10"/>
        <v/>
      </c>
      <c r="AN203" s="138" t="str">
        <f t="shared" si="11"/>
        <v/>
      </c>
      <c r="AO203" s="148"/>
      <c r="AP203" s="129">
        <v>201</v>
      </c>
      <c r="AQ203" s="149"/>
      <c r="AR203" s="149"/>
      <c r="AS203" s="149"/>
      <c r="AT203" s="149"/>
      <c r="AU203" s="149"/>
      <c r="AV203" s="149"/>
      <c r="AW203" s="149"/>
      <c r="AX203" s="149"/>
      <c r="AY203" s="149"/>
      <c r="AZ203" s="149"/>
      <c r="BA203" s="149"/>
      <c r="BB203" s="149"/>
      <c r="BC203" s="149"/>
      <c r="BD203" s="149"/>
      <c r="BE203" s="149"/>
      <c r="BF203" s="149"/>
      <c r="BG203" s="149"/>
      <c r="BH203" s="149"/>
      <c r="BI203" s="149"/>
      <c r="BJ203" s="141" t="s">
        <v>4563</v>
      </c>
      <c r="BK203" s="141" t="s">
        <v>4564</v>
      </c>
      <c r="BL203" s="149"/>
      <c r="BM203" s="149"/>
      <c r="BN203" s="149"/>
      <c r="BO203" s="149"/>
      <c r="BP203" s="149"/>
      <c r="BQ203" s="149"/>
      <c r="BR203" s="149"/>
      <c r="BS203" s="149"/>
      <c r="BT203" s="141" t="s">
        <v>4565</v>
      </c>
      <c r="BU203" s="149"/>
      <c r="BV203" s="149"/>
      <c r="BW203" s="148"/>
      <c r="BX203" s="148"/>
      <c r="BY203" s="148"/>
      <c r="BZ203" s="150"/>
      <c r="CA203" s="150"/>
      <c r="CB203" s="150"/>
      <c r="CC203" s="150"/>
      <c r="CD203" s="150"/>
      <c r="CE203" s="150"/>
      <c r="CF203" s="150"/>
      <c r="CG203" s="150"/>
      <c r="CH203" s="150"/>
      <c r="CI203" s="150"/>
      <c r="CJ203" s="150"/>
      <c r="CK203" s="150"/>
      <c r="CL203" s="150"/>
      <c r="CM203" s="150"/>
      <c r="CN203" s="150"/>
      <c r="CO203" s="150"/>
      <c r="CP203" s="150"/>
      <c r="CQ203" s="150"/>
      <c r="CR203" s="150"/>
      <c r="CS203" s="143" t="s">
        <v>4566</v>
      </c>
      <c r="CT203" s="143" t="s">
        <v>4567</v>
      </c>
      <c r="CU203" s="150"/>
      <c r="CV203" s="150"/>
      <c r="CW203" s="150"/>
      <c r="CX203" s="150"/>
      <c r="CY203" s="150"/>
      <c r="CZ203" s="150"/>
      <c r="DA203" s="150"/>
      <c r="DB203" s="150"/>
      <c r="DC203" s="143" t="s">
        <v>4568</v>
      </c>
      <c r="DD203" s="150"/>
      <c r="DE203" s="150"/>
    </row>
    <row r="204" spans="34:109" ht="15" hidden="1" customHeight="1">
      <c r="AH204" s="148"/>
      <c r="AI204" s="148"/>
      <c r="AJ204" s="148"/>
      <c r="AK204" s="148"/>
      <c r="AL204" s="137" t="str">
        <f t="shared" si="9"/>
        <v/>
      </c>
      <c r="AM204" s="137" t="str">
        <f t="shared" si="10"/>
        <v/>
      </c>
      <c r="AN204" s="138" t="str">
        <f t="shared" si="11"/>
        <v/>
      </c>
      <c r="AO204" s="148"/>
      <c r="AP204" s="129">
        <v>202</v>
      </c>
      <c r="AQ204" s="149"/>
      <c r="AR204" s="149"/>
      <c r="AS204" s="149"/>
      <c r="AT204" s="149"/>
      <c r="AU204" s="149"/>
      <c r="AV204" s="149"/>
      <c r="AW204" s="149"/>
      <c r="AX204" s="149"/>
      <c r="AY204" s="149"/>
      <c r="AZ204" s="149"/>
      <c r="BA204" s="149"/>
      <c r="BB204" s="149"/>
      <c r="BC204" s="149"/>
      <c r="BD204" s="149"/>
      <c r="BE204" s="149"/>
      <c r="BF204" s="149"/>
      <c r="BG204" s="149"/>
      <c r="BH204" s="149"/>
      <c r="BI204" s="149"/>
      <c r="BJ204" s="141" t="s">
        <v>4569</v>
      </c>
      <c r="BK204" s="141" t="s">
        <v>4570</v>
      </c>
      <c r="BL204" s="149"/>
      <c r="BM204" s="149"/>
      <c r="BN204" s="149"/>
      <c r="BO204" s="149"/>
      <c r="BP204" s="149"/>
      <c r="BQ204" s="149"/>
      <c r="BR204" s="149"/>
      <c r="BS204" s="149"/>
      <c r="BT204" s="141" t="s">
        <v>4571</v>
      </c>
      <c r="BU204" s="149"/>
      <c r="BV204" s="149"/>
      <c r="BW204" s="148"/>
      <c r="BX204" s="148"/>
      <c r="BY204" s="148"/>
      <c r="BZ204" s="150"/>
      <c r="CA204" s="150"/>
      <c r="CB204" s="150"/>
      <c r="CC204" s="150"/>
      <c r="CD204" s="150"/>
      <c r="CE204" s="150"/>
      <c r="CF204" s="150"/>
      <c r="CG204" s="150"/>
      <c r="CH204" s="150"/>
      <c r="CI204" s="150"/>
      <c r="CJ204" s="150"/>
      <c r="CK204" s="150"/>
      <c r="CL204" s="150"/>
      <c r="CM204" s="150"/>
      <c r="CN204" s="150"/>
      <c r="CO204" s="150"/>
      <c r="CP204" s="150"/>
      <c r="CQ204" s="150"/>
      <c r="CR204" s="150"/>
      <c r="CS204" s="143" t="s">
        <v>4572</v>
      </c>
      <c r="CT204" s="143" t="s">
        <v>4573</v>
      </c>
      <c r="CU204" s="150"/>
      <c r="CV204" s="150"/>
      <c r="CW204" s="150"/>
      <c r="CX204" s="150"/>
      <c r="CY204" s="150"/>
      <c r="CZ204" s="150"/>
      <c r="DA204" s="150"/>
      <c r="DB204" s="150"/>
      <c r="DC204" s="143" t="s">
        <v>4574</v>
      </c>
      <c r="DD204" s="150"/>
      <c r="DE204" s="150"/>
    </row>
    <row r="205" spans="34:109" ht="15" hidden="1" customHeight="1">
      <c r="AH205" s="148"/>
      <c r="AI205" s="148"/>
      <c r="AJ205" s="148"/>
      <c r="AK205" s="148"/>
      <c r="AL205" s="137" t="str">
        <f t="shared" si="9"/>
        <v/>
      </c>
      <c r="AM205" s="137" t="str">
        <f t="shared" si="10"/>
        <v/>
      </c>
      <c r="AN205" s="138" t="str">
        <f t="shared" si="11"/>
        <v/>
      </c>
      <c r="AO205" s="148"/>
      <c r="AP205" s="129">
        <v>203</v>
      </c>
      <c r="AQ205" s="149"/>
      <c r="AR205" s="149"/>
      <c r="AS205" s="149"/>
      <c r="AT205" s="149"/>
      <c r="AU205" s="149"/>
      <c r="AV205" s="149"/>
      <c r="AW205" s="149"/>
      <c r="AX205" s="149"/>
      <c r="AY205" s="149"/>
      <c r="AZ205" s="149"/>
      <c r="BA205" s="149"/>
      <c r="BB205" s="149"/>
      <c r="BC205" s="149"/>
      <c r="BD205" s="149"/>
      <c r="BE205" s="149"/>
      <c r="BF205" s="149"/>
      <c r="BG205" s="149"/>
      <c r="BH205" s="149"/>
      <c r="BI205" s="149"/>
      <c r="BJ205" s="141" t="s">
        <v>4575</v>
      </c>
      <c r="BK205" s="141" t="s">
        <v>4576</v>
      </c>
      <c r="BL205" s="149"/>
      <c r="BM205" s="149"/>
      <c r="BN205" s="149"/>
      <c r="BO205" s="149"/>
      <c r="BP205" s="149"/>
      <c r="BQ205" s="149"/>
      <c r="BR205" s="149"/>
      <c r="BS205" s="149"/>
      <c r="BT205" s="141" t="s">
        <v>4577</v>
      </c>
      <c r="BU205" s="149"/>
      <c r="BV205" s="149"/>
      <c r="BW205" s="148"/>
      <c r="BX205" s="148"/>
      <c r="BY205" s="148"/>
      <c r="BZ205" s="150"/>
      <c r="CA205" s="150"/>
      <c r="CB205" s="150"/>
      <c r="CC205" s="150"/>
      <c r="CD205" s="150"/>
      <c r="CE205" s="150"/>
      <c r="CF205" s="150"/>
      <c r="CG205" s="150"/>
      <c r="CH205" s="150"/>
      <c r="CI205" s="150"/>
      <c r="CJ205" s="150"/>
      <c r="CK205" s="150"/>
      <c r="CL205" s="150"/>
      <c r="CM205" s="150"/>
      <c r="CN205" s="150"/>
      <c r="CO205" s="150"/>
      <c r="CP205" s="150"/>
      <c r="CQ205" s="150"/>
      <c r="CR205" s="150"/>
      <c r="CS205" s="143" t="s">
        <v>4578</v>
      </c>
      <c r="CT205" s="143" t="s">
        <v>4579</v>
      </c>
      <c r="CU205" s="150"/>
      <c r="CV205" s="150"/>
      <c r="CW205" s="150"/>
      <c r="CX205" s="150"/>
      <c r="CY205" s="150"/>
      <c r="CZ205" s="150"/>
      <c r="DA205" s="150"/>
      <c r="DB205" s="150"/>
      <c r="DC205" s="143" t="s">
        <v>4580</v>
      </c>
      <c r="DD205" s="150"/>
      <c r="DE205" s="150"/>
    </row>
    <row r="206" spans="34:109" ht="15" hidden="1" customHeight="1">
      <c r="AH206" s="148"/>
      <c r="AI206" s="148"/>
      <c r="AJ206" s="148"/>
      <c r="AK206" s="148"/>
      <c r="AL206" s="137" t="str">
        <f t="shared" si="9"/>
        <v/>
      </c>
      <c r="AM206" s="137" t="str">
        <f t="shared" si="10"/>
        <v/>
      </c>
      <c r="AN206" s="138" t="str">
        <f t="shared" si="11"/>
        <v/>
      </c>
      <c r="AO206" s="148"/>
      <c r="AP206" s="129">
        <v>204</v>
      </c>
      <c r="AQ206" s="149"/>
      <c r="AR206" s="149"/>
      <c r="AS206" s="149"/>
      <c r="AT206" s="149"/>
      <c r="AU206" s="149"/>
      <c r="AV206" s="149"/>
      <c r="AW206" s="149"/>
      <c r="AX206" s="149"/>
      <c r="AY206" s="149"/>
      <c r="AZ206" s="149"/>
      <c r="BA206" s="149"/>
      <c r="BB206" s="149"/>
      <c r="BC206" s="149"/>
      <c r="BD206" s="149"/>
      <c r="BE206" s="149"/>
      <c r="BF206" s="149"/>
      <c r="BG206" s="149"/>
      <c r="BH206" s="149"/>
      <c r="BI206" s="149"/>
      <c r="BJ206" s="141" t="s">
        <v>4581</v>
      </c>
      <c r="BK206" s="141" t="s">
        <v>4582</v>
      </c>
      <c r="BL206" s="149"/>
      <c r="BM206" s="149"/>
      <c r="BN206" s="149"/>
      <c r="BO206" s="149"/>
      <c r="BP206" s="149"/>
      <c r="BQ206" s="149"/>
      <c r="BR206" s="149"/>
      <c r="BS206" s="149"/>
      <c r="BT206" s="141" t="s">
        <v>4583</v>
      </c>
      <c r="BU206" s="149"/>
      <c r="BV206" s="149"/>
      <c r="BW206" s="148"/>
      <c r="BX206" s="148"/>
      <c r="BY206" s="148"/>
      <c r="BZ206" s="150"/>
      <c r="CA206" s="150"/>
      <c r="CB206" s="150"/>
      <c r="CC206" s="150"/>
      <c r="CD206" s="150"/>
      <c r="CE206" s="150"/>
      <c r="CF206" s="150"/>
      <c r="CG206" s="150"/>
      <c r="CH206" s="150"/>
      <c r="CI206" s="150"/>
      <c r="CJ206" s="150"/>
      <c r="CK206" s="150"/>
      <c r="CL206" s="150"/>
      <c r="CM206" s="150"/>
      <c r="CN206" s="150"/>
      <c r="CO206" s="150"/>
      <c r="CP206" s="150"/>
      <c r="CQ206" s="150"/>
      <c r="CR206" s="150"/>
      <c r="CS206" s="143" t="s">
        <v>4584</v>
      </c>
      <c r="CT206" s="143" t="s">
        <v>4585</v>
      </c>
      <c r="CU206" s="150"/>
      <c r="CV206" s="150"/>
      <c r="CW206" s="150"/>
      <c r="CX206" s="150"/>
      <c r="CY206" s="150"/>
      <c r="CZ206" s="150"/>
      <c r="DA206" s="150"/>
      <c r="DB206" s="150"/>
      <c r="DC206" s="143" t="s">
        <v>4586</v>
      </c>
      <c r="DD206" s="150"/>
      <c r="DE206" s="150"/>
    </row>
    <row r="207" spans="34:109" ht="15" hidden="1" customHeight="1">
      <c r="AH207" s="148"/>
      <c r="AI207" s="148"/>
      <c r="AJ207" s="148"/>
      <c r="AK207" s="148"/>
      <c r="AL207" s="137" t="str">
        <f t="shared" si="9"/>
        <v/>
      </c>
      <c r="AM207" s="137" t="str">
        <f t="shared" si="10"/>
        <v/>
      </c>
      <c r="AN207" s="138" t="str">
        <f t="shared" si="11"/>
        <v/>
      </c>
      <c r="AO207" s="148"/>
      <c r="AP207" s="129">
        <v>205</v>
      </c>
      <c r="AQ207" s="149"/>
      <c r="AR207" s="149"/>
      <c r="AS207" s="149"/>
      <c r="AT207" s="149"/>
      <c r="AU207" s="149"/>
      <c r="AV207" s="149"/>
      <c r="AW207" s="149"/>
      <c r="AX207" s="149"/>
      <c r="AY207" s="149"/>
      <c r="AZ207" s="149"/>
      <c r="BA207" s="149"/>
      <c r="BB207" s="149"/>
      <c r="BC207" s="149"/>
      <c r="BD207" s="149"/>
      <c r="BE207" s="149"/>
      <c r="BF207" s="149"/>
      <c r="BG207" s="149"/>
      <c r="BH207" s="149"/>
      <c r="BI207" s="149"/>
      <c r="BJ207" s="141" t="s">
        <v>4587</v>
      </c>
      <c r="BK207" s="141" t="s">
        <v>4588</v>
      </c>
      <c r="BL207" s="149"/>
      <c r="BM207" s="149"/>
      <c r="BN207" s="149"/>
      <c r="BO207" s="149"/>
      <c r="BP207" s="149"/>
      <c r="BQ207" s="149"/>
      <c r="BR207" s="149"/>
      <c r="BS207" s="149"/>
      <c r="BT207" s="141" t="s">
        <v>4589</v>
      </c>
      <c r="BU207" s="149"/>
      <c r="BV207" s="149"/>
      <c r="BW207" s="148"/>
      <c r="BX207" s="148"/>
      <c r="BY207" s="148"/>
      <c r="BZ207" s="150"/>
      <c r="CA207" s="150"/>
      <c r="CB207" s="150"/>
      <c r="CC207" s="150"/>
      <c r="CD207" s="150"/>
      <c r="CE207" s="150"/>
      <c r="CF207" s="150"/>
      <c r="CG207" s="150"/>
      <c r="CH207" s="150"/>
      <c r="CI207" s="150"/>
      <c r="CJ207" s="150"/>
      <c r="CK207" s="150"/>
      <c r="CL207" s="150"/>
      <c r="CM207" s="150"/>
      <c r="CN207" s="150"/>
      <c r="CO207" s="150"/>
      <c r="CP207" s="150"/>
      <c r="CQ207" s="150"/>
      <c r="CR207" s="150"/>
      <c r="CS207" s="143" t="s">
        <v>4590</v>
      </c>
      <c r="CT207" s="143" t="s">
        <v>4591</v>
      </c>
      <c r="CU207" s="150"/>
      <c r="CV207" s="150"/>
      <c r="CW207" s="150"/>
      <c r="CX207" s="150"/>
      <c r="CY207" s="150"/>
      <c r="CZ207" s="150"/>
      <c r="DA207" s="150"/>
      <c r="DB207" s="150"/>
      <c r="DC207" s="143" t="s">
        <v>4592</v>
      </c>
      <c r="DD207" s="150"/>
      <c r="DE207" s="150"/>
    </row>
    <row r="208" spans="34:109" ht="15" hidden="1" customHeight="1">
      <c r="AH208" s="148"/>
      <c r="AI208" s="148"/>
      <c r="AJ208" s="148"/>
      <c r="AK208" s="148"/>
      <c r="AL208" s="137" t="str">
        <f t="shared" si="9"/>
        <v/>
      </c>
      <c r="AM208" s="137" t="str">
        <f t="shared" si="10"/>
        <v/>
      </c>
      <c r="AN208" s="138" t="str">
        <f t="shared" si="11"/>
        <v/>
      </c>
      <c r="AO208" s="148"/>
      <c r="AP208" s="129">
        <v>206</v>
      </c>
      <c r="AQ208" s="149"/>
      <c r="AR208" s="149"/>
      <c r="AS208" s="149"/>
      <c r="AT208" s="149"/>
      <c r="AU208" s="149"/>
      <c r="AV208" s="149"/>
      <c r="AW208" s="149"/>
      <c r="AX208" s="149"/>
      <c r="AY208" s="149"/>
      <c r="AZ208" s="149"/>
      <c r="BA208" s="149"/>
      <c r="BB208" s="149"/>
      <c r="BC208" s="149"/>
      <c r="BD208" s="149"/>
      <c r="BE208" s="149"/>
      <c r="BF208" s="149"/>
      <c r="BG208" s="149"/>
      <c r="BH208" s="149"/>
      <c r="BI208" s="149"/>
      <c r="BJ208" s="141" t="s">
        <v>4593</v>
      </c>
      <c r="BK208" s="141" t="s">
        <v>4594</v>
      </c>
      <c r="BL208" s="149"/>
      <c r="BM208" s="149"/>
      <c r="BN208" s="149"/>
      <c r="BO208" s="149"/>
      <c r="BP208" s="149"/>
      <c r="BQ208" s="149"/>
      <c r="BR208" s="149"/>
      <c r="BS208" s="149"/>
      <c r="BT208" s="141" t="s">
        <v>4595</v>
      </c>
      <c r="BU208" s="149"/>
      <c r="BV208" s="149"/>
      <c r="BW208" s="148"/>
      <c r="BX208" s="148"/>
      <c r="BY208" s="148"/>
      <c r="BZ208" s="150"/>
      <c r="CA208" s="150"/>
      <c r="CB208" s="150"/>
      <c r="CC208" s="150"/>
      <c r="CD208" s="150"/>
      <c r="CE208" s="150"/>
      <c r="CF208" s="150"/>
      <c r="CG208" s="150"/>
      <c r="CH208" s="150"/>
      <c r="CI208" s="150"/>
      <c r="CJ208" s="150"/>
      <c r="CK208" s="150"/>
      <c r="CL208" s="150"/>
      <c r="CM208" s="150"/>
      <c r="CN208" s="150"/>
      <c r="CO208" s="150"/>
      <c r="CP208" s="150"/>
      <c r="CQ208" s="150"/>
      <c r="CR208" s="150"/>
      <c r="CS208" s="143" t="s">
        <v>4596</v>
      </c>
      <c r="CT208" s="143" t="s">
        <v>4597</v>
      </c>
      <c r="CU208" s="150"/>
      <c r="CV208" s="150"/>
      <c r="CW208" s="150"/>
      <c r="CX208" s="150"/>
      <c r="CY208" s="150"/>
      <c r="CZ208" s="150"/>
      <c r="DA208" s="150"/>
      <c r="DB208" s="150"/>
      <c r="DC208" s="143" t="s">
        <v>4598</v>
      </c>
      <c r="DD208" s="150"/>
      <c r="DE208" s="150"/>
    </row>
    <row r="209" spans="34:109" ht="15" hidden="1" customHeight="1">
      <c r="AH209" s="148"/>
      <c r="AI209" s="148"/>
      <c r="AJ209" s="148"/>
      <c r="AK209" s="148"/>
      <c r="AL209" s="137" t="str">
        <f t="shared" si="9"/>
        <v/>
      </c>
      <c r="AM209" s="137" t="str">
        <f t="shared" si="10"/>
        <v/>
      </c>
      <c r="AN209" s="138" t="str">
        <f t="shared" si="11"/>
        <v/>
      </c>
      <c r="AO209" s="148"/>
      <c r="AP209" s="129">
        <v>207</v>
      </c>
      <c r="AQ209" s="149"/>
      <c r="AR209" s="149"/>
      <c r="AS209" s="149"/>
      <c r="AT209" s="149"/>
      <c r="AU209" s="149"/>
      <c r="AV209" s="149"/>
      <c r="AW209" s="149"/>
      <c r="AX209" s="149"/>
      <c r="AY209" s="149"/>
      <c r="AZ209" s="149"/>
      <c r="BA209" s="149"/>
      <c r="BB209" s="149"/>
      <c r="BC209" s="149"/>
      <c r="BD209" s="149"/>
      <c r="BE209" s="149"/>
      <c r="BF209" s="149"/>
      <c r="BG209" s="149"/>
      <c r="BH209" s="149"/>
      <c r="BI209" s="149"/>
      <c r="BJ209" s="141" t="s">
        <v>4599</v>
      </c>
      <c r="BK209" s="141" t="s">
        <v>4600</v>
      </c>
      <c r="BL209" s="149"/>
      <c r="BM209" s="149"/>
      <c r="BN209" s="149"/>
      <c r="BO209" s="149"/>
      <c r="BP209" s="149"/>
      <c r="BQ209" s="149"/>
      <c r="BR209" s="149"/>
      <c r="BS209" s="149"/>
      <c r="BT209" s="141" t="s">
        <v>4601</v>
      </c>
      <c r="BU209" s="149"/>
      <c r="BV209" s="149"/>
      <c r="BW209" s="148"/>
      <c r="BX209" s="148"/>
      <c r="BY209" s="148"/>
      <c r="BZ209" s="150"/>
      <c r="CA209" s="150"/>
      <c r="CB209" s="150"/>
      <c r="CC209" s="150"/>
      <c r="CD209" s="150"/>
      <c r="CE209" s="150"/>
      <c r="CF209" s="150"/>
      <c r="CG209" s="150"/>
      <c r="CH209" s="150"/>
      <c r="CI209" s="150"/>
      <c r="CJ209" s="150"/>
      <c r="CK209" s="150"/>
      <c r="CL209" s="150"/>
      <c r="CM209" s="150"/>
      <c r="CN209" s="150"/>
      <c r="CO209" s="150"/>
      <c r="CP209" s="150"/>
      <c r="CQ209" s="150"/>
      <c r="CR209" s="150"/>
      <c r="CS209" s="143" t="s">
        <v>4602</v>
      </c>
      <c r="CT209" s="143" t="s">
        <v>4603</v>
      </c>
      <c r="CU209" s="150"/>
      <c r="CV209" s="150"/>
      <c r="CW209" s="150"/>
      <c r="CX209" s="150"/>
      <c r="CY209" s="150"/>
      <c r="CZ209" s="150"/>
      <c r="DA209" s="150"/>
      <c r="DB209" s="150"/>
      <c r="DC209" s="143" t="s">
        <v>4604</v>
      </c>
      <c r="DD209" s="150"/>
      <c r="DE209" s="150"/>
    </row>
    <row r="210" spans="34:109" ht="15" hidden="1" customHeight="1">
      <c r="AH210" s="148"/>
      <c r="AI210" s="148"/>
      <c r="AJ210" s="148"/>
      <c r="AK210" s="148"/>
      <c r="AL210" s="137" t="str">
        <f t="shared" si="9"/>
        <v/>
      </c>
      <c r="AM210" s="137" t="str">
        <f t="shared" si="10"/>
        <v/>
      </c>
      <c r="AN210" s="138" t="str">
        <f t="shared" si="11"/>
        <v/>
      </c>
      <c r="AO210" s="148"/>
      <c r="AP210" s="129">
        <v>208</v>
      </c>
      <c r="AQ210" s="149"/>
      <c r="AR210" s="149"/>
      <c r="AS210" s="149"/>
      <c r="AT210" s="149"/>
      <c r="AU210" s="149"/>
      <c r="AV210" s="149"/>
      <c r="AW210" s="149"/>
      <c r="AX210" s="149"/>
      <c r="AY210" s="149"/>
      <c r="AZ210" s="149"/>
      <c r="BA210" s="149"/>
      <c r="BB210" s="149"/>
      <c r="BC210" s="149"/>
      <c r="BD210" s="149"/>
      <c r="BE210" s="149"/>
      <c r="BF210" s="149"/>
      <c r="BG210" s="149"/>
      <c r="BH210" s="149"/>
      <c r="BI210" s="149"/>
      <c r="BJ210" s="141" t="s">
        <v>4605</v>
      </c>
      <c r="BK210" s="141" t="s">
        <v>4606</v>
      </c>
      <c r="BL210" s="149"/>
      <c r="BM210" s="149"/>
      <c r="BN210" s="149"/>
      <c r="BO210" s="149"/>
      <c r="BP210" s="149"/>
      <c r="BQ210" s="149"/>
      <c r="BR210" s="149"/>
      <c r="BS210" s="149"/>
      <c r="BT210" s="141" t="s">
        <v>4607</v>
      </c>
      <c r="BU210" s="149"/>
      <c r="BV210" s="149"/>
      <c r="BW210" s="148"/>
      <c r="BX210" s="148"/>
      <c r="BY210" s="148"/>
      <c r="BZ210" s="150"/>
      <c r="CA210" s="150"/>
      <c r="CB210" s="150"/>
      <c r="CC210" s="150"/>
      <c r="CD210" s="150"/>
      <c r="CE210" s="150"/>
      <c r="CF210" s="150"/>
      <c r="CG210" s="150"/>
      <c r="CH210" s="150"/>
      <c r="CI210" s="150"/>
      <c r="CJ210" s="150"/>
      <c r="CK210" s="150"/>
      <c r="CL210" s="150"/>
      <c r="CM210" s="150"/>
      <c r="CN210" s="150"/>
      <c r="CO210" s="150"/>
      <c r="CP210" s="150"/>
      <c r="CQ210" s="150"/>
      <c r="CR210" s="150"/>
      <c r="CS210" s="143" t="s">
        <v>4608</v>
      </c>
      <c r="CT210" s="143" t="s">
        <v>4609</v>
      </c>
      <c r="CU210" s="150"/>
      <c r="CV210" s="150"/>
      <c r="CW210" s="150"/>
      <c r="CX210" s="150"/>
      <c r="CY210" s="150"/>
      <c r="CZ210" s="150"/>
      <c r="DA210" s="150"/>
      <c r="DB210" s="150"/>
      <c r="DC210" s="143" t="s">
        <v>4610</v>
      </c>
      <c r="DD210" s="150"/>
      <c r="DE210" s="150"/>
    </row>
    <row r="211" spans="34:109" ht="15" hidden="1" customHeight="1">
      <c r="AH211" s="148"/>
      <c r="AI211" s="148"/>
      <c r="AJ211" s="148"/>
      <c r="AK211" s="148"/>
      <c r="AL211" s="137" t="str">
        <f t="shared" si="9"/>
        <v/>
      </c>
      <c r="AM211" s="137" t="str">
        <f t="shared" si="10"/>
        <v/>
      </c>
      <c r="AN211" s="138" t="str">
        <f t="shared" si="11"/>
        <v/>
      </c>
      <c r="AO211" s="148"/>
      <c r="AP211" s="129">
        <v>209</v>
      </c>
      <c r="AQ211" s="149"/>
      <c r="AR211" s="149"/>
      <c r="AS211" s="149"/>
      <c r="AT211" s="149"/>
      <c r="AU211" s="149"/>
      <c r="AV211" s="149"/>
      <c r="AW211" s="149"/>
      <c r="AX211" s="149"/>
      <c r="AY211" s="149"/>
      <c r="AZ211" s="149"/>
      <c r="BA211" s="149"/>
      <c r="BB211" s="149"/>
      <c r="BC211" s="149"/>
      <c r="BD211" s="149"/>
      <c r="BE211" s="149"/>
      <c r="BF211" s="149"/>
      <c r="BG211" s="149"/>
      <c r="BH211" s="149"/>
      <c r="BI211" s="149"/>
      <c r="BJ211" s="141" t="s">
        <v>4611</v>
      </c>
      <c r="BK211" s="141" t="s">
        <v>4612</v>
      </c>
      <c r="BL211" s="149"/>
      <c r="BM211" s="149"/>
      <c r="BN211" s="149"/>
      <c r="BO211" s="149"/>
      <c r="BP211" s="149"/>
      <c r="BQ211" s="149"/>
      <c r="BR211" s="149"/>
      <c r="BS211" s="149"/>
      <c r="BT211" s="141" t="s">
        <v>4613</v>
      </c>
      <c r="BU211" s="149"/>
      <c r="BV211" s="149"/>
      <c r="BW211" s="148"/>
      <c r="BX211" s="148"/>
      <c r="BY211" s="148"/>
      <c r="BZ211" s="150"/>
      <c r="CA211" s="150"/>
      <c r="CB211" s="150"/>
      <c r="CC211" s="150"/>
      <c r="CD211" s="150"/>
      <c r="CE211" s="150"/>
      <c r="CF211" s="150"/>
      <c r="CG211" s="150"/>
      <c r="CH211" s="150"/>
      <c r="CI211" s="150"/>
      <c r="CJ211" s="150"/>
      <c r="CK211" s="150"/>
      <c r="CL211" s="150"/>
      <c r="CM211" s="150"/>
      <c r="CN211" s="150"/>
      <c r="CO211" s="150"/>
      <c r="CP211" s="150"/>
      <c r="CQ211" s="150"/>
      <c r="CR211" s="150"/>
      <c r="CS211" s="157" t="s">
        <v>4614</v>
      </c>
      <c r="CT211" s="143" t="s">
        <v>4615</v>
      </c>
      <c r="CU211" s="150"/>
      <c r="CV211" s="150"/>
      <c r="CW211" s="150"/>
      <c r="CX211" s="150"/>
      <c r="CY211" s="150"/>
      <c r="CZ211" s="150"/>
      <c r="DA211" s="150"/>
      <c r="DB211" s="150"/>
      <c r="DC211" s="143" t="s">
        <v>4616</v>
      </c>
      <c r="DD211" s="150"/>
      <c r="DE211" s="150"/>
    </row>
    <row r="212" spans="34:109" ht="15" hidden="1" customHeight="1">
      <c r="AH212" s="148"/>
      <c r="AI212" s="148"/>
      <c r="AJ212" s="148"/>
      <c r="AK212" s="148"/>
      <c r="AL212" s="137" t="str">
        <f t="shared" si="9"/>
        <v/>
      </c>
      <c r="AM212" s="137" t="str">
        <f t="shared" si="10"/>
        <v/>
      </c>
      <c r="AN212" s="138" t="str">
        <f t="shared" si="11"/>
        <v/>
      </c>
      <c r="AO212" s="148"/>
      <c r="AP212" s="129">
        <v>210</v>
      </c>
      <c r="AQ212" s="149"/>
      <c r="AR212" s="149"/>
      <c r="AS212" s="149"/>
      <c r="AT212" s="149"/>
      <c r="AU212" s="149"/>
      <c r="AV212" s="149"/>
      <c r="AW212" s="149"/>
      <c r="AX212" s="149"/>
      <c r="AY212" s="149"/>
      <c r="AZ212" s="149"/>
      <c r="BA212" s="149"/>
      <c r="BB212" s="149"/>
      <c r="BC212" s="149"/>
      <c r="BD212" s="149"/>
      <c r="BE212" s="149"/>
      <c r="BF212" s="149"/>
      <c r="BG212" s="149"/>
      <c r="BH212" s="149"/>
      <c r="BI212" s="149"/>
      <c r="BJ212" s="141" t="s">
        <v>4617</v>
      </c>
      <c r="BK212" s="141" t="s">
        <v>4618</v>
      </c>
      <c r="BL212" s="149"/>
      <c r="BM212" s="149"/>
      <c r="BN212" s="149"/>
      <c r="BO212" s="149"/>
      <c r="BP212" s="149"/>
      <c r="BQ212" s="149"/>
      <c r="BR212" s="149"/>
      <c r="BS212" s="149"/>
      <c r="BT212" s="141" t="s">
        <v>4619</v>
      </c>
      <c r="BU212" s="149"/>
      <c r="BV212" s="149"/>
      <c r="BW212" s="148"/>
      <c r="BX212" s="148"/>
      <c r="BY212" s="148"/>
      <c r="BZ212" s="150"/>
      <c r="CA212" s="150"/>
      <c r="CB212" s="150"/>
      <c r="CC212" s="150"/>
      <c r="CD212" s="150"/>
      <c r="CE212" s="150"/>
      <c r="CF212" s="150"/>
      <c r="CG212" s="150"/>
      <c r="CH212" s="150"/>
      <c r="CI212" s="150"/>
      <c r="CJ212" s="150"/>
      <c r="CK212" s="150"/>
      <c r="CL212" s="150"/>
      <c r="CM212" s="150"/>
      <c r="CN212" s="150"/>
      <c r="CO212" s="150"/>
      <c r="CP212" s="150"/>
      <c r="CQ212" s="150"/>
      <c r="CR212" s="150"/>
      <c r="CS212" s="157" t="s">
        <v>4620</v>
      </c>
      <c r="CT212" s="143" t="s">
        <v>4621</v>
      </c>
      <c r="CU212" s="150"/>
      <c r="CV212" s="150"/>
      <c r="CW212" s="150"/>
      <c r="CX212" s="150"/>
      <c r="CY212" s="150"/>
      <c r="CZ212" s="150"/>
      <c r="DA212" s="150"/>
      <c r="DB212" s="150"/>
      <c r="DC212" s="143" t="s">
        <v>4622</v>
      </c>
      <c r="DD212" s="150"/>
      <c r="DE212" s="150"/>
    </row>
    <row r="213" spans="34:109" ht="15" hidden="1" customHeight="1">
      <c r="AH213" s="148"/>
      <c r="AI213" s="148"/>
      <c r="AJ213" s="148"/>
      <c r="AK213" s="148"/>
      <c r="AL213" s="137" t="str">
        <f t="shared" si="9"/>
        <v/>
      </c>
      <c r="AM213" s="137" t="str">
        <f t="shared" si="10"/>
        <v/>
      </c>
      <c r="AN213" s="138" t="str">
        <f t="shared" si="11"/>
        <v/>
      </c>
      <c r="AO213" s="148"/>
      <c r="AP213" s="129">
        <v>211</v>
      </c>
      <c r="AQ213" s="149"/>
      <c r="AR213" s="149"/>
      <c r="AS213" s="149"/>
      <c r="AT213" s="149"/>
      <c r="AU213" s="149"/>
      <c r="AV213" s="149"/>
      <c r="AW213" s="149"/>
      <c r="AX213" s="149"/>
      <c r="AY213" s="149"/>
      <c r="AZ213" s="149"/>
      <c r="BA213" s="149"/>
      <c r="BB213" s="149"/>
      <c r="BC213" s="149"/>
      <c r="BD213" s="149"/>
      <c r="BE213" s="149"/>
      <c r="BF213" s="149"/>
      <c r="BG213" s="149"/>
      <c r="BH213" s="149"/>
      <c r="BI213" s="149"/>
      <c r="BJ213" s="141" t="s">
        <v>4623</v>
      </c>
      <c r="BK213" s="141" t="s">
        <v>4624</v>
      </c>
      <c r="BL213" s="149"/>
      <c r="BM213" s="149"/>
      <c r="BN213" s="149"/>
      <c r="BO213" s="149"/>
      <c r="BP213" s="149"/>
      <c r="BQ213" s="149"/>
      <c r="BR213" s="149"/>
      <c r="BS213" s="149"/>
      <c r="BT213" s="141" t="s">
        <v>4625</v>
      </c>
      <c r="BU213" s="149"/>
      <c r="BV213" s="149"/>
      <c r="BW213" s="148"/>
      <c r="BX213" s="148"/>
      <c r="BY213" s="148"/>
      <c r="BZ213" s="150"/>
      <c r="CA213" s="150"/>
      <c r="CB213" s="150"/>
      <c r="CC213" s="150"/>
      <c r="CD213" s="150"/>
      <c r="CE213" s="150"/>
      <c r="CF213" s="150"/>
      <c r="CG213" s="150"/>
      <c r="CH213" s="150"/>
      <c r="CI213" s="150"/>
      <c r="CJ213" s="150"/>
      <c r="CK213" s="150"/>
      <c r="CL213" s="150"/>
      <c r="CM213" s="150"/>
      <c r="CN213" s="150"/>
      <c r="CO213" s="150"/>
      <c r="CP213" s="150"/>
      <c r="CQ213" s="150"/>
      <c r="CR213" s="150"/>
      <c r="CS213" s="143" t="s">
        <v>4626</v>
      </c>
      <c r="CT213" s="143" t="s">
        <v>4627</v>
      </c>
      <c r="CU213" s="150"/>
      <c r="CV213" s="150"/>
      <c r="CW213" s="150"/>
      <c r="CX213" s="150"/>
      <c r="CY213" s="150"/>
      <c r="CZ213" s="150"/>
      <c r="DA213" s="150"/>
      <c r="DB213" s="150"/>
      <c r="DC213" s="143" t="s">
        <v>4628</v>
      </c>
      <c r="DD213" s="150"/>
      <c r="DE213" s="150"/>
    </row>
    <row r="214" spans="34:109" ht="15" hidden="1" customHeight="1">
      <c r="AH214" s="148"/>
      <c r="AI214" s="148"/>
      <c r="AJ214" s="148"/>
      <c r="AK214" s="148"/>
      <c r="AL214" s="137" t="str">
        <f t="shared" si="9"/>
        <v/>
      </c>
      <c r="AM214" s="137" t="str">
        <f t="shared" si="10"/>
        <v/>
      </c>
      <c r="AN214" s="138" t="str">
        <f t="shared" si="11"/>
        <v/>
      </c>
      <c r="AO214" s="148"/>
      <c r="AP214" s="129">
        <v>212</v>
      </c>
      <c r="AQ214" s="149"/>
      <c r="AR214" s="149"/>
      <c r="AS214" s="149"/>
      <c r="AT214" s="149"/>
      <c r="AU214" s="149"/>
      <c r="AV214" s="149"/>
      <c r="AW214" s="149"/>
      <c r="AX214" s="149"/>
      <c r="AY214" s="149"/>
      <c r="AZ214" s="149"/>
      <c r="BA214" s="149"/>
      <c r="BB214" s="149"/>
      <c r="BC214" s="149"/>
      <c r="BD214" s="149"/>
      <c r="BE214" s="149"/>
      <c r="BF214" s="149"/>
      <c r="BG214" s="149"/>
      <c r="BH214" s="149"/>
      <c r="BI214" s="149"/>
      <c r="BJ214" s="141" t="s">
        <v>4629</v>
      </c>
      <c r="BK214" s="141" t="s">
        <v>4630</v>
      </c>
      <c r="BL214" s="149"/>
      <c r="BM214" s="149"/>
      <c r="BN214" s="149"/>
      <c r="BO214" s="149"/>
      <c r="BP214" s="149"/>
      <c r="BQ214" s="149"/>
      <c r="BR214" s="149"/>
      <c r="BS214" s="149"/>
      <c r="BT214" s="141" t="s">
        <v>4631</v>
      </c>
      <c r="BU214" s="149"/>
      <c r="BV214" s="149"/>
      <c r="BW214" s="148"/>
      <c r="BX214" s="148"/>
      <c r="BY214" s="148"/>
      <c r="BZ214" s="150"/>
      <c r="CA214" s="150"/>
      <c r="CB214" s="150"/>
      <c r="CC214" s="150"/>
      <c r="CD214" s="150"/>
      <c r="CE214" s="150"/>
      <c r="CF214" s="150"/>
      <c r="CG214" s="150"/>
      <c r="CH214" s="150"/>
      <c r="CI214" s="150"/>
      <c r="CJ214" s="150"/>
      <c r="CK214" s="150"/>
      <c r="CL214" s="150"/>
      <c r="CM214" s="150"/>
      <c r="CN214" s="150"/>
      <c r="CO214" s="150"/>
      <c r="CP214" s="150"/>
      <c r="CQ214" s="150"/>
      <c r="CR214" s="150"/>
      <c r="CS214" s="143" t="s">
        <v>4632</v>
      </c>
      <c r="CT214" s="143" t="s">
        <v>2365</v>
      </c>
      <c r="CU214" s="150"/>
      <c r="CV214" s="150"/>
      <c r="CW214" s="150"/>
      <c r="CX214" s="150"/>
      <c r="CY214" s="150"/>
      <c r="CZ214" s="150"/>
      <c r="DA214" s="150"/>
      <c r="DB214" s="150"/>
      <c r="DC214" s="143" t="s">
        <v>4633</v>
      </c>
      <c r="DD214" s="150"/>
      <c r="DE214" s="150"/>
    </row>
    <row r="215" spans="34:109" ht="15" hidden="1" customHeight="1">
      <c r="AH215" s="148"/>
      <c r="AI215" s="148"/>
      <c r="AJ215" s="148"/>
      <c r="AK215" s="148"/>
      <c r="AL215" s="137" t="str">
        <f t="shared" si="9"/>
        <v/>
      </c>
      <c r="AM215" s="137" t="str">
        <f t="shared" si="10"/>
        <v/>
      </c>
      <c r="AN215" s="138" t="str">
        <f t="shared" si="11"/>
        <v/>
      </c>
      <c r="AO215" s="148"/>
      <c r="AP215" s="129">
        <v>213</v>
      </c>
      <c r="AQ215" s="149"/>
      <c r="AR215" s="149"/>
      <c r="AS215" s="149"/>
      <c r="AT215" s="149"/>
      <c r="AU215" s="149"/>
      <c r="AV215" s="149"/>
      <c r="AW215" s="149"/>
      <c r="AX215" s="149"/>
      <c r="AY215" s="149"/>
      <c r="AZ215" s="149"/>
      <c r="BA215" s="149"/>
      <c r="BB215" s="149"/>
      <c r="BC215" s="149"/>
      <c r="BD215" s="149"/>
      <c r="BE215" s="149"/>
      <c r="BF215" s="149"/>
      <c r="BG215" s="149"/>
      <c r="BH215" s="149"/>
      <c r="BI215" s="149"/>
      <c r="BJ215" s="141" t="s">
        <v>4634</v>
      </c>
      <c r="BK215" s="141" t="s">
        <v>4635</v>
      </c>
      <c r="BL215" s="149"/>
      <c r="BM215" s="149"/>
      <c r="BN215" s="149"/>
      <c r="BO215" s="149"/>
      <c r="BP215" s="149"/>
      <c r="BQ215" s="149"/>
      <c r="BR215" s="149"/>
      <c r="BS215" s="149"/>
      <c r="BT215" s="141" t="s">
        <v>4636</v>
      </c>
      <c r="BU215" s="149"/>
      <c r="BV215" s="149"/>
      <c r="BW215" s="148"/>
      <c r="BX215" s="148"/>
      <c r="BY215" s="148"/>
      <c r="BZ215" s="150"/>
      <c r="CA215" s="150"/>
      <c r="CB215" s="150"/>
      <c r="CC215" s="150"/>
      <c r="CD215" s="150"/>
      <c r="CE215" s="150"/>
      <c r="CF215" s="150"/>
      <c r="CG215" s="150"/>
      <c r="CH215" s="150"/>
      <c r="CI215" s="150"/>
      <c r="CJ215" s="150"/>
      <c r="CK215" s="150"/>
      <c r="CL215" s="150"/>
      <c r="CM215" s="150"/>
      <c r="CN215" s="150"/>
      <c r="CO215" s="150"/>
      <c r="CP215" s="150"/>
      <c r="CQ215" s="150"/>
      <c r="CR215" s="150"/>
      <c r="CS215" s="143" t="s">
        <v>4637</v>
      </c>
      <c r="CT215" s="143" t="s">
        <v>4638</v>
      </c>
      <c r="CU215" s="150"/>
      <c r="CV215" s="150"/>
      <c r="CW215" s="150"/>
      <c r="CX215" s="150"/>
      <c r="CY215" s="150"/>
      <c r="CZ215" s="150"/>
      <c r="DA215" s="150"/>
      <c r="DB215" s="150"/>
      <c r="DC215" s="143" t="s">
        <v>4639</v>
      </c>
      <c r="DD215" s="150"/>
      <c r="DE215" s="150"/>
    </row>
    <row r="216" spans="34:109" ht="15" hidden="1" customHeight="1">
      <c r="AH216" s="148"/>
      <c r="AI216" s="148"/>
      <c r="AJ216" s="148"/>
      <c r="AK216" s="148"/>
      <c r="AL216" s="137" t="str">
        <f t="shared" si="9"/>
        <v/>
      </c>
      <c r="AM216" s="137" t="str">
        <f t="shared" si="10"/>
        <v/>
      </c>
      <c r="AN216" s="138" t="str">
        <f t="shared" si="11"/>
        <v/>
      </c>
      <c r="AO216" s="148"/>
      <c r="AP216" s="129">
        <v>214</v>
      </c>
      <c r="AQ216" s="149"/>
      <c r="AR216" s="149"/>
      <c r="AS216" s="149"/>
      <c r="AT216" s="149"/>
      <c r="AU216" s="149"/>
      <c r="AV216" s="149"/>
      <c r="AW216" s="149"/>
      <c r="AX216" s="149"/>
      <c r="AY216" s="149"/>
      <c r="AZ216" s="149"/>
      <c r="BA216" s="149"/>
      <c r="BB216" s="149"/>
      <c r="BC216" s="149"/>
      <c r="BD216" s="149"/>
      <c r="BE216" s="149"/>
      <c r="BF216" s="149"/>
      <c r="BG216" s="149"/>
      <c r="BH216" s="149"/>
      <c r="BI216" s="149"/>
      <c r="BJ216" s="141" t="s">
        <v>4640</v>
      </c>
      <c r="BK216" s="141" t="s">
        <v>4641</v>
      </c>
      <c r="BL216" s="149"/>
      <c r="BM216" s="149"/>
      <c r="BN216" s="149"/>
      <c r="BO216" s="149"/>
      <c r="BP216" s="149"/>
      <c r="BQ216" s="149"/>
      <c r="BR216" s="149"/>
      <c r="BS216" s="149"/>
      <c r="BT216" s="149">
        <v>30999</v>
      </c>
      <c r="BU216" s="149"/>
      <c r="BV216" s="149"/>
      <c r="BW216" s="148"/>
      <c r="BX216" s="148"/>
      <c r="BY216" s="148"/>
      <c r="BZ216" s="150"/>
      <c r="CA216" s="150"/>
      <c r="CB216" s="150"/>
      <c r="CC216" s="150"/>
      <c r="CD216" s="150"/>
      <c r="CE216" s="150"/>
      <c r="CF216" s="150"/>
      <c r="CG216" s="150"/>
      <c r="CH216" s="150"/>
      <c r="CI216" s="150"/>
      <c r="CJ216" s="150"/>
      <c r="CK216" s="150"/>
      <c r="CL216" s="150"/>
      <c r="CM216" s="150"/>
      <c r="CN216" s="150"/>
      <c r="CO216" s="150"/>
      <c r="CP216" s="150"/>
      <c r="CQ216" s="150"/>
      <c r="CR216" s="150"/>
      <c r="CS216" s="143" t="s">
        <v>4642</v>
      </c>
      <c r="CT216" s="143" t="s">
        <v>4643</v>
      </c>
      <c r="CU216" s="150"/>
      <c r="CV216" s="150"/>
      <c r="CW216" s="150"/>
      <c r="CX216" s="150"/>
      <c r="CY216" s="150"/>
      <c r="CZ216" s="150"/>
      <c r="DA216" s="150"/>
      <c r="DB216" s="150"/>
      <c r="DC216" s="143" t="s">
        <v>224</v>
      </c>
      <c r="DD216" s="150"/>
      <c r="DE216" s="150"/>
    </row>
    <row r="217" spans="34:109" ht="15" hidden="1" customHeight="1">
      <c r="AH217" s="148"/>
      <c r="AI217" s="148"/>
      <c r="AJ217" s="148"/>
      <c r="AK217" s="148"/>
      <c r="AL217" s="137" t="str">
        <f t="shared" si="9"/>
        <v/>
      </c>
      <c r="AM217" s="137" t="str">
        <f t="shared" si="10"/>
        <v/>
      </c>
      <c r="AN217" s="138" t="str">
        <f t="shared" si="11"/>
        <v/>
      </c>
      <c r="AO217" s="148"/>
      <c r="AP217" s="129">
        <v>215</v>
      </c>
      <c r="AQ217" s="149"/>
      <c r="AR217" s="149"/>
      <c r="AS217" s="149"/>
      <c r="AT217" s="149"/>
      <c r="AU217" s="149"/>
      <c r="AV217" s="149"/>
      <c r="AW217" s="149"/>
      <c r="AX217" s="149"/>
      <c r="AY217" s="149"/>
      <c r="AZ217" s="149"/>
      <c r="BA217" s="149"/>
      <c r="BB217" s="149"/>
      <c r="BC217" s="149"/>
      <c r="BD217" s="149"/>
      <c r="BE217" s="149"/>
      <c r="BF217" s="149"/>
      <c r="BG217" s="149"/>
      <c r="BH217" s="149"/>
      <c r="BI217" s="149"/>
      <c r="BJ217" s="141" t="s">
        <v>4644</v>
      </c>
      <c r="BK217" s="141" t="s">
        <v>4645</v>
      </c>
      <c r="BL217" s="149"/>
      <c r="BM217" s="149"/>
      <c r="BN217" s="149"/>
      <c r="BO217" s="149"/>
      <c r="BP217" s="149"/>
      <c r="BQ217" s="149"/>
      <c r="BR217" s="149"/>
      <c r="BS217" s="149"/>
      <c r="BT217" s="149"/>
      <c r="BU217" s="149"/>
      <c r="BV217" s="149"/>
      <c r="BW217" s="148"/>
      <c r="BX217" s="148"/>
      <c r="BY217" s="148"/>
      <c r="BZ217" s="150"/>
      <c r="CA217" s="150"/>
      <c r="CB217" s="150"/>
      <c r="CC217" s="150"/>
      <c r="CD217" s="150"/>
      <c r="CE217" s="150"/>
      <c r="CF217" s="150"/>
      <c r="CG217" s="150"/>
      <c r="CH217" s="150"/>
      <c r="CI217" s="150"/>
      <c r="CJ217" s="150"/>
      <c r="CK217" s="150"/>
      <c r="CL217" s="150"/>
      <c r="CM217" s="150"/>
      <c r="CN217" s="150"/>
      <c r="CO217" s="150"/>
      <c r="CP217" s="150"/>
      <c r="CQ217" s="150"/>
      <c r="CR217" s="150"/>
      <c r="CS217" s="143" t="s">
        <v>4646</v>
      </c>
      <c r="CT217" s="143" t="s">
        <v>4647</v>
      </c>
      <c r="CU217" s="150"/>
      <c r="CV217" s="150"/>
      <c r="CW217" s="150"/>
      <c r="CX217" s="150"/>
      <c r="CY217" s="150"/>
      <c r="CZ217" s="150"/>
      <c r="DA217" s="150"/>
      <c r="DB217" s="150"/>
      <c r="DC217" s="150"/>
      <c r="DD217" s="150"/>
      <c r="DE217" s="150"/>
    </row>
    <row r="218" spans="34:109" ht="15" hidden="1" customHeight="1">
      <c r="AH218" s="148"/>
      <c r="AI218" s="148"/>
      <c r="AJ218" s="148"/>
      <c r="AK218" s="148"/>
      <c r="AL218" s="137" t="str">
        <f t="shared" si="9"/>
        <v/>
      </c>
      <c r="AM218" s="137" t="str">
        <f t="shared" si="10"/>
        <v/>
      </c>
      <c r="AN218" s="138" t="str">
        <f t="shared" si="11"/>
        <v/>
      </c>
      <c r="AO218" s="148"/>
      <c r="AP218" s="129">
        <v>216</v>
      </c>
      <c r="AQ218" s="149"/>
      <c r="AR218" s="149"/>
      <c r="AS218" s="149"/>
      <c r="AT218" s="149"/>
      <c r="AU218" s="149"/>
      <c r="AV218" s="149"/>
      <c r="AW218" s="149"/>
      <c r="AX218" s="149"/>
      <c r="AY218" s="149"/>
      <c r="AZ218" s="149"/>
      <c r="BA218" s="149"/>
      <c r="BB218" s="149"/>
      <c r="BC218" s="149"/>
      <c r="BD218" s="149"/>
      <c r="BE218" s="149"/>
      <c r="BF218" s="149"/>
      <c r="BG218" s="149"/>
      <c r="BH218" s="149"/>
      <c r="BI218" s="149"/>
      <c r="BJ218" s="141" t="s">
        <v>4648</v>
      </c>
      <c r="BK218" s="141" t="s">
        <v>4649</v>
      </c>
      <c r="BL218" s="149"/>
      <c r="BM218" s="149"/>
      <c r="BN218" s="149"/>
      <c r="BO218" s="149"/>
      <c r="BP218" s="149"/>
      <c r="BQ218" s="149"/>
      <c r="BR218" s="149"/>
      <c r="BS218" s="149"/>
      <c r="BT218" s="149"/>
      <c r="BU218" s="149"/>
      <c r="BV218" s="149"/>
      <c r="BW218" s="148"/>
      <c r="BX218" s="148"/>
      <c r="BY218" s="148"/>
      <c r="BZ218" s="150"/>
      <c r="CA218" s="150"/>
      <c r="CB218" s="150"/>
      <c r="CC218" s="150"/>
      <c r="CD218" s="150"/>
      <c r="CE218" s="150"/>
      <c r="CF218" s="150"/>
      <c r="CG218" s="150"/>
      <c r="CH218" s="150"/>
      <c r="CI218" s="150"/>
      <c r="CJ218" s="150"/>
      <c r="CK218" s="150"/>
      <c r="CL218" s="150"/>
      <c r="CM218" s="150"/>
      <c r="CN218" s="150"/>
      <c r="CO218" s="150"/>
      <c r="CP218" s="150"/>
      <c r="CQ218" s="150"/>
      <c r="CR218" s="150"/>
      <c r="CS218" s="143" t="s">
        <v>4650</v>
      </c>
      <c r="CT218" s="143" t="s">
        <v>4651</v>
      </c>
      <c r="CU218" s="150"/>
      <c r="CV218" s="150"/>
      <c r="CW218" s="150"/>
      <c r="CX218" s="150"/>
      <c r="CY218" s="150"/>
      <c r="CZ218" s="150"/>
      <c r="DA218" s="150"/>
      <c r="DB218" s="150"/>
      <c r="DC218" s="150"/>
      <c r="DD218" s="150"/>
      <c r="DE218" s="150"/>
    </row>
    <row r="219" spans="34:109" ht="15" hidden="1" customHeight="1">
      <c r="AH219" s="148"/>
      <c r="AI219" s="148"/>
      <c r="AJ219" s="148"/>
      <c r="AK219" s="148"/>
      <c r="AL219" s="137" t="str">
        <f t="shared" si="9"/>
        <v/>
      </c>
      <c r="AM219" s="137" t="str">
        <f t="shared" si="10"/>
        <v/>
      </c>
      <c r="AN219" s="138" t="str">
        <f t="shared" si="11"/>
        <v/>
      </c>
      <c r="AO219" s="148"/>
      <c r="AP219" s="129">
        <v>217</v>
      </c>
      <c r="AQ219" s="149"/>
      <c r="AR219" s="149"/>
      <c r="AS219" s="149"/>
      <c r="AT219" s="149"/>
      <c r="AU219" s="149"/>
      <c r="AV219" s="149"/>
      <c r="AW219" s="149"/>
      <c r="AX219" s="149"/>
      <c r="AY219" s="149"/>
      <c r="AZ219" s="149"/>
      <c r="BA219" s="149"/>
      <c r="BB219" s="149"/>
      <c r="BC219" s="149"/>
      <c r="BD219" s="149"/>
      <c r="BE219" s="149"/>
      <c r="BF219" s="149"/>
      <c r="BG219" s="149"/>
      <c r="BH219" s="149"/>
      <c r="BI219" s="149"/>
      <c r="BJ219" s="141" t="s">
        <v>4652</v>
      </c>
      <c r="BK219" s="141" t="s">
        <v>4653</v>
      </c>
      <c r="BL219" s="149"/>
      <c r="BM219" s="149"/>
      <c r="BN219" s="149"/>
      <c r="BO219" s="149"/>
      <c r="BP219" s="149"/>
      <c r="BQ219" s="149"/>
      <c r="BR219" s="149"/>
      <c r="BS219" s="149"/>
      <c r="BT219" s="149"/>
      <c r="BU219" s="149"/>
      <c r="BV219" s="149"/>
      <c r="BW219" s="148"/>
      <c r="BX219" s="148"/>
      <c r="BY219" s="148"/>
      <c r="BZ219" s="150"/>
      <c r="CA219" s="150"/>
      <c r="CB219" s="150"/>
      <c r="CC219" s="150"/>
      <c r="CD219" s="150"/>
      <c r="CE219" s="150"/>
      <c r="CF219" s="150"/>
      <c r="CG219" s="150"/>
      <c r="CH219" s="150"/>
      <c r="CI219" s="150"/>
      <c r="CJ219" s="150"/>
      <c r="CK219" s="150"/>
      <c r="CL219" s="150"/>
      <c r="CM219" s="150"/>
      <c r="CN219" s="150"/>
      <c r="CO219" s="150"/>
      <c r="CP219" s="150"/>
      <c r="CQ219" s="150"/>
      <c r="CR219" s="150"/>
      <c r="CS219" s="143" t="s">
        <v>4654</v>
      </c>
      <c r="CT219" s="143" t="s">
        <v>4655</v>
      </c>
      <c r="CU219" s="150"/>
      <c r="CV219" s="150"/>
      <c r="CW219" s="150"/>
      <c r="CX219" s="150"/>
      <c r="CY219" s="150"/>
      <c r="CZ219" s="150"/>
      <c r="DA219" s="150"/>
      <c r="DB219" s="150"/>
      <c r="DC219" s="150"/>
      <c r="DD219" s="150"/>
      <c r="DE219" s="150"/>
    </row>
    <row r="220" spans="34:109" ht="15" hidden="1" customHeight="1">
      <c r="AH220" s="148"/>
      <c r="AI220" s="148"/>
      <c r="AJ220" s="148"/>
      <c r="AK220" s="148"/>
      <c r="AL220" s="137" t="str">
        <f t="shared" si="9"/>
        <v/>
      </c>
      <c r="AM220" s="137" t="str">
        <f t="shared" si="10"/>
        <v/>
      </c>
      <c r="AN220" s="138" t="str">
        <f t="shared" si="11"/>
        <v/>
      </c>
      <c r="AO220" s="148"/>
      <c r="AP220" s="129">
        <v>218</v>
      </c>
      <c r="AQ220" s="149"/>
      <c r="AR220" s="149"/>
      <c r="AS220" s="149"/>
      <c r="AT220" s="149"/>
      <c r="AU220" s="149"/>
      <c r="AV220" s="149"/>
      <c r="AW220" s="149"/>
      <c r="AX220" s="149"/>
      <c r="AY220" s="149"/>
      <c r="AZ220" s="149"/>
      <c r="BA220" s="149"/>
      <c r="BB220" s="149"/>
      <c r="BC220" s="149"/>
      <c r="BD220" s="149"/>
      <c r="BE220" s="149"/>
      <c r="BF220" s="149"/>
      <c r="BG220" s="149"/>
      <c r="BH220" s="149"/>
      <c r="BI220" s="149"/>
      <c r="BJ220" s="141" t="s">
        <v>4656</v>
      </c>
      <c r="BK220" s="141" t="s">
        <v>4657</v>
      </c>
      <c r="BL220" s="149"/>
      <c r="BM220" s="149"/>
      <c r="BN220" s="149"/>
      <c r="BO220" s="149"/>
      <c r="BP220" s="149"/>
      <c r="BQ220" s="149"/>
      <c r="BR220" s="149"/>
      <c r="BS220" s="149"/>
      <c r="BT220" s="149"/>
      <c r="BU220" s="149"/>
      <c r="BV220" s="149"/>
      <c r="BW220" s="148"/>
      <c r="BX220" s="148"/>
      <c r="BY220" s="148"/>
      <c r="BZ220" s="150"/>
      <c r="CA220" s="150"/>
      <c r="CB220" s="150"/>
      <c r="CC220" s="150"/>
      <c r="CD220" s="150"/>
      <c r="CE220" s="150"/>
      <c r="CF220" s="150"/>
      <c r="CG220" s="150"/>
      <c r="CH220" s="150"/>
      <c r="CI220" s="150"/>
      <c r="CJ220" s="150"/>
      <c r="CK220" s="150"/>
      <c r="CL220" s="150"/>
      <c r="CM220" s="150"/>
      <c r="CN220" s="150"/>
      <c r="CO220" s="150"/>
      <c r="CP220" s="150"/>
      <c r="CQ220" s="150"/>
      <c r="CR220" s="150"/>
      <c r="CS220" s="143" t="s">
        <v>4658</v>
      </c>
      <c r="CT220" s="143" t="s">
        <v>4659</v>
      </c>
      <c r="CU220" s="150"/>
      <c r="CV220" s="150"/>
      <c r="CW220" s="150"/>
      <c r="CX220" s="150"/>
      <c r="CY220" s="150"/>
      <c r="CZ220" s="150"/>
      <c r="DA220" s="150"/>
      <c r="DB220" s="150"/>
      <c r="DC220" s="150"/>
      <c r="DD220" s="150"/>
      <c r="DE220" s="150"/>
    </row>
    <row r="221" spans="34:109" ht="15" hidden="1" customHeight="1">
      <c r="AH221" s="148"/>
      <c r="AI221" s="148"/>
      <c r="AJ221" s="148"/>
      <c r="AK221" s="148"/>
      <c r="AL221" s="137" t="str">
        <f t="shared" si="9"/>
        <v/>
      </c>
      <c r="AM221" s="137" t="str">
        <f t="shared" si="10"/>
        <v/>
      </c>
      <c r="AN221" s="138" t="str">
        <f t="shared" si="11"/>
        <v/>
      </c>
      <c r="AO221" s="148"/>
      <c r="AP221" s="129">
        <v>219</v>
      </c>
      <c r="AQ221" s="149"/>
      <c r="AR221" s="149"/>
      <c r="AS221" s="149"/>
      <c r="AT221" s="149"/>
      <c r="AU221" s="149"/>
      <c r="AV221" s="149"/>
      <c r="AW221" s="149"/>
      <c r="AX221" s="149"/>
      <c r="AY221" s="149"/>
      <c r="AZ221" s="149"/>
      <c r="BA221" s="149"/>
      <c r="BB221" s="149"/>
      <c r="BC221" s="149"/>
      <c r="BD221" s="149"/>
      <c r="BE221" s="149"/>
      <c r="BF221" s="149"/>
      <c r="BG221" s="149"/>
      <c r="BH221" s="149"/>
      <c r="BI221" s="149"/>
      <c r="BJ221" s="141" t="s">
        <v>4660</v>
      </c>
      <c r="BK221" s="149">
        <v>21999</v>
      </c>
      <c r="BL221" s="149"/>
      <c r="BM221" s="149"/>
      <c r="BN221" s="149"/>
      <c r="BO221" s="149"/>
      <c r="BP221" s="149"/>
      <c r="BQ221" s="149"/>
      <c r="BR221" s="149"/>
      <c r="BS221" s="149"/>
      <c r="BT221" s="149"/>
      <c r="BU221" s="149"/>
      <c r="BV221" s="149"/>
      <c r="BW221" s="148"/>
      <c r="BX221" s="148"/>
      <c r="BY221" s="148"/>
      <c r="BZ221" s="150"/>
      <c r="CA221" s="150"/>
      <c r="CB221" s="150"/>
      <c r="CC221" s="150"/>
      <c r="CD221" s="150"/>
      <c r="CE221" s="150"/>
      <c r="CF221" s="150"/>
      <c r="CG221" s="150"/>
      <c r="CH221" s="150"/>
      <c r="CI221" s="150"/>
      <c r="CJ221" s="150"/>
      <c r="CK221" s="150"/>
      <c r="CL221" s="150"/>
      <c r="CM221" s="150"/>
      <c r="CN221" s="150"/>
      <c r="CO221" s="150"/>
      <c r="CP221" s="150"/>
      <c r="CQ221" s="150"/>
      <c r="CR221" s="150"/>
      <c r="CS221" s="143" t="s">
        <v>4661</v>
      </c>
      <c r="CT221" s="143" t="s">
        <v>224</v>
      </c>
      <c r="CU221" s="150"/>
      <c r="CV221" s="150"/>
      <c r="CW221" s="150"/>
      <c r="CX221" s="150"/>
      <c r="CY221" s="150"/>
      <c r="CZ221" s="150"/>
      <c r="DA221" s="150"/>
      <c r="DB221" s="150"/>
      <c r="DC221" s="150"/>
      <c r="DD221" s="150"/>
      <c r="DE221" s="150"/>
    </row>
    <row r="222" spans="34:109" ht="15" hidden="1" customHeight="1">
      <c r="AH222" s="148"/>
      <c r="AI222" s="148"/>
      <c r="AJ222" s="148"/>
      <c r="AK222" s="148"/>
      <c r="AL222" s="137" t="str">
        <f t="shared" si="9"/>
        <v/>
      </c>
      <c r="AM222" s="137" t="str">
        <f t="shared" si="10"/>
        <v/>
      </c>
      <c r="AN222" s="138" t="str">
        <f t="shared" si="11"/>
        <v/>
      </c>
      <c r="AO222" s="148"/>
      <c r="AP222" s="129">
        <v>220</v>
      </c>
      <c r="AQ222" s="149"/>
      <c r="AR222" s="149"/>
      <c r="AS222" s="149"/>
      <c r="AT222" s="149"/>
      <c r="AU222" s="149"/>
      <c r="AV222" s="149"/>
      <c r="AW222" s="149"/>
      <c r="AX222" s="149"/>
      <c r="AY222" s="149"/>
      <c r="AZ222" s="149"/>
      <c r="BA222" s="149"/>
      <c r="BB222" s="149"/>
      <c r="BC222" s="149"/>
      <c r="BD222" s="149"/>
      <c r="BE222" s="149"/>
      <c r="BF222" s="149"/>
      <c r="BG222" s="149"/>
      <c r="BH222" s="149"/>
      <c r="BI222" s="149"/>
      <c r="BJ222" s="141" t="s">
        <v>4662</v>
      </c>
      <c r="BK222" s="149"/>
      <c r="BL222" s="149"/>
      <c r="BM222" s="149"/>
      <c r="BN222" s="149"/>
      <c r="BO222" s="149"/>
      <c r="BP222" s="149"/>
      <c r="BQ222" s="149"/>
      <c r="BR222" s="149"/>
      <c r="BS222" s="149"/>
      <c r="BT222" s="149"/>
      <c r="BU222" s="149"/>
      <c r="BV222" s="149"/>
      <c r="BW222" s="148"/>
      <c r="BX222" s="148"/>
      <c r="BY222" s="148"/>
      <c r="BZ222" s="150"/>
      <c r="CA222" s="150"/>
      <c r="CB222" s="150"/>
      <c r="CC222" s="150"/>
      <c r="CD222" s="150"/>
      <c r="CE222" s="150"/>
      <c r="CF222" s="150"/>
      <c r="CG222" s="150"/>
      <c r="CH222" s="150"/>
      <c r="CI222" s="150"/>
      <c r="CJ222" s="150"/>
      <c r="CK222" s="150"/>
      <c r="CL222" s="150"/>
      <c r="CM222" s="150"/>
      <c r="CN222" s="150"/>
      <c r="CO222" s="150"/>
      <c r="CP222" s="150"/>
      <c r="CQ222" s="150"/>
      <c r="CR222" s="150"/>
      <c r="CS222" s="143" t="s">
        <v>4663</v>
      </c>
      <c r="CT222" s="150"/>
      <c r="CU222" s="150"/>
      <c r="CV222" s="150"/>
      <c r="CW222" s="150"/>
      <c r="CX222" s="150"/>
      <c r="CY222" s="150"/>
      <c r="CZ222" s="150"/>
      <c r="DA222" s="150"/>
      <c r="DB222" s="150"/>
      <c r="DC222" s="150"/>
      <c r="DD222" s="150"/>
      <c r="DE222" s="150"/>
    </row>
    <row r="223" spans="34:109" ht="15" hidden="1" customHeight="1">
      <c r="AH223" s="148"/>
      <c r="AI223" s="148"/>
      <c r="AJ223" s="148"/>
      <c r="AK223" s="148"/>
      <c r="AL223" s="137" t="str">
        <f t="shared" si="9"/>
        <v/>
      </c>
      <c r="AM223" s="137" t="str">
        <f t="shared" si="10"/>
        <v/>
      </c>
      <c r="AN223" s="138" t="str">
        <f t="shared" si="11"/>
        <v/>
      </c>
      <c r="AO223" s="148"/>
      <c r="AP223" s="129">
        <v>221</v>
      </c>
      <c r="AQ223" s="149"/>
      <c r="AR223" s="149"/>
      <c r="AS223" s="149"/>
      <c r="AT223" s="149"/>
      <c r="AU223" s="149"/>
      <c r="AV223" s="149"/>
      <c r="AW223" s="149"/>
      <c r="AX223" s="149"/>
      <c r="AY223" s="149"/>
      <c r="AZ223" s="149"/>
      <c r="BA223" s="149"/>
      <c r="BB223" s="149"/>
      <c r="BC223" s="149"/>
      <c r="BD223" s="149"/>
      <c r="BE223" s="149"/>
      <c r="BF223" s="149"/>
      <c r="BG223" s="149"/>
      <c r="BH223" s="149"/>
      <c r="BI223" s="149"/>
      <c r="BJ223" s="141" t="s">
        <v>4664</v>
      </c>
      <c r="BK223" s="149"/>
      <c r="BL223" s="149"/>
      <c r="BM223" s="149"/>
      <c r="BN223" s="149"/>
      <c r="BO223" s="149"/>
      <c r="BP223" s="149"/>
      <c r="BQ223" s="149"/>
      <c r="BR223" s="149"/>
      <c r="BS223" s="149"/>
      <c r="BT223" s="149"/>
      <c r="BU223" s="149"/>
      <c r="BV223" s="149"/>
      <c r="BW223" s="148"/>
      <c r="BX223" s="148"/>
      <c r="BY223" s="148"/>
      <c r="BZ223" s="150"/>
      <c r="CA223" s="150"/>
      <c r="CB223" s="150"/>
      <c r="CC223" s="150"/>
      <c r="CD223" s="150"/>
      <c r="CE223" s="150"/>
      <c r="CF223" s="150"/>
      <c r="CG223" s="150"/>
      <c r="CH223" s="150"/>
      <c r="CI223" s="150"/>
      <c r="CJ223" s="150"/>
      <c r="CK223" s="150"/>
      <c r="CL223" s="150"/>
      <c r="CM223" s="150"/>
      <c r="CN223" s="150"/>
      <c r="CO223" s="150"/>
      <c r="CP223" s="150"/>
      <c r="CQ223" s="150"/>
      <c r="CR223" s="150"/>
      <c r="CS223" s="143" t="s">
        <v>4665</v>
      </c>
      <c r="CT223" s="150"/>
      <c r="CU223" s="150"/>
      <c r="CV223" s="150"/>
      <c r="CW223" s="150"/>
      <c r="CX223" s="150"/>
      <c r="CY223" s="150"/>
      <c r="CZ223" s="150"/>
      <c r="DA223" s="150"/>
      <c r="DB223" s="150"/>
      <c r="DC223" s="150"/>
      <c r="DD223" s="150"/>
      <c r="DE223" s="150"/>
    </row>
    <row r="224" spans="34:109" ht="15" hidden="1" customHeight="1">
      <c r="AH224" s="148"/>
      <c r="AI224" s="148"/>
      <c r="AJ224" s="148"/>
      <c r="AK224" s="148"/>
      <c r="AL224" s="137" t="str">
        <f t="shared" si="9"/>
        <v/>
      </c>
      <c r="AM224" s="137" t="str">
        <f t="shared" si="10"/>
        <v/>
      </c>
      <c r="AN224" s="138" t="str">
        <f t="shared" si="11"/>
        <v/>
      </c>
      <c r="AO224" s="148"/>
      <c r="AP224" s="129">
        <v>222</v>
      </c>
      <c r="AQ224" s="149"/>
      <c r="AR224" s="149"/>
      <c r="AS224" s="149"/>
      <c r="AT224" s="149"/>
      <c r="AU224" s="149"/>
      <c r="AV224" s="149"/>
      <c r="AW224" s="149"/>
      <c r="AX224" s="149"/>
      <c r="AY224" s="149"/>
      <c r="AZ224" s="149"/>
      <c r="BA224" s="149"/>
      <c r="BB224" s="149"/>
      <c r="BC224" s="149"/>
      <c r="BD224" s="149"/>
      <c r="BE224" s="149"/>
      <c r="BF224" s="149"/>
      <c r="BG224" s="149"/>
      <c r="BH224" s="149"/>
      <c r="BI224" s="149"/>
      <c r="BJ224" s="141" t="s">
        <v>4666</v>
      </c>
      <c r="BK224" s="149"/>
      <c r="BL224" s="149"/>
      <c r="BM224" s="149"/>
      <c r="BN224" s="149"/>
      <c r="BO224" s="149"/>
      <c r="BP224" s="149"/>
      <c r="BQ224" s="149"/>
      <c r="BR224" s="149"/>
      <c r="BS224" s="149"/>
      <c r="BT224" s="149"/>
      <c r="BU224" s="149"/>
      <c r="BV224" s="149"/>
      <c r="BW224" s="148"/>
      <c r="BX224" s="148"/>
      <c r="BY224" s="148"/>
      <c r="BZ224" s="150"/>
      <c r="CA224" s="150"/>
      <c r="CB224" s="150"/>
      <c r="CC224" s="150"/>
      <c r="CD224" s="150"/>
      <c r="CE224" s="150"/>
      <c r="CF224" s="150"/>
      <c r="CG224" s="150"/>
      <c r="CH224" s="150"/>
      <c r="CI224" s="150"/>
      <c r="CJ224" s="150"/>
      <c r="CK224" s="150"/>
      <c r="CL224" s="150"/>
      <c r="CM224" s="150"/>
      <c r="CN224" s="150"/>
      <c r="CO224" s="150"/>
      <c r="CP224" s="150"/>
      <c r="CQ224" s="150"/>
      <c r="CR224" s="150"/>
      <c r="CS224" s="143" t="s">
        <v>4667</v>
      </c>
      <c r="CT224" s="150"/>
      <c r="CU224" s="150"/>
      <c r="CV224" s="150"/>
      <c r="CW224" s="150"/>
      <c r="CX224" s="150"/>
      <c r="CY224" s="150"/>
      <c r="CZ224" s="150"/>
      <c r="DA224" s="150"/>
      <c r="DB224" s="150"/>
      <c r="DC224" s="150"/>
      <c r="DD224" s="150"/>
      <c r="DE224" s="150"/>
    </row>
    <row r="225" spans="34:109" ht="15" hidden="1" customHeight="1">
      <c r="AH225" s="148"/>
      <c r="AI225" s="148"/>
      <c r="AJ225" s="148"/>
      <c r="AK225" s="148"/>
      <c r="AL225" s="137" t="str">
        <f t="shared" si="9"/>
        <v/>
      </c>
      <c r="AM225" s="137" t="str">
        <f t="shared" si="10"/>
        <v/>
      </c>
      <c r="AN225" s="138" t="str">
        <f t="shared" si="11"/>
        <v/>
      </c>
      <c r="AO225" s="148"/>
      <c r="AP225" s="129">
        <v>223</v>
      </c>
      <c r="AQ225" s="149"/>
      <c r="AR225" s="149"/>
      <c r="AS225" s="149"/>
      <c r="AT225" s="149"/>
      <c r="AU225" s="149"/>
      <c r="AV225" s="149"/>
      <c r="AW225" s="149"/>
      <c r="AX225" s="149"/>
      <c r="AY225" s="149"/>
      <c r="AZ225" s="149"/>
      <c r="BA225" s="149"/>
      <c r="BB225" s="149"/>
      <c r="BC225" s="149"/>
      <c r="BD225" s="149"/>
      <c r="BE225" s="149"/>
      <c r="BF225" s="149"/>
      <c r="BG225" s="149"/>
      <c r="BH225" s="149"/>
      <c r="BI225" s="149"/>
      <c r="BJ225" s="141" t="s">
        <v>4668</v>
      </c>
      <c r="BK225" s="149"/>
      <c r="BL225" s="149"/>
      <c r="BM225" s="149"/>
      <c r="BN225" s="149"/>
      <c r="BO225" s="149"/>
      <c r="BP225" s="149"/>
      <c r="BQ225" s="149"/>
      <c r="BR225" s="149"/>
      <c r="BS225" s="149"/>
      <c r="BT225" s="149"/>
      <c r="BU225" s="149"/>
      <c r="BV225" s="149"/>
      <c r="BW225" s="148"/>
      <c r="BX225" s="148"/>
      <c r="BY225" s="148"/>
      <c r="BZ225" s="150"/>
      <c r="CA225" s="150"/>
      <c r="CB225" s="150"/>
      <c r="CC225" s="150"/>
      <c r="CD225" s="150"/>
      <c r="CE225" s="150"/>
      <c r="CF225" s="150"/>
      <c r="CG225" s="150"/>
      <c r="CH225" s="150"/>
      <c r="CI225" s="150"/>
      <c r="CJ225" s="150"/>
      <c r="CK225" s="150"/>
      <c r="CL225" s="150"/>
      <c r="CM225" s="150"/>
      <c r="CN225" s="150"/>
      <c r="CO225" s="150"/>
      <c r="CP225" s="150"/>
      <c r="CQ225" s="150"/>
      <c r="CR225" s="150"/>
      <c r="CS225" s="143" t="s">
        <v>4669</v>
      </c>
      <c r="CT225" s="150"/>
      <c r="CU225" s="150"/>
      <c r="CV225" s="150"/>
      <c r="CW225" s="150"/>
      <c r="CX225" s="150"/>
      <c r="CY225" s="150"/>
      <c r="CZ225" s="150"/>
      <c r="DA225" s="150"/>
      <c r="DB225" s="150"/>
      <c r="DC225" s="150"/>
      <c r="DD225" s="150"/>
      <c r="DE225" s="150"/>
    </row>
    <row r="226" spans="34:109" ht="15" hidden="1" customHeight="1">
      <c r="AH226" s="148"/>
      <c r="AI226" s="148"/>
      <c r="AJ226" s="148"/>
      <c r="AK226" s="148"/>
      <c r="AL226" s="137" t="str">
        <f t="shared" si="9"/>
        <v/>
      </c>
      <c r="AM226" s="137" t="str">
        <f t="shared" si="10"/>
        <v/>
      </c>
      <c r="AN226" s="138" t="str">
        <f t="shared" si="11"/>
        <v/>
      </c>
      <c r="AO226" s="148"/>
      <c r="AP226" s="129">
        <v>224</v>
      </c>
      <c r="AQ226" s="149"/>
      <c r="AR226" s="149"/>
      <c r="AS226" s="149"/>
      <c r="AT226" s="149"/>
      <c r="AU226" s="149"/>
      <c r="AV226" s="149"/>
      <c r="AW226" s="149"/>
      <c r="AX226" s="149"/>
      <c r="AY226" s="149"/>
      <c r="AZ226" s="149"/>
      <c r="BA226" s="149"/>
      <c r="BB226" s="149"/>
      <c r="BC226" s="149"/>
      <c r="BD226" s="149"/>
      <c r="BE226" s="149"/>
      <c r="BF226" s="149"/>
      <c r="BG226" s="149"/>
      <c r="BH226" s="149"/>
      <c r="BI226" s="149"/>
      <c r="BJ226" s="141" t="s">
        <v>4670</v>
      </c>
      <c r="BK226" s="149"/>
      <c r="BL226" s="149"/>
      <c r="BM226" s="149"/>
      <c r="BN226" s="149"/>
      <c r="BO226" s="149"/>
      <c r="BP226" s="149"/>
      <c r="BQ226" s="149"/>
      <c r="BR226" s="149"/>
      <c r="BS226" s="149"/>
      <c r="BT226" s="149"/>
      <c r="BU226" s="149"/>
      <c r="BV226" s="149"/>
      <c r="BW226" s="148"/>
      <c r="BX226" s="148"/>
      <c r="BY226" s="148"/>
      <c r="BZ226" s="150"/>
      <c r="CA226" s="150"/>
      <c r="CB226" s="150"/>
      <c r="CC226" s="150"/>
      <c r="CD226" s="150"/>
      <c r="CE226" s="150"/>
      <c r="CF226" s="150"/>
      <c r="CG226" s="150"/>
      <c r="CH226" s="150"/>
      <c r="CI226" s="150"/>
      <c r="CJ226" s="150"/>
      <c r="CK226" s="150"/>
      <c r="CL226" s="150"/>
      <c r="CM226" s="150"/>
      <c r="CN226" s="150"/>
      <c r="CO226" s="150"/>
      <c r="CP226" s="150"/>
      <c r="CQ226" s="150"/>
      <c r="CR226" s="150"/>
      <c r="CS226" s="143" t="s">
        <v>4671</v>
      </c>
      <c r="CT226" s="150"/>
      <c r="CU226" s="150"/>
      <c r="CV226" s="150"/>
      <c r="CW226" s="150"/>
      <c r="CX226" s="150"/>
      <c r="CY226" s="150"/>
      <c r="CZ226" s="150"/>
      <c r="DA226" s="150"/>
      <c r="DB226" s="150"/>
      <c r="DC226" s="150"/>
      <c r="DD226" s="150"/>
      <c r="DE226" s="150"/>
    </row>
    <row r="227" spans="34:109" ht="15" hidden="1" customHeight="1">
      <c r="AH227" s="148"/>
      <c r="AI227" s="148"/>
      <c r="AJ227" s="148"/>
      <c r="AK227" s="148"/>
      <c r="AL227" s="137" t="str">
        <f t="shared" si="9"/>
        <v/>
      </c>
      <c r="AM227" s="137" t="str">
        <f t="shared" si="10"/>
        <v/>
      </c>
      <c r="AN227" s="138" t="str">
        <f t="shared" si="11"/>
        <v/>
      </c>
      <c r="AO227" s="148"/>
      <c r="AP227" s="129">
        <v>225</v>
      </c>
      <c r="AQ227" s="149"/>
      <c r="AR227" s="149"/>
      <c r="AS227" s="149"/>
      <c r="AT227" s="149"/>
      <c r="AU227" s="149"/>
      <c r="AV227" s="149"/>
      <c r="AW227" s="149"/>
      <c r="AX227" s="149"/>
      <c r="AY227" s="149"/>
      <c r="AZ227" s="149"/>
      <c r="BA227" s="149"/>
      <c r="BB227" s="149"/>
      <c r="BC227" s="149"/>
      <c r="BD227" s="149"/>
      <c r="BE227" s="149"/>
      <c r="BF227" s="149"/>
      <c r="BG227" s="149"/>
      <c r="BH227" s="149"/>
      <c r="BI227" s="149"/>
      <c r="BJ227" s="141" t="s">
        <v>4672</v>
      </c>
      <c r="BK227" s="149"/>
      <c r="BL227" s="149"/>
      <c r="BM227" s="149"/>
      <c r="BN227" s="149"/>
      <c r="BO227" s="149"/>
      <c r="BP227" s="149"/>
      <c r="BQ227" s="149"/>
      <c r="BR227" s="149"/>
      <c r="BS227" s="149"/>
      <c r="BT227" s="149"/>
      <c r="BU227" s="149"/>
      <c r="BV227" s="149"/>
      <c r="BW227" s="148"/>
      <c r="BX227" s="148"/>
      <c r="BY227" s="148"/>
      <c r="BZ227" s="150"/>
      <c r="CA227" s="150"/>
      <c r="CB227" s="150"/>
      <c r="CC227" s="150"/>
      <c r="CD227" s="150"/>
      <c r="CE227" s="150"/>
      <c r="CF227" s="150"/>
      <c r="CG227" s="150"/>
      <c r="CH227" s="150"/>
      <c r="CI227" s="150"/>
      <c r="CJ227" s="150"/>
      <c r="CK227" s="150"/>
      <c r="CL227" s="150"/>
      <c r="CM227" s="150"/>
      <c r="CN227" s="150"/>
      <c r="CO227" s="150"/>
      <c r="CP227" s="150"/>
      <c r="CQ227" s="150"/>
      <c r="CR227" s="150"/>
      <c r="CS227" s="143" t="s">
        <v>4673</v>
      </c>
      <c r="CT227" s="150"/>
      <c r="CU227" s="150"/>
      <c r="CV227" s="150"/>
      <c r="CW227" s="150"/>
      <c r="CX227" s="150"/>
      <c r="CY227" s="150"/>
      <c r="CZ227" s="150"/>
      <c r="DA227" s="150"/>
      <c r="DB227" s="150"/>
      <c r="DC227" s="150"/>
      <c r="DD227" s="150"/>
      <c r="DE227" s="150"/>
    </row>
    <row r="228" spans="34:109" ht="15" hidden="1" customHeight="1">
      <c r="AH228" s="148"/>
      <c r="AI228" s="148"/>
      <c r="AJ228" s="148"/>
      <c r="AK228" s="148"/>
      <c r="AL228" s="137" t="str">
        <f t="shared" si="9"/>
        <v/>
      </c>
      <c r="AM228" s="137" t="str">
        <f t="shared" si="10"/>
        <v/>
      </c>
      <c r="AN228" s="138" t="str">
        <f t="shared" si="11"/>
        <v/>
      </c>
      <c r="AO228" s="148"/>
      <c r="AP228" s="129">
        <v>226</v>
      </c>
      <c r="AQ228" s="149"/>
      <c r="AR228" s="149"/>
      <c r="AS228" s="149"/>
      <c r="AT228" s="149"/>
      <c r="AU228" s="149"/>
      <c r="AV228" s="149"/>
      <c r="AW228" s="149"/>
      <c r="AX228" s="149"/>
      <c r="AY228" s="149"/>
      <c r="AZ228" s="149"/>
      <c r="BA228" s="149"/>
      <c r="BB228" s="149"/>
      <c r="BC228" s="149"/>
      <c r="BD228" s="149"/>
      <c r="BE228" s="149"/>
      <c r="BF228" s="149"/>
      <c r="BG228" s="149"/>
      <c r="BH228" s="149"/>
      <c r="BI228" s="149"/>
      <c r="BJ228" s="141" t="s">
        <v>4674</v>
      </c>
      <c r="BK228" s="149"/>
      <c r="BL228" s="149"/>
      <c r="BM228" s="149"/>
      <c r="BN228" s="149"/>
      <c r="BO228" s="149"/>
      <c r="BP228" s="149"/>
      <c r="BQ228" s="149"/>
      <c r="BR228" s="149"/>
      <c r="BS228" s="149"/>
      <c r="BT228" s="149"/>
      <c r="BU228" s="149"/>
      <c r="BV228" s="149"/>
      <c r="BW228" s="148"/>
      <c r="BX228" s="148"/>
      <c r="BY228" s="148"/>
      <c r="BZ228" s="150"/>
      <c r="CA228" s="150"/>
      <c r="CB228" s="150"/>
      <c r="CC228" s="150"/>
      <c r="CD228" s="150"/>
      <c r="CE228" s="150"/>
      <c r="CF228" s="150"/>
      <c r="CG228" s="150"/>
      <c r="CH228" s="150"/>
      <c r="CI228" s="150"/>
      <c r="CJ228" s="150"/>
      <c r="CK228" s="150"/>
      <c r="CL228" s="150"/>
      <c r="CM228" s="150"/>
      <c r="CN228" s="150"/>
      <c r="CO228" s="150"/>
      <c r="CP228" s="150"/>
      <c r="CQ228" s="150"/>
      <c r="CR228" s="150"/>
      <c r="CS228" s="143" t="s">
        <v>4675</v>
      </c>
      <c r="CT228" s="150"/>
      <c r="CU228" s="150"/>
      <c r="CV228" s="150"/>
      <c r="CW228" s="150"/>
      <c r="CX228" s="150"/>
      <c r="CY228" s="150"/>
      <c r="CZ228" s="150"/>
      <c r="DA228" s="150"/>
      <c r="DB228" s="150"/>
      <c r="DC228" s="150"/>
      <c r="DD228" s="150"/>
      <c r="DE228" s="150"/>
    </row>
    <row r="229" spans="34:109" ht="15" hidden="1" customHeight="1">
      <c r="AH229" s="148"/>
      <c r="AI229" s="148"/>
      <c r="AJ229" s="148"/>
      <c r="AK229" s="148"/>
      <c r="AL229" s="137" t="str">
        <f t="shared" si="9"/>
        <v/>
      </c>
      <c r="AM229" s="137" t="str">
        <f t="shared" si="10"/>
        <v/>
      </c>
      <c r="AN229" s="138" t="str">
        <f t="shared" si="11"/>
        <v/>
      </c>
      <c r="AO229" s="148"/>
      <c r="AP229" s="129">
        <v>227</v>
      </c>
      <c r="AQ229" s="149"/>
      <c r="AR229" s="149"/>
      <c r="AS229" s="149"/>
      <c r="AT229" s="149"/>
      <c r="AU229" s="149"/>
      <c r="AV229" s="149"/>
      <c r="AW229" s="149"/>
      <c r="AX229" s="149"/>
      <c r="AY229" s="149"/>
      <c r="AZ229" s="149"/>
      <c r="BA229" s="149"/>
      <c r="BB229" s="149"/>
      <c r="BC229" s="149"/>
      <c r="BD229" s="149"/>
      <c r="BE229" s="149"/>
      <c r="BF229" s="149"/>
      <c r="BG229" s="149"/>
      <c r="BH229" s="149"/>
      <c r="BI229" s="149"/>
      <c r="BJ229" s="141" t="s">
        <v>4676</v>
      </c>
      <c r="BK229" s="149"/>
      <c r="BL229" s="149"/>
      <c r="BM229" s="149"/>
      <c r="BN229" s="149"/>
      <c r="BO229" s="149"/>
      <c r="BP229" s="149"/>
      <c r="BQ229" s="149"/>
      <c r="BR229" s="149"/>
      <c r="BS229" s="149"/>
      <c r="BT229" s="149"/>
      <c r="BU229" s="149"/>
      <c r="BV229" s="149"/>
      <c r="BW229" s="148"/>
      <c r="BX229" s="148"/>
      <c r="BY229" s="148"/>
      <c r="BZ229" s="150"/>
      <c r="CA229" s="150"/>
      <c r="CB229" s="150"/>
      <c r="CC229" s="150"/>
      <c r="CD229" s="150"/>
      <c r="CE229" s="150"/>
      <c r="CF229" s="150"/>
      <c r="CG229" s="150"/>
      <c r="CH229" s="150"/>
      <c r="CI229" s="150"/>
      <c r="CJ229" s="150"/>
      <c r="CK229" s="150"/>
      <c r="CL229" s="150"/>
      <c r="CM229" s="150"/>
      <c r="CN229" s="150"/>
      <c r="CO229" s="150"/>
      <c r="CP229" s="150"/>
      <c r="CQ229" s="150"/>
      <c r="CR229" s="150"/>
      <c r="CS229" s="143" t="s">
        <v>4677</v>
      </c>
      <c r="CT229" s="150"/>
      <c r="CU229" s="150"/>
      <c r="CV229" s="150"/>
      <c r="CW229" s="150"/>
      <c r="CX229" s="150"/>
      <c r="CY229" s="150"/>
      <c r="CZ229" s="150"/>
      <c r="DA229" s="150"/>
      <c r="DB229" s="150"/>
      <c r="DC229" s="150"/>
      <c r="DD229" s="150"/>
      <c r="DE229" s="150"/>
    </row>
    <row r="230" spans="34:109" ht="15" hidden="1" customHeight="1">
      <c r="AH230" s="148"/>
      <c r="AI230" s="148"/>
      <c r="AJ230" s="148"/>
      <c r="AK230" s="148"/>
      <c r="AL230" s="137" t="str">
        <f t="shared" si="9"/>
        <v/>
      </c>
      <c r="AM230" s="137" t="str">
        <f t="shared" si="10"/>
        <v/>
      </c>
      <c r="AN230" s="138" t="str">
        <f t="shared" si="11"/>
        <v/>
      </c>
      <c r="AO230" s="148"/>
      <c r="AP230" s="129">
        <v>228</v>
      </c>
      <c r="AQ230" s="149"/>
      <c r="AR230" s="149"/>
      <c r="AS230" s="149"/>
      <c r="AT230" s="149"/>
      <c r="AU230" s="149"/>
      <c r="AV230" s="149"/>
      <c r="AW230" s="149"/>
      <c r="AX230" s="149"/>
      <c r="AY230" s="149"/>
      <c r="AZ230" s="149"/>
      <c r="BA230" s="149"/>
      <c r="BB230" s="149"/>
      <c r="BC230" s="149"/>
      <c r="BD230" s="149"/>
      <c r="BE230" s="149"/>
      <c r="BF230" s="149"/>
      <c r="BG230" s="149"/>
      <c r="BH230" s="149"/>
      <c r="BI230" s="149"/>
      <c r="BJ230" s="141" t="s">
        <v>4678</v>
      </c>
      <c r="BK230" s="149"/>
      <c r="BL230" s="149"/>
      <c r="BM230" s="149"/>
      <c r="BN230" s="149"/>
      <c r="BO230" s="149"/>
      <c r="BP230" s="149"/>
      <c r="BQ230" s="149"/>
      <c r="BR230" s="149"/>
      <c r="BS230" s="149"/>
      <c r="BT230" s="149"/>
      <c r="BU230" s="149"/>
      <c r="BV230" s="149"/>
      <c r="BW230" s="148"/>
      <c r="BX230" s="148"/>
      <c r="BY230" s="148"/>
      <c r="BZ230" s="150"/>
      <c r="CA230" s="150"/>
      <c r="CB230" s="150"/>
      <c r="CC230" s="150"/>
      <c r="CD230" s="150"/>
      <c r="CE230" s="150"/>
      <c r="CF230" s="150"/>
      <c r="CG230" s="150"/>
      <c r="CH230" s="150"/>
      <c r="CI230" s="150"/>
      <c r="CJ230" s="150"/>
      <c r="CK230" s="150"/>
      <c r="CL230" s="150"/>
      <c r="CM230" s="150"/>
      <c r="CN230" s="150"/>
      <c r="CO230" s="150"/>
      <c r="CP230" s="150"/>
      <c r="CQ230" s="150"/>
      <c r="CR230" s="150"/>
      <c r="CS230" s="143" t="s">
        <v>4679</v>
      </c>
      <c r="CT230" s="150"/>
      <c r="CU230" s="150"/>
      <c r="CV230" s="150"/>
      <c r="CW230" s="150"/>
      <c r="CX230" s="150"/>
      <c r="CY230" s="150"/>
      <c r="CZ230" s="150"/>
      <c r="DA230" s="150"/>
      <c r="DB230" s="150"/>
      <c r="DC230" s="150"/>
      <c r="DD230" s="150"/>
      <c r="DE230" s="150"/>
    </row>
    <row r="231" spans="34:109" ht="15" hidden="1" customHeight="1">
      <c r="AH231" s="148"/>
      <c r="AI231" s="148"/>
      <c r="AJ231" s="148"/>
      <c r="AK231" s="148"/>
      <c r="AL231" s="137" t="str">
        <f t="shared" si="9"/>
        <v/>
      </c>
      <c r="AM231" s="137" t="str">
        <f t="shared" si="10"/>
        <v/>
      </c>
      <c r="AN231" s="138" t="str">
        <f t="shared" si="11"/>
        <v/>
      </c>
      <c r="AO231" s="148"/>
      <c r="AP231" s="129">
        <v>229</v>
      </c>
      <c r="AQ231" s="149"/>
      <c r="AR231" s="149"/>
      <c r="AS231" s="149"/>
      <c r="AT231" s="149"/>
      <c r="AU231" s="149"/>
      <c r="AV231" s="149"/>
      <c r="AW231" s="149"/>
      <c r="AX231" s="149"/>
      <c r="AY231" s="149"/>
      <c r="AZ231" s="149"/>
      <c r="BA231" s="149"/>
      <c r="BB231" s="149"/>
      <c r="BC231" s="149"/>
      <c r="BD231" s="149"/>
      <c r="BE231" s="149"/>
      <c r="BF231" s="149"/>
      <c r="BG231" s="149"/>
      <c r="BH231" s="149"/>
      <c r="BI231" s="149"/>
      <c r="BJ231" s="141" t="s">
        <v>4680</v>
      </c>
      <c r="BK231" s="149"/>
      <c r="BL231" s="149"/>
      <c r="BM231" s="149"/>
      <c r="BN231" s="149"/>
      <c r="BO231" s="149"/>
      <c r="BP231" s="149"/>
      <c r="BQ231" s="149"/>
      <c r="BR231" s="149"/>
      <c r="BS231" s="149"/>
      <c r="BT231" s="149"/>
      <c r="BU231" s="149"/>
      <c r="BV231" s="149"/>
      <c r="BW231" s="148"/>
      <c r="BX231" s="148"/>
      <c r="BY231" s="148"/>
      <c r="BZ231" s="150"/>
      <c r="CA231" s="150"/>
      <c r="CB231" s="150"/>
      <c r="CC231" s="150"/>
      <c r="CD231" s="150"/>
      <c r="CE231" s="150"/>
      <c r="CF231" s="150"/>
      <c r="CG231" s="150"/>
      <c r="CH231" s="150"/>
      <c r="CI231" s="150"/>
      <c r="CJ231" s="150"/>
      <c r="CK231" s="150"/>
      <c r="CL231" s="150"/>
      <c r="CM231" s="150"/>
      <c r="CN231" s="150"/>
      <c r="CO231" s="150"/>
      <c r="CP231" s="150"/>
      <c r="CQ231" s="150"/>
      <c r="CR231" s="150"/>
      <c r="CS231" s="143" t="s">
        <v>4681</v>
      </c>
      <c r="CT231" s="150"/>
      <c r="CU231" s="150"/>
      <c r="CV231" s="150"/>
      <c r="CW231" s="150"/>
      <c r="CX231" s="150"/>
      <c r="CY231" s="150"/>
      <c r="CZ231" s="150"/>
      <c r="DA231" s="150"/>
      <c r="DB231" s="150"/>
      <c r="DC231" s="150"/>
      <c r="DD231" s="150"/>
      <c r="DE231" s="150"/>
    </row>
    <row r="232" spans="34:109" ht="15" hidden="1" customHeight="1">
      <c r="AH232" s="148"/>
      <c r="AI232" s="148"/>
      <c r="AJ232" s="148"/>
      <c r="AK232" s="148"/>
      <c r="AL232" s="137" t="str">
        <f t="shared" si="9"/>
        <v/>
      </c>
      <c r="AM232" s="137" t="str">
        <f t="shared" si="10"/>
        <v/>
      </c>
      <c r="AN232" s="138" t="str">
        <f t="shared" si="11"/>
        <v/>
      </c>
      <c r="AO232" s="148"/>
      <c r="AP232" s="129">
        <v>230</v>
      </c>
      <c r="AQ232" s="149"/>
      <c r="AR232" s="149"/>
      <c r="AS232" s="149"/>
      <c r="AT232" s="149"/>
      <c r="AU232" s="149"/>
      <c r="AV232" s="149"/>
      <c r="AW232" s="149"/>
      <c r="AX232" s="149"/>
      <c r="AY232" s="149"/>
      <c r="AZ232" s="149"/>
      <c r="BA232" s="149"/>
      <c r="BB232" s="149"/>
      <c r="BC232" s="149"/>
      <c r="BD232" s="149"/>
      <c r="BE232" s="149"/>
      <c r="BF232" s="149"/>
      <c r="BG232" s="149"/>
      <c r="BH232" s="149"/>
      <c r="BI232" s="149"/>
      <c r="BJ232" s="141" t="s">
        <v>4682</v>
      </c>
      <c r="BK232" s="149"/>
      <c r="BL232" s="149"/>
      <c r="BM232" s="149"/>
      <c r="BN232" s="149"/>
      <c r="BO232" s="149"/>
      <c r="BP232" s="149"/>
      <c r="BQ232" s="149"/>
      <c r="BR232" s="149"/>
      <c r="BS232" s="149"/>
      <c r="BT232" s="149"/>
      <c r="BU232" s="149"/>
      <c r="BV232" s="149"/>
      <c r="BW232" s="148"/>
      <c r="BX232" s="148"/>
      <c r="BY232" s="148"/>
      <c r="BZ232" s="150"/>
      <c r="CA232" s="150"/>
      <c r="CB232" s="150"/>
      <c r="CC232" s="150"/>
      <c r="CD232" s="150"/>
      <c r="CE232" s="150"/>
      <c r="CF232" s="150"/>
      <c r="CG232" s="150"/>
      <c r="CH232" s="150"/>
      <c r="CI232" s="150"/>
      <c r="CJ232" s="150"/>
      <c r="CK232" s="150"/>
      <c r="CL232" s="150"/>
      <c r="CM232" s="150"/>
      <c r="CN232" s="150"/>
      <c r="CO232" s="150"/>
      <c r="CP232" s="150"/>
      <c r="CQ232" s="150"/>
      <c r="CR232" s="150"/>
      <c r="CS232" s="143" t="s">
        <v>4683</v>
      </c>
      <c r="CT232" s="150"/>
      <c r="CU232" s="150"/>
      <c r="CV232" s="150"/>
      <c r="CW232" s="150"/>
      <c r="CX232" s="150"/>
      <c r="CY232" s="150"/>
      <c r="CZ232" s="150"/>
      <c r="DA232" s="150"/>
      <c r="DB232" s="150"/>
      <c r="DC232" s="150"/>
      <c r="DD232" s="150"/>
      <c r="DE232" s="150"/>
    </row>
    <row r="233" spans="34:109" ht="15" hidden="1" customHeight="1">
      <c r="AH233" s="148"/>
      <c r="AI233" s="148"/>
      <c r="AJ233" s="148"/>
      <c r="AK233" s="148"/>
      <c r="AL233" s="137" t="str">
        <f t="shared" si="9"/>
        <v/>
      </c>
      <c r="AM233" s="137" t="str">
        <f t="shared" si="10"/>
        <v/>
      </c>
      <c r="AN233" s="138" t="str">
        <f t="shared" si="11"/>
        <v/>
      </c>
      <c r="AO233" s="148"/>
      <c r="AP233" s="129">
        <v>231</v>
      </c>
      <c r="AQ233" s="149"/>
      <c r="AR233" s="149"/>
      <c r="AS233" s="149"/>
      <c r="AT233" s="149"/>
      <c r="AU233" s="149"/>
      <c r="AV233" s="149"/>
      <c r="AW233" s="149"/>
      <c r="AX233" s="149"/>
      <c r="AY233" s="149"/>
      <c r="AZ233" s="149"/>
      <c r="BA233" s="149"/>
      <c r="BB233" s="149"/>
      <c r="BC233" s="149"/>
      <c r="BD233" s="149"/>
      <c r="BE233" s="149"/>
      <c r="BF233" s="149"/>
      <c r="BG233" s="149"/>
      <c r="BH233" s="149"/>
      <c r="BI233" s="149"/>
      <c r="BJ233" s="141" t="s">
        <v>4684</v>
      </c>
      <c r="BK233" s="149"/>
      <c r="BL233" s="149"/>
      <c r="BM233" s="149"/>
      <c r="BN233" s="149"/>
      <c r="BO233" s="149"/>
      <c r="BP233" s="149"/>
      <c r="BQ233" s="149"/>
      <c r="BR233" s="149"/>
      <c r="BS233" s="149"/>
      <c r="BT233" s="149"/>
      <c r="BU233" s="149"/>
      <c r="BV233" s="149"/>
      <c r="BW233" s="148"/>
      <c r="BX233" s="148"/>
      <c r="BY233" s="148"/>
      <c r="BZ233" s="150"/>
      <c r="CA233" s="150"/>
      <c r="CB233" s="150"/>
      <c r="CC233" s="150"/>
      <c r="CD233" s="150"/>
      <c r="CE233" s="150"/>
      <c r="CF233" s="150"/>
      <c r="CG233" s="150"/>
      <c r="CH233" s="150"/>
      <c r="CI233" s="150"/>
      <c r="CJ233" s="150"/>
      <c r="CK233" s="150"/>
      <c r="CL233" s="150"/>
      <c r="CM233" s="150"/>
      <c r="CN233" s="150"/>
      <c r="CO233" s="150"/>
      <c r="CP233" s="150"/>
      <c r="CQ233" s="150"/>
      <c r="CR233" s="150"/>
      <c r="CS233" s="143" t="s">
        <v>4685</v>
      </c>
      <c r="CT233" s="150"/>
      <c r="CU233" s="150"/>
      <c r="CV233" s="150"/>
      <c r="CW233" s="150"/>
      <c r="CX233" s="150"/>
      <c r="CY233" s="150"/>
      <c r="CZ233" s="150"/>
      <c r="DA233" s="150"/>
      <c r="DB233" s="150"/>
      <c r="DC233" s="150"/>
      <c r="DD233" s="150"/>
      <c r="DE233" s="150"/>
    </row>
    <row r="234" spans="34:109" ht="15" hidden="1" customHeight="1">
      <c r="AH234" s="148"/>
      <c r="AI234" s="148"/>
      <c r="AJ234" s="148"/>
      <c r="AK234" s="148"/>
      <c r="AL234" s="137" t="str">
        <f t="shared" si="9"/>
        <v/>
      </c>
      <c r="AM234" s="137" t="str">
        <f t="shared" si="10"/>
        <v/>
      </c>
      <c r="AN234" s="138" t="str">
        <f t="shared" si="11"/>
        <v/>
      </c>
      <c r="AO234" s="148"/>
      <c r="AP234" s="129">
        <v>232</v>
      </c>
      <c r="AQ234" s="149"/>
      <c r="AR234" s="149"/>
      <c r="AS234" s="149"/>
      <c r="AT234" s="149"/>
      <c r="AU234" s="149"/>
      <c r="AV234" s="149"/>
      <c r="AW234" s="149"/>
      <c r="AX234" s="149"/>
      <c r="AY234" s="149"/>
      <c r="AZ234" s="149"/>
      <c r="BA234" s="149"/>
      <c r="BB234" s="149"/>
      <c r="BC234" s="149"/>
      <c r="BD234" s="149"/>
      <c r="BE234" s="149"/>
      <c r="BF234" s="149"/>
      <c r="BG234" s="149"/>
      <c r="BH234" s="149"/>
      <c r="BI234" s="149"/>
      <c r="BJ234" s="141" t="s">
        <v>4686</v>
      </c>
      <c r="BK234" s="149"/>
      <c r="BL234" s="149"/>
      <c r="BM234" s="149"/>
      <c r="BN234" s="149"/>
      <c r="BO234" s="149"/>
      <c r="BP234" s="149"/>
      <c r="BQ234" s="149"/>
      <c r="BR234" s="149"/>
      <c r="BS234" s="149"/>
      <c r="BT234" s="149"/>
      <c r="BU234" s="149"/>
      <c r="BV234" s="149"/>
      <c r="BW234" s="148"/>
      <c r="BX234" s="148"/>
      <c r="BY234" s="148"/>
      <c r="BZ234" s="150"/>
      <c r="CA234" s="150"/>
      <c r="CB234" s="150"/>
      <c r="CC234" s="150"/>
      <c r="CD234" s="150"/>
      <c r="CE234" s="150"/>
      <c r="CF234" s="150"/>
      <c r="CG234" s="150"/>
      <c r="CH234" s="150"/>
      <c r="CI234" s="150"/>
      <c r="CJ234" s="150"/>
      <c r="CK234" s="150"/>
      <c r="CL234" s="150"/>
      <c r="CM234" s="150"/>
      <c r="CN234" s="150"/>
      <c r="CO234" s="150"/>
      <c r="CP234" s="150"/>
      <c r="CQ234" s="150"/>
      <c r="CR234" s="150"/>
      <c r="CS234" s="143" t="s">
        <v>4687</v>
      </c>
      <c r="CT234" s="150"/>
      <c r="CU234" s="150"/>
      <c r="CV234" s="150"/>
      <c r="CW234" s="150"/>
      <c r="CX234" s="150"/>
      <c r="CY234" s="150"/>
      <c r="CZ234" s="150"/>
      <c r="DA234" s="150"/>
      <c r="DB234" s="150"/>
      <c r="DC234" s="150"/>
      <c r="DD234" s="150"/>
      <c r="DE234" s="150"/>
    </row>
    <row r="235" spans="34:109" ht="15" hidden="1" customHeight="1">
      <c r="AH235" s="148"/>
      <c r="AI235" s="148"/>
      <c r="AJ235" s="148"/>
      <c r="AK235" s="148"/>
      <c r="AL235" s="137" t="str">
        <f t="shared" si="9"/>
        <v/>
      </c>
      <c r="AM235" s="137" t="str">
        <f t="shared" si="10"/>
        <v/>
      </c>
      <c r="AN235" s="138" t="str">
        <f t="shared" si="11"/>
        <v/>
      </c>
      <c r="AO235" s="148"/>
      <c r="AP235" s="129">
        <v>233</v>
      </c>
      <c r="AQ235" s="149"/>
      <c r="AR235" s="149"/>
      <c r="AS235" s="149"/>
      <c r="AT235" s="149"/>
      <c r="AU235" s="149"/>
      <c r="AV235" s="149"/>
      <c r="AW235" s="149"/>
      <c r="AX235" s="149"/>
      <c r="AY235" s="149"/>
      <c r="AZ235" s="149"/>
      <c r="BA235" s="149"/>
      <c r="BB235" s="149"/>
      <c r="BC235" s="149"/>
      <c r="BD235" s="149"/>
      <c r="BE235" s="149"/>
      <c r="BF235" s="149"/>
      <c r="BG235" s="149"/>
      <c r="BH235" s="149"/>
      <c r="BI235" s="149"/>
      <c r="BJ235" s="141" t="s">
        <v>4688</v>
      </c>
      <c r="BK235" s="149"/>
      <c r="BL235" s="149"/>
      <c r="BM235" s="149"/>
      <c r="BN235" s="149"/>
      <c r="BO235" s="149"/>
      <c r="BP235" s="149"/>
      <c r="BQ235" s="149"/>
      <c r="BR235" s="149"/>
      <c r="BS235" s="149"/>
      <c r="BT235" s="149"/>
      <c r="BU235" s="149"/>
      <c r="BV235" s="149"/>
      <c r="BW235" s="148"/>
      <c r="BX235" s="148"/>
      <c r="BY235" s="148"/>
      <c r="BZ235" s="150"/>
      <c r="CA235" s="150"/>
      <c r="CB235" s="150"/>
      <c r="CC235" s="150"/>
      <c r="CD235" s="150"/>
      <c r="CE235" s="150"/>
      <c r="CF235" s="150"/>
      <c r="CG235" s="150"/>
      <c r="CH235" s="150"/>
      <c r="CI235" s="150"/>
      <c r="CJ235" s="150"/>
      <c r="CK235" s="150"/>
      <c r="CL235" s="150"/>
      <c r="CM235" s="150"/>
      <c r="CN235" s="150"/>
      <c r="CO235" s="150"/>
      <c r="CP235" s="150"/>
      <c r="CQ235" s="150"/>
      <c r="CR235" s="150"/>
      <c r="CS235" s="143" t="s">
        <v>4689</v>
      </c>
      <c r="CT235" s="150"/>
      <c r="CU235" s="150"/>
      <c r="CV235" s="150"/>
      <c r="CW235" s="150"/>
      <c r="CX235" s="150"/>
      <c r="CY235" s="150"/>
      <c r="CZ235" s="150"/>
      <c r="DA235" s="150"/>
      <c r="DB235" s="150"/>
      <c r="DC235" s="150"/>
      <c r="DD235" s="150"/>
      <c r="DE235" s="150"/>
    </row>
    <row r="236" spans="34:109" ht="15" hidden="1" customHeight="1">
      <c r="AH236" s="148"/>
      <c r="AI236" s="148"/>
      <c r="AJ236" s="148"/>
      <c r="AK236" s="148"/>
      <c r="AL236" s="137" t="str">
        <f t="shared" si="9"/>
        <v/>
      </c>
      <c r="AM236" s="137" t="str">
        <f t="shared" si="10"/>
        <v/>
      </c>
      <c r="AN236" s="138" t="str">
        <f t="shared" si="11"/>
        <v/>
      </c>
      <c r="AO236" s="148"/>
      <c r="AP236" s="129">
        <v>234</v>
      </c>
      <c r="AQ236" s="149"/>
      <c r="AR236" s="149"/>
      <c r="AS236" s="149"/>
      <c r="AT236" s="149"/>
      <c r="AU236" s="149"/>
      <c r="AV236" s="149"/>
      <c r="AW236" s="149"/>
      <c r="AX236" s="149"/>
      <c r="AY236" s="149"/>
      <c r="AZ236" s="149"/>
      <c r="BA236" s="149"/>
      <c r="BB236" s="149"/>
      <c r="BC236" s="149"/>
      <c r="BD236" s="149"/>
      <c r="BE236" s="149"/>
      <c r="BF236" s="149"/>
      <c r="BG236" s="149"/>
      <c r="BH236" s="149"/>
      <c r="BI236" s="149"/>
      <c r="BJ236" s="141" t="s">
        <v>4690</v>
      </c>
      <c r="BK236" s="149"/>
      <c r="BL236" s="149"/>
      <c r="BM236" s="149"/>
      <c r="BN236" s="149"/>
      <c r="BO236" s="149"/>
      <c r="BP236" s="149"/>
      <c r="BQ236" s="149"/>
      <c r="BR236" s="149"/>
      <c r="BS236" s="149"/>
      <c r="BT236" s="149"/>
      <c r="BU236" s="149"/>
      <c r="BV236" s="149"/>
      <c r="BW236" s="148"/>
      <c r="BX236" s="148"/>
      <c r="BY236" s="148"/>
      <c r="BZ236" s="150"/>
      <c r="CA236" s="150"/>
      <c r="CB236" s="150"/>
      <c r="CC236" s="150"/>
      <c r="CD236" s="150"/>
      <c r="CE236" s="150"/>
      <c r="CF236" s="150"/>
      <c r="CG236" s="150"/>
      <c r="CH236" s="150"/>
      <c r="CI236" s="150"/>
      <c r="CJ236" s="150"/>
      <c r="CK236" s="150"/>
      <c r="CL236" s="150"/>
      <c r="CM236" s="150"/>
      <c r="CN236" s="150"/>
      <c r="CO236" s="150"/>
      <c r="CP236" s="150"/>
      <c r="CQ236" s="150"/>
      <c r="CR236" s="150"/>
      <c r="CS236" s="143" t="s">
        <v>4691</v>
      </c>
      <c r="CT236" s="150"/>
      <c r="CU236" s="150"/>
      <c r="CV236" s="150"/>
      <c r="CW236" s="150"/>
      <c r="CX236" s="150"/>
      <c r="CY236" s="150"/>
      <c r="CZ236" s="150"/>
      <c r="DA236" s="150"/>
      <c r="DB236" s="150"/>
      <c r="DC236" s="150"/>
      <c r="DD236" s="150"/>
      <c r="DE236" s="150"/>
    </row>
    <row r="237" spans="34:109" ht="15" hidden="1" customHeight="1">
      <c r="AH237" s="148"/>
      <c r="AI237" s="148"/>
      <c r="AJ237" s="148"/>
      <c r="AK237" s="148"/>
      <c r="AL237" s="137" t="str">
        <f t="shared" si="9"/>
        <v/>
      </c>
      <c r="AM237" s="137" t="str">
        <f t="shared" si="10"/>
        <v/>
      </c>
      <c r="AN237" s="138" t="str">
        <f t="shared" si="11"/>
        <v/>
      </c>
      <c r="AO237" s="148"/>
      <c r="AP237" s="129">
        <v>235</v>
      </c>
      <c r="AQ237" s="149"/>
      <c r="AR237" s="149"/>
      <c r="AS237" s="149"/>
      <c r="AT237" s="149"/>
      <c r="AU237" s="149"/>
      <c r="AV237" s="149"/>
      <c r="AW237" s="149"/>
      <c r="AX237" s="149"/>
      <c r="AY237" s="149"/>
      <c r="AZ237" s="149"/>
      <c r="BA237" s="149"/>
      <c r="BB237" s="149"/>
      <c r="BC237" s="149"/>
      <c r="BD237" s="149"/>
      <c r="BE237" s="149"/>
      <c r="BF237" s="149"/>
      <c r="BG237" s="149"/>
      <c r="BH237" s="149"/>
      <c r="BI237" s="149"/>
      <c r="BJ237" s="141" t="s">
        <v>4692</v>
      </c>
      <c r="BK237" s="149"/>
      <c r="BL237" s="149"/>
      <c r="BM237" s="149"/>
      <c r="BN237" s="149"/>
      <c r="BO237" s="149"/>
      <c r="BP237" s="149"/>
      <c r="BQ237" s="149"/>
      <c r="BR237" s="149"/>
      <c r="BS237" s="149"/>
      <c r="BT237" s="149"/>
      <c r="BU237" s="149"/>
      <c r="BV237" s="149"/>
      <c r="BW237" s="148"/>
      <c r="BX237" s="148"/>
      <c r="BY237" s="148"/>
      <c r="BZ237" s="150"/>
      <c r="CA237" s="150"/>
      <c r="CB237" s="150"/>
      <c r="CC237" s="150"/>
      <c r="CD237" s="150"/>
      <c r="CE237" s="150"/>
      <c r="CF237" s="150"/>
      <c r="CG237" s="150"/>
      <c r="CH237" s="150"/>
      <c r="CI237" s="150"/>
      <c r="CJ237" s="150"/>
      <c r="CK237" s="150"/>
      <c r="CL237" s="150"/>
      <c r="CM237" s="150"/>
      <c r="CN237" s="150"/>
      <c r="CO237" s="150"/>
      <c r="CP237" s="150"/>
      <c r="CQ237" s="150"/>
      <c r="CR237" s="150"/>
      <c r="CS237" s="143" t="s">
        <v>4693</v>
      </c>
      <c r="CT237" s="150"/>
      <c r="CU237" s="150"/>
      <c r="CV237" s="150"/>
      <c r="CW237" s="150"/>
      <c r="CX237" s="150"/>
      <c r="CY237" s="150"/>
      <c r="CZ237" s="150"/>
      <c r="DA237" s="150"/>
      <c r="DB237" s="150"/>
      <c r="DC237" s="150"/>
      <c r="DD237" s="150"/>
      <c r="DE237" s="150"/>
    </row>
    <row r="238" spans="34:109" ht="15" hidden="1" customHeight="1">
      <c r="AH238" s="148"/>
      <c r="AI238" s="148"/>
      <c r="AJ238" s="148"/>
      <c r="AK238" s="148"/>
      <c r="AL238" s="137" t="str">
        <f t="shared" si="9"/>
        <v/>
      </c>
      <c r="AM238" s="137" t="str">
        <f t="shared" si="10"/>
        <v/>
      </c>
      <c r="AN238" s="138" t="str">
        <f t="shared" si="11"/>
        <v/>
      </c>
      <c r="AO238" s="148"/>
      <c r="AP238" s="129">
        <v>236</v>
      </c>
      <c r="AQ238" s="149"/>
      <c r="AR238" s="149"/>
      <c r="AS238" s="149"/>
      <c r="AT238" s="149"/>
      <c r="AU238" s="149"/>
      <c r="AV238" s="149"/>
      <c r="AW238" s="149"/>
      <c r="AX238" s="149"/>
      <c r="AY238" s="149"/>
      <c r="AZ238" s="149"/>
      <c r="BA238" s="149"/>
      <c r="BB238" s="149"/>
      <c r="BC238" s="149"/>
      <c r="BD238" s="149"/>
      <c r="BE238" s="149"/>
      <c r="BF238" s="149"/>
      <c r="BG238" s="149"/>
      <c r="BH238" s="149"/>
      <c r="BI238" s="149"/>
      <c r="BJ238" s="141" t="s">
        <v>4694</v>
      </c>
      <c r="BK238" s="149"/>
      <c r="BL238" s="149"/>
      <c r="BM238" s="149"/>
      <c r="BN238" s="149"/>
      <c r="BO238" s="149"/>
      <c r="BP238" s="149"/>
      <c r="BQ238" s="149"/>
      <c r="BR238" s="149"/>
      <c r="BS238" s="149"/>
      <c r="BT238" s="149"/>
      <c r="BU238" s="149"/>
      <c r="BV238" s="149"/>
      <c r="BW238" s="148"/>
      <c r="BX238" s="148"/>
      <c r="BY238" s="148"/>
      <c r="BZ238" s="150"/>
      <c r="CA238" s="150"/>
      <c r="CB238" s="150"/>
      <c r="CC238" s="150"/>
      <c r="CD238" s="150"/>
      <c r="CE238" s="150"/>
      <c r="CF238" s="150"/>
      <c r="CG238" s="150"/>
      <c r="CH238" s="150"/>
      <c r="CI238" s="150"/>
      <c r="CJ238" s="150"/>
      <c r="CK238" s="150"/>
      <c r="CL238" s="150"/>
      <c r="CM238" s="150"/>
      <c r="CN238" s="150"/>
      <c r="CO238" s="150"/>
      <c r="CP238" s="150"/>
      <c r="CQ238" s="150"/>
      <c r="CR238" s="150"/>
      <c r="CS238" s="143" t="s">
        <v>4695</v>
      </c>
      <c r="CT238" s="150"/>
      <c r="CU238" s="150"/>
      <c r="CV238" s="150"/>
      <c r="CW238" s="150"/>
      <c r="CX238" s="150"/>
      <c r="CY238" s="150"/>
      <c r="CZ238" s="150"/>
      <c r="DA238" s="150"/>
      <c r="DB238" s="150"/>
      <c r="DC238" s="150"/>
      <c r="DD238" s="150"/>
      <c r="DE238" s="150"/>
    </row>
    <row r="239" spans="34:109" ht="15" hidden="1" customHeight="1">
      <c r="AH239" s="148"/>
      <c r="AI239" s="148"/>
      <c r="AJ239" s="148"/>
      <c r="AK239" s="148"/>
      <c r="AL239" s="137" t="str">
        <f t="shared" si="9"/>
        <v/>
      </c>
      <c r="AM239" s="137" t="str">
        <f t="shared" si="10"/>
        <v/>
      </c>
      <c r="AN239" s="138" t="str">
        <f t="shared" si="11"/>
        <v/>
      </c>
      <c r="AO239" s="148"/>
      <c r="AP239" s="129">
        <v>237</v>
      </c>
      <c r="AQ239" s="149"/>
      <c r="AR239" s="149"/>
      <c r="AS239" s="149"/>
      <c r="AT239" s="149"/>
      <c r="AU239" s="149"/>
      <c r="AV239" s="149"/>
      <c r="AW239" s="149"/>
      <c r="AX239" s="149"/>
      <c r="AY239" s="149"/>
      <c r="AZ239" s="149"/>
      <c r="BA239" s="149"/>
      <c r="BB239" s="149"/>
      <c r="BC239" s="149"/>
      <c r="BD239" s="149"/>
      <c r="BE239" s="149"/>
      <c r="BF239" s="149"/>
      <c r="BG239" s="149"/>
      <c r="BH239" s="149"/>
      <c r="BI239" s="149"/>
      <c r="BJ239" s="141" t="s">
        <v>4696</v>
      </c>
      <c r="BK239" s="149"/>
      <c r="BL239" s="149"/>
      <c r="BM239" s="149"/>
      <c r="BN239" s="149"/>
      <c r="BO239" s="149"/>
      <c r="BP239" s="149"/>
      <c r="BQ239" s="149"/>
      <c r="BR239" s="149"/>
      <c r="BS239" s="149"/>
      <c r="BT239" s="149"/>
      <c r="BU239" s="149"/>
      <c r="BV239" s="149"/>
      <c r="BW239" s="148"/>
      <c r="BX239" s="148"/>
      <c r="BY239" s="148"/>
      <c r="BZ239" s="150"/>
      <c r="CA239" s="150"/>
      <c r="CB239" s="150"/>
      <c r="CC239" s="150"/>
      <c r="CD239" s="150"/>
      <c r="CE239" s="150"/>
      <c r="CF239" s="150"/>
      <c r="CG239" s="150"/>
      <c r="CH239" s="150"/>
      <c r="CI239" s="150"/>
      <c r="CJ239" s="150"/>
      <c r="CK239" s="150"/>
      <c r="CL239" s="150"/>
      <c r="CM239" s="150"/>
      <c r="CN239" s="150"/>
      <c r="CO239" s="150"/>
      <c r="CP239" s="150"/>
      <c r="CQ239" s="150"/>
      <c r="CR239" s="150"/>
      <c r="CS239" s="143" t="s">
        <v>4697</v>
      </c>
      <c r="CT239" s="150"/>
      <c r="CU239" s="150"/>
      <c r="CV239" s="150"/>
      <c r="CW239" s="150"/>
      <c r="CX239" s="150"/>
      <c r="CY239" s="150"/>
      <c r="CZ239" s="150"/>
      <c r="DA239" s="150"/>
      <c r="DB239" s="150"/>
      <c r="DC239" s="150"/>
      <c r="DD239" s="150"/>
      <c r="DE239" s="150"/>
    </row>
    <row r="240" spans="34:109" ht="15" hidden="1" customHeight="1">
      <c r="AH240" s="148"/>
      <c r="AI240" s="148"/>
      <c r="AJ240" s="148"/>
      <c r="AK240" s="148"/>
      <c r="AL240" s="137" t="str">
        <f t="shared" si="9"/>
        <v/>
      </c>
      <c r="AM240" s="137" t="str">
        <f t="shared" si="10"/>
        <v/>
      </c>
      <c r="AN240" s="138" t="str">
        <f t="shared" si="11"/>
        <v/>
      </c>
      <c r="AO240" s="148"/>
      <c r="AP240" s="129">
        <v>238</v>
      </c>
      <c r="AQ240" s="149"/>
      <c r="AR240" s="149"/>
      <c r="AS240" s="149"/>
      <c r="AT240" s="149"/>
      <c r="AU240" s="149"/>
      <c r="AV240" s="149"/>
      <c r="AW240" s="149"/>
      <c r="AX240" s="149"/>
      <c r="AY240" s="149"/>
      <c r="AZ240" s="149"/>
      <c r="BA240" s="149"/>
      <c r="BB240" s="149"/>
      <c r="BC240" s="149"/>
      <c r="BD240" s="149"/>
      <c r="BE240" s="149"/>
      <c r="BF240" s="149"/>
      <c r="BG240" s="149"/>
      <c r="BH240" s="149"/>
      <c r="BI240" s="149"/>
      <c r="BJ240" s="141" t="s">
        <v>4698</v>
      </c>
      <c r="BK240" s="149"/>
      <c r="BL240" s="149"/>
      <c r="BM240" s="149"/>
      <c r="BN240" s="149"/>
      <c r="BO240" s="149"/>
      <c r="BP240" s="149"/>
      <c r="BQ240" s="149"/>
      <c r="BR240" s="149"/>
      <c r="BS240" s="149"/>
      <c r="BT240" s="149"/>
      <c r="BU240" s="149"/>
      <c r="BV240" s="149"/>
      <c r="BW240" s="148"/>
      <c r="BX240" s="148"/>
      <c r="BY240" s="148"/>
      <c r="BZ240" s="150"/>
      <c r="CA240" s="150"/>
      <c r="CB240" s="150"/>
      <c r="CC240" s="150"/>
      <c r="CD240" s="150"/>
      <c r="CE240" s="150"/>
      <c r="CF240" s="150"/>
      <c r="CG240" s="150"/>
      <c r="CH240" s="150"/>
      <c r="CI240" s="150"/>
      <c r="CJ240" s="150"/>
      <c r="CK240" s="150"/>
      <c r="CL240" s="150"/>
      <c r="CM240" s="150"/>
      <c r="CN240" s="150"/>
      <c r="CO240" s="150"/>
      <c r="CP240" s="150"/>
      <c r="CQ240" s="150"/>
      <c r="CR240" s="150"/>
      <c r="CS240" s="143" t="s">
        <v>4699</v>
      </c>
      <c r="CT240" s="150"/>
      <c r="CU240" s="150"/>
      <c r="CV240" s="150"/>
      <c r="CW240" s="150"/>
      <c r="CX240" s="150"/>
      <c r="CY240" s="150"/>
      <c r="CZ240" s="150"/>
      <c r="DA240" s="150"/>
      <c r="DB240" s="150"/>
      <c r="DC240" s="150"/>
      <c r="DD240" s="150"/>
      <c r="DE240" s="150"/>
    </row>
    <row r="241" spans="34:109" ht="15" hidden="1" customHeight="1">
      <c r="AH241" s="148"/>
      <c r="AI241" s="148"/>
      <c r="AJ241" s="148"/>
      <c r="AK241" s="148"/>
      <c r="AL241" s="137" t="str">
        <f t="shared" si="9"/>
        <v/>
      </c>
      <c r="AM241" s="137" t="str">
        <f t="shared" si="10"/>
        <v/>
      </c>
      <c r="AN241" s="138" t="str">
        <f t="shared" si="11"/>
        <v/>
      </c>
      <c r="AO241" s="148"/>
      <c r="AP241" s="129">
        <v>239</v>
      </c>
      <c r="AQ241" s="149"/>
      <c r="AR241" s="149"/>
      <c r="AS241" s="149"/>
      <c r="AT241" s="149"/>
      <c r="AU241" s="149"/>
      <c r="AV241" s="149"/>
      <c r="AW241" s="149"/>
      <c r="AX241" s="149"/>
      <c r="AY241" s="149"/>
      <c r="AZ241" s="149"/>
      <c r="BA241" s="149"/>
      <c r="BB241" s="149"/>
      <c r="BC241" s="149"/>
      <c r="BD241" s="149"/>
      <c r="BE241" s="149"/>
      <c r="BF241" s="149"/>
      <c r="BG241" s="149"/>
      <c r="BH241" s="149"/>
      <c r="BI241" s="149"/>
      <c r="BJ241" s="141" t="s">
        <v>4700</v>
      </c>
      <c r="BK241" s="149"/>
      <c r="BL241" s="149"/>
      <c r="BM241" s="149"/>
      <c r="BN241" s="149"/>
      <c r="BO241" s="149"/>
      <c r="BP241" s="149"/>
      <c r="BQ241" s="149"/>
      <c r="BR241" s="149"/>
      <c r="BS241" s="149"/>
      <c r="BT241" s="149"/>
      <c r="BU241" s="149"/>
      <c r="BV241" s="149"/>
      <c r="BW241" s="148"/>
      <c r="BX241" s="148"/>
      <c r="BY241" s="148"/>
      <c r="BZ241" s="150"/>
      <c r="CA241" s="150"/>
      <c r="CB241" s="150"/>
      <c r="CC241" s="150"/>
      <c r="CD241" s="150"/>
      <c r="CE241" s="150"/>
      <c r="CF241" s="150"/>
      <c r="CG241" s="150"/>
      <c r="CH241" s="150"/>
      <c r="CI241" s="150"/>
      <c r="CJ241" s="150"/>
      <c r="CK241" s="150"/>
      <c r="CL241" s="150"/>
      <c r="CM241" s="150"/>
      <c r="CN241" s="150"/>
      <c r="CO241" s="150"/>
      <c r="CP241" s="150"/>
      <c r="CQ241" s="150"/>
      <c r="CR241" s="150"/>
      <c r="CS241" s="143" t="s">
        <v>4701</v>
      </c>
      <c r="CT241" s="150"/>
      <c r="CU241" s="150"/>
      <c r="CV241" s="150"/>
      <c r="CW241" s="150"/>
      <c r="CX241" s="150"/>
      <c r="CY241" s="150"/>
      <c r="CZ241" s="150"/>
      <c r="DA241" s="150"/>
      <c r="DB241" s="150"/>
      <c r="DC241" s="150"/>
      <c r="DD241" s="150"/>
      <c r="DE241" s="150"/>
    </row>
    <row r="242" spans="34:109" ht="15" hidden="1" customHeight="1">
      <c r="AH242" s="148"/>
      <c r="AI242" s="148"/>
      <c r="AJ242" s="148"/>
      <c r="AK242" s="148"/>
      <c r="AL242" s="137" t="str">
        <f t="shared" si="9"/>
        <v/>
      </c>
      <c r="AM242" s="137" t="str">
        <f t="shared" si="10"/>
        <v/>
      </c>
      <c r="AN242" s="138" t="str">
        <f t="shared" si="11"/>
        <v/>
      </c>
      <c r="AO242" s="148"/>
      <c r="AP242" s="129">
        <v>240</v>
      </c>
      <c r="AQ242" s="149"/>
      <c r="AR242" s="149"/>
      <c r="AS242" s="149"/>
      <c r="AT242" s="149"/>
      <c r="AU242" s="149"/>
      <c r="AV242" s="149"/>
      <c r="AW242" s="149"/>
      <c r="AX242" s="149"/>
      <c r="AY242" s="149"/>
      <c r="AZ242" s="149"/>
      <c r="BA242" s="149"/>
      <c r="BB242" s="149"/>
      <c r="BC242" s="149"/>
      <c r="BD242" s="149"/>
      <c r="BE242" s="149"/>
      <c r="BF242" s="149"/>
      <c r="BG242" s="149"/>
      <c r="BH242" s="149"/>
      <c r="BI242" s="149"/>
      <c r="BJ242" s="141" t="s">
        <v>4702</v>
      </c>
      <c r="BK242" s="149"/>
      <c r="BL242" s="149"/>
      <c r="BM242" s="149"/>
      <c r="BN242" s="149"/>
      <c r="BO242" s="149"/>
      <c r="BP242" s="149"/>
      <c r="BQ242" s="149"/>
      <c r="BR242" s="149"/>
      <c r="BS242" s="149"/>
      <c r="BT242" s="149"/>
      <c r="BU242" s="149"/>
      <c r="BV242" s="149"/>
      <c r="BW242" s="148"/>
      <c r="BX242" s="148"/>
      <c r="BY242" s="148"/>
      <c r="BZ242" s="150"/>
      <c r="CA242" s="150"/>
      <c r="CB242" s="150"/>
      <c r="CC242" s="150"/>
      <c r="CD242" s="150"/>
      <c r="CE242" s="150"/>
      <c r="CF242" s="150"/>
      <c r="CG242" s="150"/>
      <c r="CH242" s="150"/>
      <c r="CI242" s="150"/>
      <c r="CJ242" s="150"/>
      <c r="CK242" s="150"/>
      <c r="CL242" s="150"/>
      <c r="CM242" s="150"/>
      <c r="CN242" s="150"/>
      <c r="CO242" s="150"/>
      <c r="CP242" s="150"/>
      <c r="CQ242" s="150"/>
      <c r="CR242" s="150"/>
      <c r="CS242" s="143" t="s">
        <v>4703</v>
      </c>
      <c r="CT242" s="150"/>
      <c r="CU242" s="150"/>
      <c r="CV242" s="150"/>
      <c r="CW242" s="150"/>
      <c r="CX242" s="150"/>
      <c r="CY242" s="150"/>
      <c r="CZ242" s="150"/>
      <c r="DA242" s="150"/>
      <c r="DB242" s="150"/>
      <c r="DC242" s="150"/>
      <c r="DD242" s="150"/>
      <c r="DE242" s="150"/>
    </row>
    <row r="243" spans="34:109" ht="15" hidden="1" customHeight="1">
      <c r="AH243" s="148"/>
      <c r="AI243" s="148"/>
      <c r="AJ243" s="148"/>
      <c r="AK243" s="148"/>
      <c r="AL243" s="137" t="str">
        <f t="shared" si="9"/>
        <v/>
      </c>
      <c r="AM243" s="137" t="str">
        <f t="shared" si="10"/>
        <v/>
      </c>
      <c r="AN243" s="138" t="str">
        <f t="shared" si="11"/>
        <v/>
      </c>
      <c r="AO243" s="148"/>
      <c r="AP243" s="129">
        <v>241</v>
      </c>
      <c r="AQ243" s="149"/>
      <c r="AR243" s="149"/>
      <c r="AS243" s="149"/>
      <c r="AT243" s="149"/>
      <c r="AU243" s="149"/>
      <c r="AV243" s="149"/>
      <c r="AW243" s="149"/>
      <c r="AX243" s="149"/>
      <c r="AY243" s="149"/>
      <c r="AZ243" s="149"/>
      <c r="BA243" s="149"/>
      <c r="BB243" s="149"/>
      <c r="BC243" s="149"/>
      <c r="BD243" s="149"/>
      <c r="BE243" s="149"/>
      <c r="BF243" s="149"/>
      <c r="BG243" s="149"/>
      <c r="BH243" s="149"/>
      <c r="BI243" s="149"/>
      <c r="BJ243" s="141" t="s">
        <v>4704</v>
      </c>
      <c r="BK243" s="149"/>
      <c r="BL243" s="149"/>
      <c r="BM243" s="149"/>
      <c r="BN243" s="149"/>
      <c r="BO243" s="149"/>
      <c r="BP243" s="149"/>
      <c r="BQ243" s="149"/>
      <c r="BR243" s="149"/>
      <c r="BS243" s="149"/>
      <c r="BT243" s="149"/>
      <c r="BU243" s="149"/>
      <c r="BV243" s="149"/>
      <c r="BW243" s="148"/>
      <c r="BX243" s="148"/>
      <c r="BY243" s="148"/>
      <c r="BZ243" s="150"/>
      <c r="CA243" s="150"/>
      <c r="CB243" s="150"/>
      <c r="CC243" s="150"/>
      <c r="CD243" s="150"/>
      <c r="CE243" s="150"/>
      <c r="CF243" s="150"/>
      <c r="CG243" s="150"/>
      <c r="CH243" s="150"/>
      <c r="CI243" s="150"/>
      <c r="CJ243" s="150"/>
      <c r="CK243" s="150"/>
      <c r="CL243" s="150"/>
      <c r="CM243" s="150"/>
      <c r="CN243" s="150"/>
      <c r="CO243" s="150"/>
      <c r="CP243" s="150"/>
      <c r="CQ243" s="150"/>
      <c r="CR243" s="150"/>
      <c r="CS243" s="143" t="s">
        <v>4705</v>
      </c>
      <c r="CT243" s="150"/>
      <c r="CU243" s="150"/>
      <c r="CV243" s="150"/>
      <c r="CW243" s="150"/>
      <c r="CX243" s="150"/>
      <c r="CY243" s="150"/>
      <c r="CZ243" s="150"/>
      <c r="DA243" s="150"/>
      <c r="DB243" s="150"/>
      <c r="DC243" s="150"/>
      <c r="DD243" s="150"/>
      <c r="DE243" s="150"/>
    </row>
    <row r="244" spans="34:109" ht="15" hidden="1" customHeight="1">
      <c r="AH244" s="148"/>
      <c r="AI244" s="148"/>
      <c r="AJ244" s="148"/>
      <c r="AK244" s="148"/>
      <c r="AL244" s="137" t="str">
        <f t="shared" si="9"/>
        <v/>
      </c>
      <c r="AM244" s="137" t="str">
        <f t="shared" si="10"/>
        <v/>
      </c>
      <c r="AN244" s="138" t="str">
        <f t="shared" si="11"/>
        <v/>
      </c>
      <c r="AO244" s="148"/>
      <c r="AP244" s="129">
        <v>242</v>
      </c>
      <c r="AQ244" s="149"/>
      <c r="AR244" s="149"/>
      <c r="AS244" s="149"/>
      <c r="AT244" s="149"/>
      <c r="AU244" s="149"/>
      <c r="AV244" s="149"/>
      <c r="AW244" s="149"/>
      <c r="AX244" s="149"/>
      <c r="AY244" s="149"/>
      <c r="AZ244" s="149"/>
      <c r="BA244" s="149"/>
      <c r="BB244" s="149"/>
      <c r="BC244" s="149"/>
      <c r="BD244" s="149"/>
      <c r="BE244" s="149"/>
      <c r="BF244" s="149"/>
      <c r="BG244" s="149"/>
      <c r="BH244" s="149"/>
      <c r="BI244" s="149"/>
      <c r="BJ244" s="141" t="s">
        <v>4706</v>
      </c>
      <c r="BK244" s="149"/>
      <c r="BL244" s="149"/>
      <c r="BM244" s="149"/>
      <c r="BN244" s="149"/>
      <c r="BO244" s="149"/>
      <c r="BP244" s="149"/>
      <c r="BQ244" s="149"/>
      <c r="BR244" s="149"/>
      <c r="BS244" s="149"/>
      <c r="BT244" s="149"/>
      <c r="BU244" s="149"/>
      <c r="BV244" s="149"/>
      <c r="BW244" s="148"/>
      <c r="BX244" s="148"/>
      <c r="BY244" s="148"/>
      <c r="BZ244" s="150"/>
      <c r="CA244" s="150"/>
      <c r="CB244" s="150"/>
      <c r="CC244" s="150"/>
      <c r="CD244" s="150"/>
      <c r="CE244" s="150"/>
      <c r="CF244" s="150"/>
      <c r="CG244" s="150"/>
      <c r="CH244" s="150"/>
      <c r="CI244" s="150"/>
      <c r="CJ244" s="150"/>
      <c r="CK244" s="150"/>
      <c r="CL244" s="150"/>
      <c r="CM244" s="150"/>
      <c r="CN244" s="150"/>
      <c r="CO244" s="150"/>
      <c r="CP244" s="150"/>
      <c r="CQ244" s="150"/>
      <c r="CR244" s="150"/>
      <c r="CS244" s="143" t="s">
        <v>4707</v>
      </c>
      <c r="CT244" s="150"/>
      <c r="CU244" s="150"/>
      <c r="CV244" s="150"/>
      <c r="CW244" s="150"/>
      <c r="CX244" s="150"/>
      <c r="CY244" s="150"/>
      <c r="CZ244" s="150"/>
      <c r="DA244" s="150"/>
      <c r="DB244" s="150"/>
      <c r="DC244" s="150"/>
      <c r="DD244" s="150"/>
      <c r="DE244" s="150"/>
    </row>
    <row r="245" spans="34:109" ht="15" hidden="1" customHeight="1">
      <c r="AH245" s="148"/>
      <c r="AI245" s="148"/>
      <c r="AJ245" s="148"/>
      <c r="AK245" s="148"/>
      <c r="AL245" s="137" t="str">
        <f t="shared" si="9"/>
        <v/>
      </c>
      <c r="AM245" s="137" t="str">
        <f t="shared" si="10"/>
        <v/>
      </c>
      <c r="AN245" s="138" t="str">
        <f t="shared" si="11"/>
        <v/>
      </c>
      <c r="AO245" s="148"/>
      <c r="AP245" s="129">
        <v>243</v>
      </c>
      <c r="AQ245" s="149"/>
      <c r="AR245" s="149"/>
      <c r="AS245" s="149"/>
      <c r="AT245" s="149"/>
      <c r="AU245" s="149"/>
      <c r="AV245" s="149"/>
      <c r="AW245" s="149"/>
      <c r="AX245" s="149"/>
      <c r="AY245" s="149"/>
      <c r="AZ245" s="149"/>
      <c r="BA245" s="149"/>
      <c r="BB245" s="149"/>
      <c r="BC245" s="149"/>
      <c r="BD245" s="149"/>
      <c r="BE245" s="149"/>
      <c r="BF245" s="149"/>
      <c r="BG245" s="149"/>
      <c r="BH245" s="149"/>
      <c r="BI245" s="149"/>
      <c r="BJ245" s="141" t="s">
        <v>4708</v>
      </c>
      <c r="BK245" s="149"/>
      <c r="BL245" s="149"/>
      <c r="BM245" s="149"/>
      <c r="BN245" s="149"/>
      <c r="BO245" s="149"/>
      <c r="BP245" s="149"/>
      <c r="BQ245" s="149"/>
      <c r="BR245" s="149"/>
      <c r="BS245" s="149"/>
      <c r="BT245" s="149"/>
      <c r="BU245" s="149"/>
      <c r="BV245" s="149"/>
      <c r="BW245" s="148"/>
      <c r="BX245" s="148"/>
      <c r="BY245" s="148"/>
      <c r="BZ245" s="150"/>
      <c r="CA245" s="150"/>
      <c r="CB245" s="150"/>
      <c r="CC245" s="150"/>
      <c r="CD245" s="150"/>
      <c r="CE245" s="150"/>
      <c r="CF245" s="150"/>
      <c r="CG245" s="150"/>
      <c r="CH245" s="150"/>
      <c r="CI245" s="150"/>
      <c r="CJ245" s="150"/>
      <c r="CK245" s="150"/>
      <c r="CL245" s="150"/>
      <c r="CM245" s="150"/>
      <c r="CN245" s="150"/>
      <c r="CO245" s="150"/>
      <c r="CP245" s="150"/>
      <c r="CQ245" s="150"/>
      <c r="CR245" s="150"/>
      <c r="CS245" s="143" t="s">
        <v>4709</v>
      </c>
      <c r="CT245" s="150"/>
      <c r="CU245" s="150"/>
      <c r="CV245" s="150"/>
      <c r="CW245" s="150"/>
      <c r="CX245" s="150"/>
      <c r="CY245" s="150"/>
      <c r="CZ245" s="150"/>
      <c r="DA245" s="150"/>
      <c r="DB245" s="150"/>
      <c r="DC245" s="150"/>
      <c r="DD245" s="150"/>
      <c r="DE245" s="150"/>
    </row>
    <row r="246" spans="34:109" ht="15" hidden="1" customHeight="1">
      <c r="AH246" s="148"/>
      <c r="AI246" s="148"/>
      <c r="AJ246" s="148"/>
      <c r="AK246" s="148"/>
      <c r="AL246" s="137" t="str">
        <f t="shared" si="9"/>
        <v/>
      </c>
      <c r="AM246" s="137" t="str">
        <f t="shared" si="10"/>
        <v/>
      </c>
      <c r="AN246" s="138" t="str">
        <f t="shared" si="11"/>
        <v/>
      </c>
      <c r="AO246" s="148"/>
      <c r="AP246" s="129">
        <v>244</v>
      </c>
      <c r="AQ246" s="149"/>
      <c r="AR246" s="149"/>
      <c r="AS246" s="149"/>
      <c r="AT246" s="149"/>
      <c r="AU246" s="149"/>
      <c r="AV246" s="149"/>
      <c r="AW246" s="149"/>
      <c r="AX246" s="149"/>
      <c r="AY246" s="149"/>
      <c r="AZ246" s="149"/>
      <c r="BA246" s="149"/>
      <c r="BB246" s="149"/>
      <c r="BC246" s="149"/>
      <c r="BD246" s="149"/>
      <c r="BE246" s="149"/>
      <c r="BF246" s="149"/>
      <c r="BG246" s="149"/>
      <c r="BH246" s="149"/>
      <c r="BI246" s="149"/>
      <c r="BJ246" s="141" t="s">
        <v>4710</v>
      </c>
      <c r="BK246" s="149"/>
      <c r="BL246" s="149"/>
      <c r="BM246" s="149"/>
      <c r="BN246" s="149"/>
      <c r="BO246" s="149"/>
      <c r="BP246" s="149"/>
      <c r="BQ246" s="149"/>
      <c r="BR246" s="149"/>
      <c r="BS246" s="149"/>
      <c r="BT246" s="149"/>
      <c r="BU246" s="149"/>
      <c r="BV246" s="149"/>
      <c r="BW246" s="148"/>
      <c r="BX246" s="148"/>
      <c r="BY246" s="148"/>
      <c r="BZ246" s="150"/>
      <c r="CA246" s="150"/>
      <c r="CB246" s="150"/>
      <c r="CC246" s="150"/>
      <c r="CD246" s="150"/>
      <c r="CE246" s="150"/>
      <c r="CF246" s="150"/>
      <c r="CG246" s="150"/>
      <c r="CH246" s="150"/>
      <c r="CI246" s="150"/>
      <c r="CJ246" s="150"/>
      <c r="CK246" s="150"/>
      <c r="CL246" s="150"/>
      <c r="CM246" s="150"/>
      <c r="CN246" s="150"/>
      <c r="CO246" s="150"/>
      <c r="CP246" s="150"/>
      <c r="CQ246" s="150"/>
      <c r="CR246" s="150"/>
      <c r="CS246" s="143" t="s">
        <v>4711</v>
      </c>
      <c r="CT246" s="150"/>
      <c r="CU246" s="150"/>
      <c r="CV246" s="150"/>
      <c r="CW246" s="150"/>
      <c r="CX246" s="150"/>
      <c r="CY246" s="150"/>
      <c r="CZ246" s="150"/>
      <c r="DA246" s="150"/>
      <c r="DB246" s="150"/>
      <c r="DC246" s="150"/>
      <c r="DD246" s="150"/>
      <c r="DE246" s="150"/>
    </row>
    <row r="247" spans="34:109" ht="15" hidden="1" customHeight="1">
      <c r="AH247" s="148"/>
      <c r="AI247" s="148"/>
      <c r="AJ247" s="148"/>
      <c r="AK247" s="148"/>
      <c r="AL247" s="137" t="str">
        <f t="shared" si="9"/>
        <v/>
      </c>
      <c r="AM247" s="137" t="str">
        <f t="shared" si="10"/>
        <v/>
      </c>
      <c r="AN247" s="138" t="str">
        <f t="shared" si="11"/>
        <v/>
      </c>
      <c r="AO247" s="148"/>
      <c r="AP247" s="129">
        <v>245</v>
      </c>
      <c r="AQ247" s="149"/>
      <c r="AR247" s="149"/>
      <c r="AS247" s="149"/>
      <c r="AT247" s="149"/>
      <c r="AU247" s="149"/>
      <c r="AV247" s="149"/>
      <c r="AW247" s="149"/>
      <c r="AX247" s="149"/>
      <c r="AY247" s="149"/>
      <c r="AZ247" s="149"/>
      <c r="BA247" s="149"/>
      <c r="BB247" s="149"/>
      <c r="BC247" s="149"/>
      <c r="BD247" s="149"/>
      <c r="BE247" s="149"/>
      <c r="BF247" s="149"/>
      <c r="BG247" s="149"/>
      <c r="BH247" s="149"/>
      <c r="BI247" s="149"/>
      <c r="BJ247" s="141" t="s">
        <v>4712</v>
      </c>
      <c r="BK247" s="149"/>
      <c r="BL247" s="149"/>
      <c r="BM247" s="149"/>
      <c r="BN247" s="149"/>
      <c r="BO247" s="149"/>
      <c r="BP247" s="149"/>
      <c r="BQ247" s="149"/>
      <c r="BR247" s="149"/>
      <c r="BS247" s="149"/>
      <c r="BT247" s="149"/>
      <c r="BU247" s="149"/>
      <c r="BV247" s="149"/>
      <c r="BW247" s="148"/>
      <c r="BX247" s="148"/>
      <c r="BY247" s="148"/>
      <c r="BZ247" s="150"/>
      <c r="CA247" s="150"/>
      <c r="CB247" s="150"/>
      <c r="CC247" s="150"/>
      <c r="CD247" s="150"/>
      <c r="CE247" s="150"/>
      <c r="CF247" s="150"/>
      <c r="CG247" s="150"/>
      <c r="CH247" s="150"/>
      <c r="CI247" s="150"/>
      <c r="CJ247" s="150"/>
      <c r="CK247" s="150"/>
      <c r="CL247" s="150"/>
      <c r="CM247" s="150"/>
      <c r="CN247" s="150"/>
      <c r="CO247" s="150"/>
      <c r="CP247" s="150"/>
      <c r="CQ247" s="150"/>
      <c r="CR247" s="150"/>
      <c r="CS247" s="143" t="s">
        <v>4713</v>
      </c>
      <c r="CT247" s="150"/>
      <c r="CU247" s="150"/>
      <c r="CV247" s="150"/>
      <c r="CW247" s="150"/>
      <c r="CX247" s="150"/>
      <c r="CY247" s="150"/>
      <c r="CZ247" s="150"/>
      <c r="DA247" s="150"/>
      <c r="DB247" s="150"/>
      <c r="DC247" s="150"/>
      <c r="DD247" s="150"/>
      <c r="DE247" s="150"/>
    </row>
    <row r="248" spans="34:109" ht="15" hidden="1" customHeight="1">
      <c r="AH248" s="148"/>
      <c r="AI248" s="148"/>
      <c r="AJ248" s="148"/>
      <c r="AK248" s="148"/>
      <c r="AL248" s="137" t="str">
        <f t="shared" si="9"/>
        <v/>
      </c>
      <c r="AM248" s="137" t="str">
        <f t="shared" si="10"/>
        <v/>
      </c>
      <c r="AN248" s="138" t="str">
        <f t="shared" si="11"/>
        <v/>
      </c>
      <c r="AO248" s="148"/>
      <c r="AP248" s="129">
        <v>246</v>
      </c>
      <c r="AQ248" s="149"/>
      <c r="AR248" s="149"/>
      <c r="AS248" s="149"/>
      <c r="AT248" s="149"/>
      <c r="AU248" s="149"/>
      <c r="AV248" s="149"/>
      <c r="AW248" s="149"/>
      <c r="AX248" s="149"/>
      <c r="AY248" s="149"/>
      <c r="AZ248" s="149"/>
      <c r="BA248" s="149"/>
      <c r="BB248" s="149"/>
      <c r="BC248" s="149"/>
      <c r="BD248" s="149"/>
      <c r="BE248" s="149"/>
      <c r="BF248" s="149"/>
      <c r="BG248" s="149"/>
      <c r="BH248" s="149"/>
      <c r="BI248" s="149"/>
      <c r="BJ248" s="141" t="s">
        <v>4714</v>
      </c>
      <c r="BK248" s="149"/>
      <c r="BL248" s="149"/>
      <c r="BM248" s="149"/>
      <c r="BN248" s="149"/>
      <c r="BO248" s="149"/>
      <c r="BP248" s="149"/>
      <c r="BQ248" s="149"/>
      <c r="BR248" s="149"/>
      <c r="BS248" s="149"/>
      <c r="BT248" s="149"/>
      <c r="BU248" s="149"/>
      <c r="BV248" s="149"/>
      <c r="BW248" s="148"/>
      <c r="BX248" s="148"/>
      <c r="BY248" s="148"/>
      <c r="BZ248" s="150"/>
      <c r="CA248" s="150"/>
      <c r="CB248" s="150"/>
      <c r="CC248" s="150"/>
      <c r="CD248" s="150"/>
      <c r="CE248" s="150"/>
      <c r="CF248" s="150"/>
      <c r="CG248" s="150"/>
      <c r="CH248" s="150"/>
      <c r="CI248" s="150"/>
      <c r="CJ248" s="150"/>
      <c r="CK248" s="150"/>
      <c r="CL248" s="150"/>
      <c r="CM248" s="150"/>
      <c r="CN248" s="150"/>
      <c r="CO248" s="150"/>
      <c r="CP248" s="150"/>
      <c r="CQ248" s="150"/>
      <c r="CR248" s="150"/>
      <c r="CS248" s="143" t="s">
        <v>4715</v>
      </c>
      <c r="CT248" s="150"/>
      <c r="CU248" s="150"/>
      <c r="CV248" s="150"/>
      <c r="CW248" s="150"/>
      <c r="CX248" s="150"/>
      <c r="CY248" s="150"/>
      <c r="CZ248" s="150"/>
      <c r="DA248" s="150"/>
      <c r="DB248" s="150"/>
      <c r="DC248" s="150"/>
      <c r="DD248" s="150"/>
      <c r="DE248" s="150"/>
    </row>
    <row r="249" spans="34:109" ht="15" hidden="1" customHeight="1">
      <c r="AH249" s="148"/>
      <c r="AI249" s="148"/>
      <c r="AJ249" s="148"/>
      <c r="AK249" s="148"/>
      <c r="AL249" s="137" t="str">
        <f t="shared" si="9"/>
        <v/>
      </c>
      <c r="AM249" s="137" t="str">
        <f t="shared" si="10"/>
        <v/>
      </c>
      <c r="AN249" s="138" t="str">
        <f t="shared" si="11"/>
        <v/>
      </c>
      <c r="AO249" s="148"/>
      <c r="AP249" s="129">
        <v>247</v>
      </c>
      <c r="AQ249" s="149"/>
      <c r="AR249" s="149"/>
      <c r="AS249" s="149"/>
      <c r="AT249" s="149"/>
      <c r="AU249" s="149"/>
      <c r="AV249" s="149"/>
      <c r="AW249" s="149"/>
      <c r="AX249" s="149"/>
      <c r="AY249" s="149"/>
      <c r="AZ249" s="149"/>
      <c r="BA249" s="149"/>
      <c r="BB249" s="149"/>
      <c r="BC249" s="149"/>
      <c r="BD249" s="149"/>
      <c r="BE249" s="149"/>
      <c r="BF249" s="149"/>
      <c r="BG249" s="149"/>
      <c r="BH249" s="149"/>
      <c r="BI249" s="149"/>
      <c r="BJ249" s="141" t="s">
        <v>4716</v>
      </c>
      <c r="BK249" s="149"/>
      <c r="BL249" s="149"/>
      <c r="BM249" s="149"/>
      <c r="BN249" s="149"/>
      <c r="BO249" s="149"/>
      <c r="BP249" s="149"/>
      <c r="BQ249" s="149"/>
      <c r="BR249" s="149"/>
      <c r="BS249" s="149"/>
      <c r="BT249" s="149"/>
      <c r="BU249" s="149"/>
      <c r="BV249" s="149"/>
      <c r="BW249" s="148"/>
      <c r="BX249" s="148"/>
      <c r="BY249" s="148"/>
      <c r="BZ249" s="150"/>
      <c r="CA249" s="150"/>
      <c r="CB249" s="150"/>
      <c r="CC249" s="150"/>
      <c r="CD249" s="150"/>
      <c r="CE249" s="150"/>
      <c r="CF249" s="150"/>
      <c r="CG249" s="150"/>
      <c r="CH249" s="150"/>
      <c r="CI249" s="150"/>
      <c r="CJ249" s="150"/>
      <c r="CK249" s="150"/>
      <c r="CL249" s="150"/>
      <c r="CM249" s="150"/>
      <c r="CN249" s="150"/>
      <c r="CO249" s="150"/>
      <c r="CP249" s="150"/>
      <c r="CQ249" s="150"/>
      <c r="CR249" s="150"/>
      <c r="CS249" s="143" t="s">
        <v>4717</v>
      </c>
      <c r="CT249" s="150"/>
      <c r="CU249" s="150"/>
      <c r="CV249" s="150"/>
      <c r="CW249" s="150"/>
      <c r="CX249" s="150"/>
      <c r="CY249" s="150"/>
      <c r="CZ249" s="150"/>
      <c r="DA249" s="150"/>
      <c r="DB249" s="150"/>
      <c r="DC249" s="150"/>
      <c r="DD249" s="150"/>
      <c r="DE249" s="150"/>
    </row>
    <row r="250" spans="34:109" ht="15" hidden="1" customHeight="1">
      <c r="AH250" s="148"/>
      <c r="AI250" s="148"/>
      <c r="AJ250" s="148"/>
      <c r="AK250" s="148"/>
      <c r="AL250" s="137" t="str">
        <f t="shared" si="9"/>
        <v/>
      </c>
      <c r="AM250" s="137" t="str">
        <f t="shared" si="10"/>
        <v/>
      </c>
      <c r="AN250" s="138" t="str">
        <f t="shared" si="11"/>
        <v/>
      </c>
      <c r="AO250" s="148"/>
      <c r="AP250" s="129">
        <v>248</v>
      </c>
      <c r="AQ250" s="149"/>
      <c r="AR250" s="149"/>
      <c r="AS250" s="149"/>
      <c r="AT250" s="149"/>
      <c r="AU250" s="149"/>
      <c r="AV250" s="149"/>
      <c r="AW250" s="149"/>
      <c r="AX250" s="149"/>
      <c r="AY250" s="149"/>
      <c r="AZ250" s="149"/>
      <c r="BA250" s="149"/>
      <c r="BB250" s="149"/>
      <c r="BC250" s="149"/>
      <c r="BD250" s="149"/>
      <c r="BE250" s="149"/>
      <c r="BF250" s="149"/>
      <c r="BG250" s="149"/>
      <c r="BH250" s="149"/>
      <c r="BI250" s="149"/>
      <c r="BJ250" s="141" t="s">
        <v>4718</v>
      </c>
      <c r="BK250" s="149"/>
      <c r="BL250" s="149"/>
      <c r="BM250" s="149"/>
      <c r="BN250" s="149"/>
      <c r="BO250" s="149"/>
      <c r="BP250" s="149"/>
      <c r="BQ250" s="149"/>
      <c r="BR250" s="149"/>
      <c r="BS250" s="149"/>
      <c r="BT250" s="149"/>
      <c r="BU250" s="149"/>
      <c r="BV250" s="149"/>
      <c r="BW250" s="148"/>
      <c r="BX250" s="148"/>
      <c r="BY250" s="148"/>
      <c r="BZ250" s="150"/>
      <c r="CA250" s="150"/>
      <c r="CB250" s="150"/>
      <c r="CC250" s="150"/>
      <c r="CD250" s="150"/>
      <c r="CE250" s="150"/>
      <c r="CF250" s="150"/>
      <c r="CG250" s="150"/>
      <c r="CH250" s="150"/>
      <c r="CI250" s="150"/>
      <c r="CJ250" s="150"/>
      <c r="CK250" s="150"/>
      <c r="CL250" s="150"/>
      <c r="CM250" s="150"/>
      <c r="CN250" s="150"/>
      <c r="CO250" s="150"/>
      <c r="CP250" s="150"/>
      <c r="CQ250" s="150"/>
      <c r="CR250" s="150"/>
      <c r="CS250" s="143" t="s">
        <v>4719</v>
      </c>
      <c r="CT250" s="150"/>
      <c r="CU250" s="150"/>
      <c r="CV250" s="150"/>
      <c r="CW250" s="150"/>
      <c r="CX250" s="150"/>
      <c r="CY250" s="150"/>
      <c r="CZ250" s="150"/>
      <c r="DA250" s="150"/>
      <c r="DB250" s="150"/>
      <c r="DC250" s="150"/>
      <c r="DD250" s="150"/>
      <c r="DE250" s="150"/>
    </row>
    <row r="251" spans="34:109" ht="15" hidden="1" customHeight="1">
      <c r="AH251" s="148"/>
      <c r="AI251" s="148"/>
      <c r="AJ251" s="148"/>
      <c r="AK251" s="148"/>
      <c r="AL251" s="137" t="str">
        <f t="shared" si="9"/>
        <v/>
      </c>
      <c r="AM251" s="137" t="str">
        <f t="shared" si="10"/>
        <v/>
      </c>
      <c r="AN251" s="138" t="str">
        <f t="shared" si="11"/>
        <v/>
      </c>
      <c r="AO251" s="148"/>
      <c r="AP251" s="129">
        <v>249</v>
      </c>
      <c r="AQ251" s="149"/>
      <c r="AR251" s="149"/>
      <c r="AS251" s="149"/>
      <c r="AT251" s="149"/>
      <c r="AU251" s="149"/>
      <c r="AV251" s="149"/>
      <c r="AW251" s="149"/>
      <c r="AX251" s="149"/>
      <c r="AY251" s="149"/>
      <c r="AZ251" s="149"/>
      <c r="BA251" s="149"/>
      <c r="BB251" s="149"/>
      <c r="BC251" s="149"/>
      <c r="BD251" s="149"/>
      <c r="BE251" s="149"/>
      <c r="BF251" s="149"/>
      <c r="BG251" s="149"/>
      <c r="BH251" s="149"/>
      <c r="BI251" s="149"/>
      <c r="BJ251" s="141" t="s">
        <v>4720</v>
      </c>
      <c r="BK251" s="149"/>
      <c r="BL251" s="149"/>
      <c r="BM251" s="149"/>
      <c r="BN251" s="149"/>
      <c r="BO251" s="149"/>
      <c r="BP251" s="149"/>
      <c r="BQ251" s="149"/>
      <c r="BR251" s="149"/>
      <c r="BS251" s="149"/>
      <c r="BT251" s="149"/>
      <c r="BU251" s="149"/>
      <c r="BV251" s="149"/>
      <c r="BW251" s="148"/>
      <c r="BX251" s="148"/>
      <c r="BY251" s="148"/>
      <c r="BZ251" s="150"/>
      <c r="CA251" s="150"/>
      <c r="CB251" s="150"/>
      <c r="CC251" s="150"/>
      <c r="CD251" s="150"/>
      <c r="CE251" s="150"/>
      <c r="CF251" s="150"/>
      <c r="CG251" s="150"/>
      <c r="CH251" s="150"/>
      <c r="CI251" s="150"/>
      <c r="CJ251" s="150"/>
      <c r="CK251" s="150"/>
      <c r="CL251" s="150"/>
      <c r="CM251" s="150"/>
      <c r="CN251" s="150"/>
      <c r="CO251" s="150"/>
      <c r="CP251" s="150"/>
      <c r="CQ251" s="150"/>
      <c r="CR251" s="150"/>
      <c r="CS251" s="143" t="s">
        <v>4721</v>
      </c>
      <c r="CT251" s="150"/>
      <c r="CU251" s="150"/>
      <c r="CV251" s="150"/>
      <c r="CW251" s="150"/>
      <c r="CX251" s="150"/>
      <c r="CY251" s="150"/>
      <c r="CZ251" s="150"/>
      <c r="DA251" s="150"/>
      <c r="DB251" s="150"/>
      <c r="DC251" s="150"/>
      <c r="DD251" s="150"/>
      <c r="DE251" s="150"/>
    </row>
    <row r="252" spans="34:109" ht="15" hidden="1" customHeight="1">
      <c r="AH252" s="148"/>
      <c r="AI252" s="148"/>
      <c r="AJ252" s="148"/>
      <c r="AK252" s="148"/>
      <c r="AL252" s="137" t="str">
        <f t="shared" si="9"/>
        <v/>
      </c>
      <c r="AM252" s="137" t="str">
        <f t="shared" si="10"/>
        <v/>
      </c>
      <c r="AN252" s="138" t="str">
        <f t="shared" si="11"/>
        <v/>
      </c>
      <c r="AO252" s="148"/>
      <c r="AP252" s="129">
        <v>250</v>
      </c>
      <c r="AQ252" s="149"/>
      <c r="AR252" s="149"/>
      <c r="AS252" s="149"/>
      <c r="AT252" s="149"/>
      <c r="AU252" s="149"/>
      <c r="AV252" s="149"/>
      <c r="AW252" s="149"/>
      <c r="AX252" s="149"/>
      <c r="AY252" s="149"/>
      <c r="AZ252" s="149"/>
      <c r="BA252" s="149"/>
      <c r="BB252" s="149"/>
      <c r="BC252" s="149"/>
      <c r="BD252" s="149"/>
      <c r="BE252" s="149"/>
      <c r="BF252" s="149"/>
      <c r="BG252" s="149"/>
      <c r="BH252" s="149"/>
      <c r="BI252" s="149"/>
      <c r="BJ252" s="141" t="s">
        <v>4722</v>
      </c>
      <c r="BK252" s="149"/>
      <c r="BL252" s="149"/>
      <c r="BM252" s="149"/>
      <c r="BN252" s="149"/>
      <c r="BO252" s="149"/>
      <c r="BP252" s="149"/>
      <c r="BQ252" s="149"/>
      <c r="BR252" s="149"/>
      <c r="BS252" s="149"/>
      <c r="BT252" s="149"/>
      <c r="BU252" s="149"/>
      <c r="BV252" s="149"/>
      <c r="BW252" s="148"/>
      <c r="BX252" s="148"/>
      <c r="BY252" s="148"/>
      <c r="BZ252" s="150"/>
      <c r="CA252" s="150"/>
      <c r="CB252" s="150"/>
      <c r="CC252" s="150"/>
      <c r="CD252" s="150"/>
      <c r="CE252" s="150"/>
      <c r="CF252" s="150"/>
      <c r="CG252" s="150"/>
      <c r="CH252" s="150"/>
      <c r="CI252" s="150"/>
      <c r="CJ252" s="150"/>
      <c r="CK252" s="150"/>
      <c r="CL252" s="150"/>
      <c r="CM252" s="150"/>
      <c r="CN252" s="150"/>
      <c r="CO252" s="150"/>
      <c r="CP252" s="150"/>
      <c r="CQ252" s="150"/>
      <c r="CR252" s="150"/>
      <c r="CS252" s="143" t="s">
        <v>4723</v>
      </c>
      <c r="CT252" s="150"/>
      <c r="CU252" s="150"/>
      <c r="CV252" s="150"/>
      <c r="CW252" s="150"/>
      <c r="CX252" s="150"/>
      <c r="CY252" s="150"/>
      <c r="CZ252" s="150"/>
      <c r="DA252" s="150"/>
      <c r="DB252" s="150"/>
      <c r="DC252" s="150"/>
      <c r="DD252" s="150"/>
      <c r="DE252" s="150"/>
    </row>
    <row r="253" spans="34:109" ht="15" hidden="1" customHeight="1">
      <c r="AH253" s="148"/>
      <c r="AI253" s="148"/>
      <c r="AJ253" s="148"/>
      <c r="AK253" s="148"/>
      <c r="AL253" s="137" t="str">
        <f t="shared" si="9"/>
        <v/>
      </c>
      <c r="AM253" s="137" t="str">
        <f t="shared" si="10"/>
        <v/>
      </c>
      <c r="AN253" s="138" t="str">
        <f t="shared" si="11"/>
        <v/>
      </c>
      <c r="AO253" s="148"/>
      <c r="AP253" s="129">
        <v>251</v>
      </c>
      <c r="AQ253" s="149"/>
      <c r="AR253" s="149"/>
      <c r="AS253" s="149"/>
      <c r="AT253" s="149"/>
      <c r="AU253" s="149"/>
      <c r="AV253" s="149"/>
      <c r="AW253" s="149"/>
      <c r="AX253" s="149"/>
      <c r="AY253" s="149"/>
      <c r="AZ253" s="149"/>
      <c r="BA253" s="149"/>
      <c r="BB253" s="149"/>
      <c r="BC253" s="149"/>
      <c r="BD253" s="149"/>
      <c r="BE253" s="149"/>
      <c r="BF253" s="149"/>
      <c r="BG253" s="149"/>
      <c r="BH253" s="149"/>
      <c r="BI253" s="149"/>
      <c r="BJ253" s="141" t="s">
        <v>4724</v>
      </c>
      <c r="BK253" s="149"/>
      <c r="BL253" s="149"/>
      <c r="BM253" s="149"/>
      <c r="BN253" s="149"/>
      <c r="BO253" s="149"/>
      <c r="BP253" s="149"/>
      <c r="BQ253" s="149"/>
      <c r="BR253" s="149"/>
      <c r="BS253" s="149"/>
      <c r="BT253" s="149"/>
      <c r="BU253" s="149"/>
      <c r="BV253" s="149"/>
      <c r="BW253" s="148"/>
      <c r="BX253" s="148"/>
      <c r="BY253" s="148"/>
      <c r="BZ253" s="150"/>
      <c r="CA253" s="150"/>
      <c r="CB253" s="150"/>
      <c r="CC253" s="150"/>
      <c r="CD253" s="150"/>
      <c r="CE253" s="150"/>
      <c r="CF253" s="150"/>
      <c r="CG253" s="150"/>
      <c r="CH253" s="150"/>
      <c r="CI253" s="150"/>
      <c r="CJ253" s="150"/>
      <c r="CK253" s="150"/>
      <c r="CL253" s="150"/>
      <c r="CM253" s="150"/>
      <c r="CN253" s="150"/>
      <c r="CO253" s="150"/>
      <c r="CP253" s="150"/>
      <c r="CQ253" s="150"/>
      <c r="CR253" s="150"/>
      <c r="CS253" s="143" t="s">
        <v>4725</v>
      </c>
      <c r="CT253" s="150"/>
      <c r="CU253" s="150"/>
      <c r="CV253" s="150"/>
      <c r="CW253" s="150"/>
      <c r="CX253" s="150"/>
      <c r="CY253" s="150"/>
      <c r="CZ253" s="150"/>
      <c r="DA253" s="150"/>
      <c r="DB253" s="150"/>
      <c r="DC253" s="150"/>
      <c r="DD253" s="150"/>
      <c r="DE253" s="150"/>
    </row>
    <row r="254" spans="34:109" ht="15" hidden="1" customHeight="1">
      <c r="AH254" s="148"/>
      <c r="AI254" s="148"/>
      <c r="AJ254" s="148"/>
      <c r="AK254" s="148"/>
      <c r="AL254" s="137" t="str">
        <f t="shared" si="9"/>
        <v/>
      </c>
      <c r="AM254" s="137" t="str">
        <f t="shared" si="10"/>
        <v/>
      </c>
      <c r="AN254" s="138" t="str">
        <f t="shared" si="11"/>
        <v/>
      </c>
      <c r="AO254" s="148"/>
      <c r="AP254" s="129">
        <v>252</v>
      </c>
      <c r="AQ254" s="149"/>
      <c r="AR254" s="149"/>
      <c r="AS254" s="149"/>
      <c r="AT254" s="149"/>
      <c r="AU254" s="149"/>
      <c r="AV254" s="149"/>
      <c r="AW254" s="149"/>
      <c r="AX254" s="149"/>
      <c r="AY254" s="149"/>
      <c r="AZ254" s="149"/>
      <c r="BA254" s="149"/>
      <c r="BB254" s="149"/>
      <c r="BC254" s="149"/>
      <c r="BD254" s="149"/>
      <c r="BE254" s="149"/>
      <c r="BF254" s="149"/>
      <c r="BG254" s="149"/>
      <c r="BH254" s="149"/>
      <c r="BI254" s="149"/>
      <c r="BJ254" s="141" t="s">
        <v>4726</v>
      </c>
      <c r="BK254" s="149"/>
      <c r="BL254" s="149"/>
      <c r="BM254" s="149"/>
      <c r="BN254" s="149"/>
      <c r="BO254" s="149"/>
      <c r="BP254" s="149"/>
      <c r="BQ254" s="149"/>
      <c r="BR254" s="149"/>
      <c r="BS254" s="149"/>
      <c r="BT254" s="149"/>
      <c r="BU254" s="149"/>
      <c r="BV254" s="149"/>
      <c r="BW254" s="148"/>
      <c r="BX254" s="148"/>
      <c r="BY254" s="148"/>
      <c r="BZ254" s="150"/>
      <c r="CA254" s="150"/>
      <c r="CB254" s="150"/>
      <c r="CC254" s="150"/>
      <c r="CD254" s="150"/>
      <c r="CE254" s="150"/>
      <c r="CF254" s="150"/>
      <c r="CG254" s="150"/>
      <c r="CH254" s="150"/>
      <c r="CI254" s="150"/>
      <c r="CJ254" s="150"/>
      <c r="CK254" s="150"/>
      <c r="CL254" s="150"/>
      <c r="CM254" s="150"/>
      <c r="CN254" s="150"/>
      <c r="CO254" s="150"/>
      <c r="CP254" s="150"/>
      <c r="CQ254" s="150"/>
      <c r="CR254" s="150"/>
      <c r="CS254" s="143" t="s">
        <v>4727</v>
      </c>
      <c r="CT254" s="150"/>
      <c r="CU254" s="150"/>
      <c r="CV254" s="150"/>
      <c r="CW254" s="150"/>
      <c r="CX254" s="150"/>
      <c r="CY254" s="150"/>
      <c r="CZ254" s="150"/>
      <c r="DA254" s="150"/>
      <c r="DB254" s="150"/>
      <c r="DC254" s="150"/>
      <c r="DD254" s="150"/>
      <c r="DE254" s="150"/>
    </row>
    <row r="255" spans="34:109" ht="15" hidden="1" customHeight="1">
      <c r="AH255" s="148"/>
      <c r="AI255" s="148"/>
      <c r="AJ255" s="148"/>
      <c r="AK255" s="148"/>
      <c r="AL255" s="137" t="str">
        <f t="shared" si="9"/>
        <v/>
      </c>
      <c r="AM255" s="137" t="str">
        <f t="shared" si="10"/>
        <v/>
      </c>
      <c r="AN255" s="138" t="str">
        <f t="shared" si="11"/>
        <v/>
      </c>
      <c r="AO255" s="148"/>
      <c r="AP255" s="129">
        <v>253</v>
      </c>
      <c r="AQ255" s="149"/>
      <c r="AR255" s="149"/>
      <c r="AS255" s="149"/>
      <c r="AT255" s="149"/>
      <c r="AU255" s="149"/>
      <c r="AV255" s="149"/>
      <c r="AW255" s="149"/>
      <c r="AX255" s="149"/>
      <c r="AY255" s="149"/>
      <c r="AZ255" s="149"/>
      <c r="BA255" s="149"/>
      <c r="BB255" s="149"/>
      <c r="BC255" s="149"/>
      <c r="BD255" s="149"/>
      <c r="BE255" s="149"/>
      <c r="BF255" s="149"/>
      <c r="BG255" s="149"/>
      <c r="BH255" s="149"/>
      <c r="BI255" s="149"/>
      <c r="BJ255" s="141" t="s">
        <v>4728</v>
      </c>
      <c r="BK255" s="149"/>
      <c r="BL255" s="149"/>
      <c r="BM255" s="149"/>
      <c r="BN255" s="149"/>
      <c r="BO255" s="149"/>
      <c r="BP255" s="149"/>
      <c r="BQ255" s="149"/>
      <c r="BR255" s="149"/>
      <c r="BS255" s="149"/>
      <c r="BT255" s="149"/>
      <c r="BU255" s="149"/>
      <c r="BV255" s="149"/>
      <c r="BW255" s="148"/>
      <c r="BX255" s="148"/>
      <c r="BY255" s="148"/>
      <c r="BZ255" s="150"/>
      <c r="CA255" s="150"/>
      <c r="CB255" s="150"/>
      <c r="CC255" s="150"/>
      <c r="CD255" s="150"/>
      <c r="CE255" s="150"/>
      <c r="CF255" s="150"/>
      <c r="CG255" s="150"/>
      <c r="CH255" s="150"/>
      <c r="CI255" s="150"/>
      <c r="CJ255" s="150"/>
      <c r="CK255" s="150"/>
      <c r="CL255" s="150"/>
      <c r="CM255" s="150"/>
      <c r="CN255" s="150"/>
      <c r="CO255" s="150"/>
      <c r="CP255" s="150"/>
      <c r="CQ255" s="150"/>
      <c r="CR255" s="150"/>
      <c r="CS255" s="143" t="s">
        <v>4729</v>
      </c>
      <c r="CT255" s="150"/>
      <c r="CU255" s="150"/>
      <c r="CV255" s="150"/>
      <c r="CW255" s="150"/>
      <c r="CX255" s="150"/>
      <c r="CY255" s="150"/>
      <c r="CZ255" s="150"/>
      <c r="DA255" s="150"/>
      <c r="DB255" s="150"/>
      <c r="DC255" s="150"/>
      <c r="DD255" s="150"/>
      <c r="DE255" s="150"/>
    </row>
    <row r="256" spans="34:109" ht="15" hidden="1" customHeight="1">
      <c r="AH256" s="148"/>
      <c r="AI256" s="148"/>
      <c r="AJ256" s="148"/>
      <c r="AK256" s="148"/>
      <c r="AL256" s="137" t="str">
        <f t="shared" si="9"/>
        <v/>
      </c>
      <c r="AM256" s="137" t="str">
        <f t="shared" si="10"/>
        <v/>
      </c>
      <c r="AN256" s="138" t="str">
        <f t="shared" si="11"/>
        <v/>
      </c>
      <c r="AO256" s="148"/>
      <c r="AP256" s="129">
        <v>254</v>
      </c>
      <c r="AQ256" s="149"/>
      <c r="AR256" s="149"/>
      <c r="AS256" s="149"/>
      <c r="AT256" s="149"/>
      <c r="AU256" s="149"/>
      <c r="AV256" s="149"/>
      <c r="AW256" s="149"/>
      <c r="AX256" s="149"/>
      <c r="AY256" s="149"/>
      <c r="AZ256" s="149"/>
      <c r="BA256" s="149"/>
      <c r="BB256" s="149"/>
      <c r="BC256" s="149"/>
      <c r="BD256" s="149"/>
      <c r="BE256" s="149"/>
      <c r="BF256" s="149"/>
      <c r="BG256" s="149"/>
      <c r="BH256" s="149"/>
      <c r="BI256" s="149"/>
      <c r="BJ256" s="141" t="s">
        <v>4730</v>
      </c>
      <c r="BK256" s="149"/>
      <c r="BL256" s="149"/>
      <c r="BM256" s="149"/>
      <c r="BN256" s="149"/>
      <c r="BO256" s="149"/>
      <c r="BP256" s="149"/>
      <c r="BQ256" s="149"/>
      <c r="BR256" s="149"/>
      <c r="BS256" s="149"/>
      <c r="BT256" s="149"/>
      <c r="BU256" s="149"/>
      <c r="BV256" s="149"/>
      <c r="BW256" s="148"/>
      <c r="BX256" s="148"/>
      <c r="BY256" s="148"/>
      <c r="BZ256" s="150"/>
      <c r="CA256" s="150"/>
      <c r="CB256" s="150"/>
      <c r="CC256" s="150"/>
      <c r="CD256" s="150"/>
      <c r="CE256" s="150"/>
      <c r="CF256" s="150"/>
      <c r="CG256" s="150"/>
      <c r="CH256" s="150"/>
      <c r="CI256" s="150"/>
      <c r="CJ256" s="150"/>
      <c r="CK256" s="150"/>
      <c r="CL256" s="150"/>
      <c r="CM256" s="150"/>
      <c r="CN256" s="150"/>
      <c r="CO256" s="150"/>
      <c r="CP256" s="150"/>
      <c r="CQ256" s="150"/>
      <c r="CR256" s="150"/>
      <c r="CS256" s="143" t="s">
        <v>4731</v>
      </c>
      <c r="CT256" s="150"/>
      <c r="CU256" s="150"/>
      <c r="CV256" s="150"/>
      <c r="CW256" s="150"/>
      <c r="CX256" s="150"/>
      <c r="CY256" s="150"/>
      <c r="CZ256" s="150"/>
      <c r="DA256" s="150"/>
      <c r="DB256" s="150"/>
      <c r="DC256" s="150"/>
      <c r="DD256" s="150"/>
      <c r="DE256" s="150"/>
    </row>
    <row r="257" spans="34:109" ht="15" hidden="1" customHeight="1">
      <c r="AH257" s="148"/>
      <c r="AI257" s="148"/>
      <c r="AJ257" s="148"/>
      <c r="AK257" s="148"/>
      <c r="AL257" s="137" t="str">
        <f t="shared" si="9"/>
        <v/>
      </c>
      <c r="AM257" s="137" t="str">
        <f t="shared" si="10"/>
        <v/>
      </c>
      <c r="AN257" s="138" t="str">
        <f t="shared" si="11"/>
        <v/>
      </c>
      <c r="AO257" s="148"/>
      <c r="AP257" s="129">
        <v>255</v>
      </c>
      <c r="AQ257" s="149"/>
      <c r="AR257" s="149"/>
      <c r="AS257" s="149"/>
      <c r="AT257" s="149"/>
      <c r="AU257" s="149"/>
      <c r="AV257" s="149"/>
      <c r="AW257" s="149"/>
      <c r="AX257" s="149"/>
      <c r="AY257" s="149"/>
      <c r="AZ257" s="149"/>
      <c r="BA257" s="149"/>
      <c r="BB257" s="149"/>
      <c r="BC257" s="149"/>
      <c r="BD257" s="149"/>
      <c r="BE257" s="149"/>
      <c r="BF257" s="149"/>
      <c r="BG257" s="149"/>
      <c r="BH257" s="149"/>
      <c r="BI257" s="149"/>
      <c r="BJ257" s="141" t="s">
        <v>4732</v>
      </c>
      <c r="BK257" s="149"/>
      <c r="BL257" s="149"/>
      <c r="BM257" s="149"/>
      <c r="BN257" s="149"/>
      <c r="BO257" s="149"/>
      <c r="BP257" s="149"/>
      <c r="BQ257" s="149"/>
      <c r="BR257" s="149"/>
      <c r="BS257" s="149"/>
      <c r="BT257" s="149"/>
      <c r="BU257" s="149"/>
      <c r="BV257" s="149"/>
      <c r="BW257" s="148"/>
      <c r="BX257" s="148"/>
      <c r="BY257" s="148"/>
      <c r="BZ257" s="150"/>
      <c r="CA257" s="150"/>
      <c r="CB257" s="150"/>
      <c r="CC257" s="150"/>
      <c r="CD257" s="150"/>
      <c r="CE257" s="150"/>
      <c r="CF257" s="150"/>
      <c r="CG257" s="150"/>
      <c r="CH257" s="150"/>
      <c r="CI257" s="150"/>
      <c r="CJ257" s="150"/>
      <c r="CK257" s="150"/>
      <c r="CL257" s="150"/>
      <c r="CM257" s="150"/>
      <c r="CN257" s="150"/>
      <c r="CO257" s="150"/>
      <c r="CP257" s="150"/>
      <c r="CQ257" s="150"/>
      <c r="CR257" s="150"/>
      <c r="CS257" s="143" t="s">
        <v>4733</v>
      </c>
      <c r="CT257" s="150"/>
      <c r="CU257" s="150"/>
      <c r="CV257" s="150"/>
      <c r="CW257" s="150"/>
      <c r="CX257" s="150"/>
      <c r="CY257" s="150"/>
      <c r="CZ257" s="150"/>
      <c r="DA257" s="150"/>
      <c r="DB257" s="150"/>
      <c r="DC257" s="150"/>
      <c r="DD257" s="150"/>
      <c r="DE257" s="150"/>
    </row>
    <row r="258" spans="34:109" ht="15" hidden="1" customHeight="1">
      <c r="AH258" s="148"/>
      <c r="AI258" s="148"/>
      <c r="AJ258" s="148"/>
      <c r="AK258" s="148"/>
      <c r="AL258" s="137" t="str">
        <f t="shared" si="9"/>
        <v/>
      </c>
      <c r="AM258" s="137" t="str">
        <f t="shared" si="10"/>
        <v/>
      </c>
      <c r="AN258" s="138" t="str">
        <f t="shared" si="11"/>
        <v/>
      </c>
      <c r="AO258" s="148"/>
      <c r="AP258" s="129">
        <v>256</v>
      </c>
      <c r="AQ258" s="149"/>
      <c r="AR258" s="149"/>
      <c r="AS258" s="149"/>
      <c r="AT258" s="149"/>
      <c r="AU258" s="149"/>
      <c r="AV258" s="149"/>
      <c r="AW258" s="149"/>
      <c r="AX258" s="149"/>
      <c r="AY258" s="149"/>
      <c r="AZ258" s="149"/>
      <c r="BA258" s="149"/>
      <c r="BB258" s="149"/>
      <c r="BC258" s="149"/>
      <c r="BD258" s="149"/>
      <c r="BE258" s="149"/>
      <c r="BF258" s="149"/>
      <c r="BG258" s="149"/>
      <c r="BH258" s="149"/>
      <c r="BI258" s="149"/>
      <c r="BJ258" s="141" t="s">
        <v>4734</v>
      </c>
      <c r="BK258" s="149"/>
      <c r="BL258" s="149"/>
      <c r="BM258" s="149"/>
      <c r="BN258" s="149"/>
      <c r="BO258" s="149"/>
      <c r="BP258" s="149"/>
      <c r="BQ258" s="149"/>
      <c r="BR258" s="149"/>
      <c r="BS258" s="149"/>
      <c r="BT258" s="149"/>
      <c r="BU258" s="149"/>
      <c r="BV258" s="149"/>
      <c r="BW258" s="148"/>
      <c r="BX258" s="148"/>
      <c r="BY258" s="148"/>
      <c r="BZ258" s="150"/>
      <c r="CA258" s="150"/>
      <c r="CB258" s="150"/>
      <c r="CC258" s="150"/>
      <c r="CD258" s="150"/>
      <c r="CE258" s="150"/>
      <c r="CF258" s="150"/>
      <c r="CG258" s="150"/>
      <c r="CH258" s="150"/>
      <c r="CI258" s="150"/>
      <c r="CJ258" s="150"/>
      <c r="CK258" s="150"/>
      <c r="CL258" s="150"/>
      <c r="CM258" s="150"/>
      <c r="CN258" s="150"/>
      <c r="CO258" s="150"/>
      <c r="CP258" s="150"/>
      <c r="CQ258" s="150"/>
      <c r="CR258" s="150"/>
      <c r="CS258" s="143" t="s">
        <v>4735</v>
      </c>
      <c r="CT258" s="150"/>
      <c r="CU258" s="150"/>
      <c r="CV258" s="150"/>
      <c r="CW258" s="150"/>
      <c r="CX258" s="150"/>
      <c r="CY258" s="150"/>
      <c r="CZ258" s="150"/>
      <c r="DA258" s="150"/>
      <c r="DB258" s="150"/>
      <c r="DC258" s="150"/>
      <c r="DD258" s="150"/>
      <c r="DE258" s="150"/>
    </row>
    <row r="259" spans="34:109" ht="15" hidden="1" customHeight="1">
      <c r="AH259" s="148"/>
      <c r="AI259" s="148"/>
      <c r="AJ259" s="148"/>
      <c r="AK259" s="148"/>
      <c r="AL259" s="137" t="str">
        <f t="shared" si="9"/>
        <v/>
      </c>
      <c r="AM259" s="137" t="str">
        <f t="shared" si="10"/>
        <v/>
      </c>
      <c r="AN259" s="138" t="str">
        <f t="shared" si="11"/>
        <v/>
      </c>
      <c r="AO259" s="148"/>
      <c r="AP259" s="129">
        <v>257</v>
      </c>
      <c r="AQ259" s="149"/>
      <c r="AR259" s="149"/>
      <c r="AS259" s="149"/>
      <c r="AT259" s="149"/>
      <c r="AU259" s="149"/>
      <c r="AV259" s="149"/>
      <c r="AW259" s="149"/>
      <c r="AX259" s="149"/>
      <c r="AY259" s="149"/>
      <c r="AZ259" s="149"/>
      <c r="BA259" s="149"/>
      <c r="BB259" s="149"/>
      <c r="BC259" s="149"/>
      <c r="BD259" s="149"/>
      <c r="BE259" s="149"/>
      <c r="BF259" s="149"/>
      <c r="BG259" s="149"/>
      <c r="BH259" s="149"/>
      <c r="BI259" s="149"/>
      <c r="BJ259" s="141" t="s">
        <v>4736</v>
      </c>
      <c r="BK259" s="149"/>
      <c r="BL259" s="149"/>
      <c r="BM259" s="149"/>
      <c r="BN259" s="149"/>
      <c r="BO259" s="149"/>
      <c r="BP259" s="149"/>
      <c r="BQ259" s="149"/>
      <c r="BR259" s="149"/>
      <c r="BS259" s="149"/>
      <c r="BT259" s="149"/>
      <c r="BU259" s="149"/>
      <c r="BV259" s="149"/>
      <c r="BW259" s="148"/>
      <c r="BX259" s="148"/>
      <c r="BY259" s="148"/>
      <c r="BZ259" s="150"/>
      <c r="CA259" s="150"/>
      <c r="CB259" s="150"/>
      <c r="CC259" s="150"/>
      <c r="CD259" s="150"/>
      <c r="CE259" s="150"/>
      <c r="CF259" s="150"/>
      <c r="CG259" s="150"/>
      <c r="CH259" s="150"/>
      <c r="CI259" s="150"/>
      <c r="CJ259" s="150"/>
      <c r="CK259" s="150"/>
      <c r="CL259" s="150"/>
      <c r="CM259" s="150"/>
      <c r="CN259" s="150"/>
      <c r="CO259" s="150"/>
      <c r="CP259" s="150"/>
      <c r="CQ259" s="150"/>
      <c r="CR259" s="150"/>
      <c r="CS259" s="143" t="s">
        <v>4737</v>
      </c>
      <c r="CT259" s="150"/>
      <c r="CU259" s="150"/>
      <c r="CV259" s="150"/>
      <c r="CW259" s="150"/>
      <c r="CX259" s="150"/>
      <c r="CY259" s="150"/>
      <c r="CZ259" s="150"/>
      <c r="DA259" s="150"/>
      <c r="DB259" s="150"/>
      <c r="DC259" s="150"/>
      <c r="DD259" s="150"/>
      <c r="DE259" s="150"/>
    </row>
    <row r="260" spans="34:109" ht="15" hidden="1" customHeight="1">
      <c r="AH260" s="148"/>
      <c r="AI260" s="148"/>
      <c r="AJ260" s="148"/>
      <c r="AK260" s="148"/>
      <c r="AL260" s="137" t="str">
        <f t="shared" si="9"/>
        <v/>
      </c>
      <c r="AM260" s="137" t="str">
        <f t="shared" si="10"/>
        <v/>
      </c>
      <c r="AN260" s="138" t="str">
        <f t="shared" si="11"/>
        <v/>
      </c>
      <c r="AO260" s="148"/>
      <c r="AP260" s="129">
        <v>258</v>
      </c>
      <c r="AQ260" s="149"/>
      <c r="AR260" s="149"/>
      <c r="AS260" s="149"/>
      <c r="AT260" s="149"/>
      <c r="AU260" s="149"/>
      <c r="AV260" s="149"/>
      <c r="AW260" s="149"/>
      <c r="AX260" s="149"/>
      <c r="AY260" s="149"/>
      <c r="AZ260" s="149"/>
      <c r="BA260" s="149"/>
      <c r="BB260" s="149"/>
      <c r="BC260" s="149"/>
      <c r="BD260" s="149"/>
      <c r="BE260" s="149"/>
      <c r="BF260" s="149"/>
      <c r="BG260" s="149"/>
      <c r="BH260" s="149"/>
      <c r="BI260" s="149"/>
      <c r="BJ260" s="141" t="s">
        <v>4738</v>
      </c>
      <c r="BK260" s="149"/>
      <c r="BL260" s="149"/>
      <c r="BM260" s="149"/>
      <c r="BN260" s="149"/>
      <c r="BO260" s="149"/>
      <c r="BP260" s="149"/>
      <c r="BQ260" s="149"/>
      <c r="BR260" s="149"/>
      <c r="BS260" s="149"/>
      <c r="BT260" s="149"/>
      <c r="BU260" s="149"/>
      <c r="BV260" s="149"/>
      <c r="BW260" s="148"/>
      <c r="BX260" s="148"/>
      <c r="BY260" s="148"/>
      <c r="BZ260" s="150"/>
      <c r="CA260" s="150"/>
      <c r="CB260" s="150"/>
      <c r="CC260" s="150"/>
      <c r="CD260" s="150"/>
      <c r="CE260" s="150"/>
      <c r="CF260" s="150"/>
      <c r="CG260" s="150"/>
      <c r="CH260" s="150"/>
      <c r="CI260" s="150"/>
      <c r="CJ260" s="150"/>
      <c r="CK260" s="150"/>
      <c r="CL260" s="150"/>
      <c r="CM260" s="150"/>
      <c r="CN260" s="150"/>
      <c r="CO260" s="150"/>
      <c r="CP260" s="150"/>
      <c r="CQ260" s="150"/>
      <c r="CR260" s="150"/>
      <c r="CS260" s="143" t="s">
        <v>4739</v>
      </c>
      <c r="CT260" s="150"/>
      <c r="CU260" s="150"/>
      <c r="CV260" s="150"/>
      <c r="CW260" s="150"/>
      <c r="CX260" s="150"/>
      <c r="CY260" s="150"/>
      <c r="CZ260" s="150"/>
      <c r="DA260" s="150"/>
      <c r="DB260" s="150"/>
      <c r="DC260" s="150"/>
      <c r="DD260" s="150"/>
      <c r="DE260" s="150"/>
    </row>
    <row r="261" spans="34:109" ht="15" hidden="1" customHeight="1">
      <c r="AH261" s="148"/>
      <c r="AI261" s="148"/>
      <c r="AJ261" s="148"/>
      <c r="AK261" s="148"/>
      <c r="AL261" s="137" t="str">
        <f t="shared" ref="AL261:AL324" si="12">IFERROR(IF(HLOOKUP($N$10, $BZ$3:$DE$574, $AP261, FALSE )="", "", HLOOKUP($N$10, $BZ$3:$DE$574, $AP261, FALSE)), "")</f>
        <v/>
      </c>
      <c r="AM261" s="137" t="str">
        <f t="shared" ref="AM261:AM324" si="13">IFERROR(IF(AL261="", "", HLOOKUP($N$10, $AQ$3:$BV$574, AP261, FALSE)), "")</f>
        <v/>
      </c>
      <c r="AN261" s="138" t="str">
        <f t="shared" ref="AN261:AN324" si="14">MID(AM261, 3, 3)</f>
        <v/>
      </c>
      <c r="AO261" s="148"/>
      <c r="AP261" s="129">
        <v>259</v>
      </c>
      <c r="AQ261" s="149"/>
      <c r="AR261" s="149"/>
      <c r="AS261" s="149"/>
      <c r="AT261" s="149"/>
      <c r="AU261" s="149"/>
      <c r="AV261" s="149"/>
      <c r="AW261" s="149"/>
      <c r="AX261" s="149"/>
      <c r="AY261" s="149"/>
      <c r="AZ261" s="149"/>
      <c r="BA261" s="149"/>
      <c r="BB261" s="149"/>
      <c r="BC261" s="149"/>
      <c r="BD261" s="149"/>
      <c r="BE261" s="149"/>
      <c r="BF261" s="149"/>
      <c r="BG261" s="149"/>
      <c r="BH261" s="149"/>
      <c r="BI261" s="149"/>
      <c r="BJ261" s="141" t="s">
        <v>4740</v>
      </c>
      <c r="BK261" s="149"/>
      <c r="BL261" s="149"/>
      <c r="BM261" s="149"/>
      <c r="BN261" s="149"/>
      <c r="BO261" s="149"/>
      <c r="BP261" s="149"/>
      <c r="BQ261" s="149"/>
      <c r="BR261" s="149"/>
      <c r="BS261" s="149"/>
      <c r="BT261" s="149"/>
      <c r="BU261" s="149"/>
      <c r="BV261" s="149"/>
      <c r="BW261" s="148"/>
      <c r="BX261" s="148"/>
      <c r="BY261" s="148"/>
      <c r="BZ261" s="150"/>
      <c r="CA261" s="150"/>
      <c r="CB261" s="150"/>
      <c r="CC261" s="150"/>
      <c r="CD261" s="150"/>
      <c r="CE261" s="150"/>
      <c r="CF261" s="150"/>
      <c r="CG261" s="150"/>
      <c r="CH261" s="150"/>
      <c r="CI261" s="150"/>
      <c r="CJ261" s="150"/>
      <c r="CK261" s="150"/>
      <c r="CL261" s="150"/>
      <c r="CM261" s="150"/>
      <c r="CN261" s="150"/>
      <c r="CO261" s="150"/>
      <c r="CP261" s="150"/>
      <c r="CQ261" s="150"/>
      <c r="CR261" s="150"/>
      <c r="CS261" s="143" t="s">
        <v>4741</v>
      </c>
      <c r="CT261" s="150"/>
      <c r="CU261" s="150"/>
      <c r="CV261" s="150"/>
      <c r="CW261" s="150"/>
      <c r="CX261" s="150"/>
      <c r="CY261" s="150"/>
      <c r="CZ261" s="150"/>
      <c r="DA261" s="150"/>
      <c r="DB261" s="150"/>
      <c r="DC261" s="150"/>
      <c r="DD261" s="150"/>
      <c r="DE261" s="150"/>
    </row>
    <row r="262" spans="34:109" ht="15" hidden="1" customHeight="1">
      <c r="AH262" s="148"/>
      <c r="AI262" s="148"/>
      <c r="AJ262" s="148"/>
      <c r="AK262" s="148"/>
      <c r="AL262" s="137" t="str">
        <f t="shared" si="12"/>
        <v/>
      </c>
      <c r="AM262" s="137" t="str">
        <f t="shared" si="13"/>
        <v/>
      </c>
      <c r="AN262" s="138" t="str">
        <f t="shared" si="14"/>
        <v/>
      </c>
      <c r="AO262" s="148"/>
      <c r="AP262" s="129">
        <v>260</v>
      </c>
      <c r="AQ262" s="149"/>
      <c r="AR262" s="149"/>
      <c r="AS262" s="149"/>
      <c r="AT262" s="149"/>
      <c r="AU262" s="149"/>
      <c r="AV262" s="149"/>
      <c r="AW262" s="149"/>
      <c r="AX262" s="149"/>
      <c r="AY262" s="149"/>
      <c r="AZ262" s="149"/>
      <c r="BA262" s="149"/>
      <c r="BB262" s="149"/>
      <c r="BC262" s="149"/>
      <c r="BD262" s="149"/>
      <c r="BE262" s="149"/>
      <c r="BF262" s="149"/>
      <c r="BG262" s="149"/>
      <c r="BH262" s="149"/>
      <c r="BI262" s="149"/>
      <c r="BJ262" s="141" t="s">
        <v>4742</v>
      </c>
      <c r="BK262" s="149"/>
      <c r="BL262" s="149"/>
      <c r="BM262" s="149"/>
      <c r="BN262" s="149"/>
      <c r="BO262" s="149"/>
      <c r="BP262" s="149"/>
      <c r="BQ262" s="149"/>
      <c r="BR262" s="149"/>
      <c r="BS262" s="149"/>
      <c r="BT262" s="149"/>
      <c r="BU262" s="149"/>
      <c r="BV262" s="149"/>
      <c r="BW262" s="148"/>
      <c r="BX262" s="148"/>
      <c r="BY262" s="148"/>
      <c r="BZ262" s="150"/>
      <c r="CA262" s="150"/>
      <c r="CB262" s="150"/>
      <c r="CC262" s="150"/>
      <c r="CD262" s="150"/>
      <c r="CE262" s="150"/>
      <c r="CF262" s="150"/>
      <c r="CG262" s="150"/>
      <c r="CH262" s="150"/>
      <c r="CI262" s="150"/>
      <c r="CJ262" s="150"/>
      <c r="CK262" s="150"/>
      <c r="CL262" s="150"/>
      <c r="CM262" s="150"/>
      <c r="CN262" s="150"/>
      <c r="CO262" s="150"/>
      <c r="CP262" s="150"/>
      <c r="CQ262" s="150"/>
      <c r="CR262" s="150"/>
      <c r="CS262" s="143" t="s">
        <v>4743</v>
      </c>
      <c r="CT262" s="150"/>
      <c r="CU262" s="150"/>
      <c r="CV262" s="150"/>
      <c r="CW262" s="150"/>
      <c r="CX262" s="150"/>
      <c r="CY262" s="150"/>
      <c r="CZ262" s="150"/>
      <c r="DA262" s="150"/>
      <c r="DB262" s="150"/>
      <c r="DC262" s="150"/>
      <c r="DD262" s="150"/>
      <c r="DE262" s="150"/>
    </row>
    <row r="263" spans="34:109" ht="15" hidden="1" customHeight="1">
      <c r="AH263" s="148"/>
      <c r="AI263" s="148"/>
      <c r="AJ263" s="148"/>
      <c r="AK263" s="148"/>
      <c r="AL263" s="137" t="str">
        <f t="shared" si="12"/>
        <v/>
      </c>
      <c r="AM263" s="137" t="str">
        <f t="shared" si="13"/>
        <v/>
      </c>
      <c r="AN263" s="138" t="str">
        <f t="shared" si="14"/>
        <v/>
      </c>
      <c r="AO263" s="148"/>
      <c r="AP263" s="129">
        <v>261</v>
      </c>
      <c r="AQ263" s="149"/>
      <c r="AR263" s="149"/>
      <c r="AS263" s="149"/>
      <c r="AT263" s="149"/>
      <c r="AU263" s="149"/>
      <c r="AV263" s="149"/>
      <c r="AW263" s="149"/>
      <c r="AX263" s="149"/>
      <c r="AY263" s="149"/>
      <c r="AZ263" s="149"/>
      <c r="BA263" s="149"/>
      <c r="BB263" s="149"/>
      <c r="BC263" s="149"/>
      <c r="BD263" s="149"/>
      <c r="BE263" s="149"/>
      <c r="BF263" s="149"/>
      <c r="BG263" s="149"/>
      <c r="BH263" s="149"/>
      <c r="BI263" s="149"/>
      <c r="BJ263" s="141" t="s">
        <v>4744</v>
      </c>
      <c r="BK263" s="149"/>
      <c r="BL263" s="149"/>
      <c r="BM263" s="149"/>
      <c r="BN263" s="149"/>
      <c r="BO263" s="149"/>
      <c r="BP263" s="149"/>
      <c r="BQ263" s="149"/>
      <c r="BR263" s="149"/>
      <c r="BS263" s="149"/>
      <c r="BT263" s="149"/>
      <c r="BU263" s="149"/>
      <c r="BV263" s="149"/>
      <c r="BW263" s="148"/>
      <c r="BX263" s="148"/>
      <c r="BY263" s="148"/>
      <c r="BZ263" s="150"/>
      <c r="CA263" s="150"/>
      <c r="CB263" s="150"/>
      <c r="CC263" s="150"/>
      <c r="CD263" s="150"/>
      <c r="CE263" s="150"/>
      <c r="CF263" s="150"/>
      <c r="CG263" s="150"/>
      <c r="CH263" s="150"/>
      <c r="CI263" s="150"/>
      <c r="CJ263" s="150"/>
      <c r="CK263" s="150"/>
      <c r="CL263" s="150"/>
      <c r="CM263" s="150"/>
      <c r="CN263" s="150"/>
      <c r="CO263" s="150"/>
      <c r="CP263" s="150"/>
      <c r="CQ263" s="150"/>
      <c r="CR263" s="150"/>
      <c r="CS263" s="143" t="s">
        <v>4745</v>
      </c>
      <c r="CT263" s="150"/>
      <c r="CU263" s="150"/>
      <c r="CV263" s="150"/>
      <c r="CW263" s="150"/>
      <c r="CX263" s="150"/>
      <c r="CY263" s="150"/>
      <c r="CZ263" s="150"/>
      <c r="DA263" s="150"/>
      <c r="DB263" s="150"/>
      <c r="DC263" s="150"/>
      <c r="DD263" s="150"/>
      <c r="DE263" s="150"/>
    </row>
    <row r="264" spans="34:109" ht="15" hidden="1" customHeight="1">
      <c r="AH264" s="148"/>
      <c r="AI264" s="148"/>
      <c r="AJ264" s="148"/>
      <c r="AK264" s="148"/>
      <c r="AL264" s="137" t="str">
        <f t="shared" si="12"/>
        <v/>
      </c>
      <c r="AM264" s="137" t="str">
        <f t="shared" si="13"/>
        <v/>
      </c>
      <c r="AN264" s="138" t="str">
        <f t="shared" si="14"/>
        <v/>
      </c>
      <c r="AO264" s="148"/>
      <c r="AP264" s="129">
        <v>262</v>
      </c>
      <c r="AQ264" s="149"/>
      <c r="AR264" s="149"/>
      <c r="AS264" s="149"/>
      <c r="AT264" s="149"/>
      <c r="AU264" s="149"/>
      <c r="AV264" s="149"/>
      <c r="AW264" s="149"/>
      <c r="AX264" s="149"/>
      <c r="AY264" s="149"/>
      <c r="AZ264" s="149"/>
      <c r="BA264" s="149"/>
      <c r="BB264" s="149"/>
      <c r="BC264" s="149"/>
      <c r="BD264" s="149"/>
      <c r="BE264" s="149"/>
      <c r="BF264" s="149"/>
      <c r="BG264" s="149"/>
      <c r="BH264" s="149"/>
      <c r="BI264" s="149"/>
      <c r="BJ264" s="141" t="s">
        <v>4746</v>
      </c>
      <c r="BK264" s="149"/>
      <c r="BL264" s="149"/>
      <c r="BM264" s="149"/>
      <c r="BN264" s="149"/>
      <c r="BO264" s="149"/>
      <c r="BP264" s="149"/>
      <c r="BQ264" s="149"/>
      <c r="BR264" s="149"/>
      <c r="BS264" s="149"/>
      <c r="BT264" s="149"/>
      <c r="BU264" s="149"/>
      <c r="BV264" s="149"/>
      <c r="BW264" s="148"/>
      <c r="BX264" s="148"/>
      <c r="BY264" s="148"/>
      <c r="BZ264" s="150"/>
      <c r="CA264" s="150"/>
      <c r="CB264" s="150"/>
      <c r="CC264" s="150"/>
      <c r="CD264" s="150"/>
      <c r="CE264" s="150"/>
      <c r="CF264" s="150"/>
      <c r="CG264" s="150"/>
      <c r="CH264" s="150"/>
      <c r="CI264" s="150"/>
      <c r="CJ264" s="150"/>
      <c r="CK264" s="150"/>
      <c r="CL264" s="150"/>
      <c r="CM264" s="150"/>
      <c r="CN264" s="150"/>
      <c r="CO264" s="150"/>
      <c r="CP264" s="150"/>
      <c r="CQ264" s="150"/>
      <c r="CR264" s="150"/>
      <c r="CS264" s="143" t="s">
        <v>4747</v>
      </c>
      <c r="CT264" s="150"/>
      <c r="CU264" s="150"/>
      <c r="CV264" s="150"/>
      <c r="CW264" s="150"/>
      <c r="CX264" s="150"/>
      <c r="CY264" s="150"/>
      <c r="CZ264" s="150"/>
      <c r="DA264" s="150"/>
      <c r="DB264" s="150"/>
      <c r="DC264" s="150"/>
      <c r="DD264" s="150"/>
      <c r="DE264" s="150"/>
    </row>
    <row r="265" spans="34:109" ht="15" hidden="1" customHeight="1">
      <c r="AH265" s="148"/>
      <c r="AI265" s="148"/>
      <c r="AJ265" s="148"/>
      <c r="AK265" s="148"/>
      <c r="AL265" s="137" t="str">
        <f t="shared" si="12"/>
        <v/>
      </c>
      <c r="AM265" s="137" t="str">
        <f t="shared" si="13"/>
        <v/>
      </c>
      <c r="AN265" s="138" t="str">
        <f t="shared" si="14"/>
        <v/>
      </c>
      <c r="AO265" s="148"/>
      <c r="AP265" s="129">
        <v>263</v>
      </c>
      <c r="AQ265" s="149"/>
      <c r="AR265" s="149"/>
      <c r="AS265" s="149"/>
      <c r="AT265" s="149"/>
      <c r="AU265" s="149"/>
      <c r="AV265" s="149"/>
      <c r="AW265" s="149"/>
      <c r="AX265" s="149"/>
      <c r="AY265" s="149"/>
      <c r="AZ265" s="149"/>
      <c r="BA265" s="149"/>
      <c r="BB265" s="149"/>
      <c r="BC265" s="149"/>
      <c r="BD265" s="149"/>
      <c r="BE265" s="149"/>
      <c r="BF265" s="149"/>
      <c r="BG265" s="149"/>
      <c r="BH265" s="149"/>
      <c r="BI265" s="149"/>
      <c r="BJ265" s="141" t="s">
        <v>4748</v>
      </c>
      <c r="BK265" s="149"/>
      <c r="BL265" s="149"/>
      <c r="BM265" s="149"/>
      <c r="BN265" s="149"/>
      <c r="BO265" s="149"/>
      <c r="BP265" s="149"/>
      <c r="BQ265" s="149"/>
      <c r="BR265" s="149"/>
      <c r="BS265" s="149"/>
      <c r="BT265" s="149"/>
      <c r="BU265" s="149"/>
      <c r="BV265" s="149"/>
      <c r="BW265" s="148"/>
      <c r="BX265" s="148"/>
      <c r="BY265" s="148"/>
      <c r="BZ265" s="150"/>
      <c r="CA265" s="150"/>
      <c r="CB265" s="150"/>
      <c r="CC265" s="150"/>
      <c r="CD265" s="150"/>
      <c r="CE265" s="150"/>
      <c r="CF265" s="150"/>
      <c r="CG265" s="150"/>
      <c r="CH265" s="150"/>
      <c r="CI265" s="150"/>
      <c r="CJ265" s="150"/>
      <c r="CK265" s="150"/>
      <c r="CL265" s="150"/>
      <c r="CM265" s="150"/>
      <c r="CN265" s="150"/>
      <c r="CO265" s="150"/>
      <c r="CP265" s="150"/>
      <c r="CQ265" s="150"/>
      <c r="CR265" s="150"/>
      <c r="CS265" s="143" t="s">
        <v>4749</v>
      </c>
      <c r="CT265" s="150"/>
      <c r="CU265" s="150"/>
      <c r="CV265" s="150"/>
      <c r="CW265" s="150"/>
      <c r="CX265" s="150"/>
      <c r="CY265" s="150"/>
      <c r="CZ265" s="150"/>
      <c r="DA265" s="150"/>
      <c r="DB265" s="150"/>
      <c r="DC265" s="150"/>
      <c r="DD265" s="150"/>
      <c r="DE265" s="150"/>
    </row>
    <row r="266" spans="34:109" ht="15" hidden="1" customHeight="1">
      <c r="AH266" s="148"/>
      <c r="AI266" s="148"/>
      <c r="AJ266" s="148"/>
      <c r="AK266" s="148"/>
      <c r="AL266" s="137" t="str">
        <f t="shared" si="12"/>
        <v/>
      </c>
      <c r="AM266" s="137" t="str">
        <f t="shared" si="13"/>
        <v/>
      </c>
      <c r="AN266" s="138" t="str">
        <f t="shared" si="14"/>
        <v/>
      </c>
      <c r="AO266" s="148"/>
      <c r="AP266" s="129">
        <v>264</v>
      </c>
      <c r="AQ266" s="149"/>
      <c r="AR266" s="149"/>
      <c r="AS266" s="149"/>
      <c r="AT266" s="149"/>
      <c r="AU266" s="149"/>
      <c r="AV266" s="149"/>
      <c r="AW266" s="149"/>
      <c r="AX266" s="149"/>
      <c r="AY266" s="149"/>
      <c r="AZ266" s="149"/>
      <c r="BA266" s="149"/>
      <c r="BB266" s="149"/>
      <c r="BC266" s="149"/>
      <c r="BD266" s="149"/>
      <c r="BE266" s="149"/>
      <c r="BF266" s="149"/>
      <c r="BG266" s="149"/>
      <c r="BH266" s="149"/>
      <c r="BI266" s="149"/>
      <c r="BJ266" s="141" t="s">
        <v>4750</v>
      </c>
      <c r="BK266" s="149"/>
      <c r="BL266" s="149"/>
      <c r="BM266" s="149"/>
      <c r="BN266" s="149"/>
      <c r="BO266" s="149"/>
      <c r="BP266" s="149"/>
      <c r="BQ266" s="149"/>
      <c r="BR266" s="149"/>
      <c r="BS266" s="149"/>
      <c r="BT266" s="149"/>
      <c r="BU266" s="149"/>
      <c r="BV266" s="149"/>
      <c r="BW266" s="148"/>
      <c r="BX266" s="148"/>
      <c r="BY266" s="148"/>
      <c r="BZ266" s="150"/>
      <c r="CA266" s="150"/>
      <c r="CB266" s="150"/>
      <c r="CC266" s="150"/>
      <c r="CD266" s="150"/>
      <c r="CE266" s="150"/>
      <c r="CF266" s="150"/>
      <c r="CG266" s="150"/>
      <c r="CH266" s="150"/>
      <c r="CI266" s="150"/>
      <c r="CJ266" s="150"/>
      <c r="CK266" s="150"/>
      <c r="CL266" s="150"/>
      <c r="CM266" s="150"/>
      <c r="CN266" s="150"/>
      <c r="CO266" s="150"/>
      <c r="CP266" s="150"/>
      <c r="CQ266" s="150"/>
      <c r="CR266" s="150"/>
      <c r="CS266" s="143" t="s">
        <v>4751</v>
      </c>
      <c r="CT266" s="150"/>
      <c r="CU266" s="150"/>
      <c r="CV266" s="150"/>
      <c r="CW266" s="150"/>
      <c r="CX266" s="150"/>
      <c r="CY266" s="150"/>
      <c r="CZ266" s="150"/>
      <c r="DA266" s="150"/>
      <c r="DB266" s="150"/>
      <c r="DC266" s="150"/>
      <c r="DD266" s="150"/>
      <c r="DE266" s="150"/>
    </row>
    <row r="267" spans="34:109" ht="15" hidden="1" customHeight="1">
      <c r="AH267" s="148"/>
      <c r="AI267" s="148"/>
      <c r="AJ267" s="148"/>
      <c r="AK267" s="148"/>
      <c r="AL267" s="137" t="str">
        <f t="shared" si="12"/>
        <v/>
      </c>
      <c r="AM267" s="137" t="str">
        <f t="shared" si="13"/>
        <v/>
      </c>
      <c r="AN267" s="138" t="str">
        <f t="shared" si="14"/>
        <v/>
      </c>
      <c r="AO267" s="148"/>
      <c r="AP267" s="129">
        <v>265</v>
      </c>
      <c r="AQ267" s="149"/>
      <c r="AR267" s="149"/>
      <c r="AS267" s="149"/>
      <c r="AT267" s="149"/>
      <c r="AU267" s="149"/>
      <c r="AV267" s="149"/>
      <c r="AW267" s="149"/>
      <c r="AX267" s="149"/>
      <c r="AY267" s="149"/>
      <c r="AZ267" s="149"/>
      <c r="BA267" s="149"/>
      <c r="BB267" s="149"/>
      <c r="BC267" s="149"/>
      <c r="BD267" s="149"/>
      <c r="BE267" s="149"/>
      <c r="BF267" s="149"/>
      <c r="BG267" s="149"/>
      <c r="BH267" s="149"/>
      <c r="BI267" s="149"/>
      <c r="BJ267" s="141" t="s">
        <v>4752</v>
      </c>
      <c r="BK267" s="149"/>
      <c r="BL267" s="149"/>
      <c r="BM267" s="149"/>
      <c r="BN267" s="149"/>
      <c r="BO267" s="149"/>
      <c r="BP267" s="149"/>
      <c r="BQ267" s="149"/>
      <c r="BR267" s="149"/>
      <c r="BS267" s="149"/>
      <c r="BT267" s="149"/>
      <c r="BU267" s="149"/>
      <c r="BV267" s="149"/>
      <c r="BW267" s="148"/>
      <c r="BX267" s="148"/>
      <c r="BY267" s="148"/>
      <c r="BZ267" s="150"/>
      <c r="CA267" s="150"/>
      <c r="CB267" s="150"/>
      <c r="CC267" s="150"/>
      <c r="CD267" s="150"/>
      <c r="CE267" s="150"/>
      <c r="CF267" s="150"/>
      <c r="CG267" s="150"/>
      <c r="CH267" s="150"/>
      <c r="CI267" s="150"/>
      <c r="CJ267" s="150"/>
      <c r="CK267" s="150"/>
      <c r="CL267" s="150"/>
      <c r="CM267" s="150"/>
      <c r="CN267" s="150"/>
      <c r="CO267" s="150"/>
      <c r="CP267" s="150"/>
      <c r="CQ267" s="150"/>
      <c r="CR267" s="150"/>
      <c r="CS267" s="143" t="s">
        <v>4753</v>
      </c>
      <c r="CT267" s="150"/>
      <c r="CU267" s="150"/>
      <c r="CV267" s="150"/>
      <c r="CW267" s="150"/>
      <c r="CX267" s="150"/>
      <c r="CY267" s="150"/>
      <c r="CZ267" s="150"/>
      <c r="DA267" s="150"/>
      <c r="DB267" s="150"/>
      <c r="DC267" s="150"/>
      <c r="DD267" s="150"/>
      <c r="DE267" s="150"/>
    </row>
    <row r="268" spans="34:109" ht="15" hidden="1" customHeight="1">
      <c r="AH268" s="148"/>
      <c r="AI268" s="148"/>
      <c r="AJ268" s="148"/>
      <c r="AK268" s="148"/>
      <c r="AL268" s="137" t="str">
        <f t="shared" si="12"/>
        <v/>
      </c>
      <c r="AM268" s="137" t="str">
        <f t="shared" si="13"/>
        <v/>
      </c>
      <c r="AN268" s="138" t="str">
        <f t="shared" si="14"/>
        <v/>
      </c>
      <c r="AO268" s="148"/>
      <c r="AP268" s="129">
        <v>266</v>
      </c>
      <c r="AQ268" s="149"/>
      <c r="AR268" s="149"/>
      <c r="AS268" s="149"/>
      <c r="AT268" s="149"/>
      <c r="AU268" s="149"/>
      <c r="AV268" s="149"/>
      <c r="AW268" s="149"/>
      <c r="AX268" s="149"/>
      <c r="AY268" s="149"/>
      <c r="AZ268" s="149"/>
      <c r="BA268" s="149"/>
      <c r="BB268" s="149"/>
      <c r="BC268" s="149"/>
      <c r="BD268" s="149"/>
      <c r="BE268" s="149"/>
      <c r="BF268" s="149"/>
      <c r="BG268" s="149"/>
      <c r="BH268" s="149"/>
      <c r="BI268" s="149"/>
      <c r="BJ268" s="141" t="s">
        <v>4754</v>
      </c>
      <c r="BK268" s="149"/>
      <c r="BL268" s="149"/>
      <c r="BM268" s="149"/>
      <c r="BN268" s="149"/>
      <c r="BO268" s="149"/>
      <c r="BP268" s="149"/>
      <c r="BQ268" s="149"/>
      <c r="BR268" s="149"/>
      <c r="BS268" s="149"/>
      <c r="BT268" s="149"/>
      <c r="BU268" s="149"/>
      <c r="BV268" s="149"/>
      <c r="BW268" s="148"/>
      <c r="BX268" s="148"/>
      <c r="BY268" s="148"/>
      <c r="BZ268" s="150"/>
      <c r="CA268" s="150"/>
      <c r="CB268" s="150"/>
      <c r="CC268" s="150"/>
      <c r="CD268" s="150"/>
      <c r="CE268" s="150"/>
      <c r="CF268" s="150"/>
      <c r="CG268" s="150"/>
      <c r="CH268" s="150"/>
      <c r="CI268" s="150"/>
      <c r="CJ268" s="150"/>
      <c r="CK268" s="150"/>
      <c r="CL268" s="150"/>
      <c r="CM268" s="150"/>
      <c r="CN268" s="150"/>
      <c r="CO268" s="150"/>
      <c r="CP268" s="150"/>
      <c r="CQ268" s="150"/>
      <c r="CR268" s="150"/>
      <c r="CS268" s="143" t="s">
        <v>4755</v>
      </c>
      <c r="CT268" s="150"/>
      <c r="CU268" s="150"/>
      <c r="CV268" s="150"/>
      <c r="CW268" s="150"/>
      <c r="CX268" s="150"/>
      <c r="CY268" s="150"/>
      <c r="CZ268" s="150"/>
      <c r="DA268" s="150"/>
      <c r="DB268" s="150"/>
      <c r="DC268" s="150"/>
      <c r="DD268" s="150"/>
      <c r="DE268" s="150"/>
    </row>
    <row r="269" spans="34:109" ht="15" hidden="1" customHeight="1">
      <c r="AH269" s="148"/>
      <c r="AI269" s="148"/>
      <c r="AJ269" s="148"/>
      <c r="AK269" s="148"/>
      <c r="AL269" s="137" t="str">
        <f t="shared" si="12"/>
        <v/>
      </c>
      <c r="AM269" s="137" t="str">
        <f t="shared" si="13"/>
        <v/>
      </c>
      <c r="AN269" s="138" t="str">
        <f t="shared" si="14"/>
        <v/>
      </c>
      <c r="AO269" s="148"/>
      <c r="AP269" s="129">
        <v>267</v>
      </c>
      <c r="AQ269" s="149"/>
      <c r="AR269" s="149"/>
      <c r="AS269" s="149"/>
      <c r="AT269" s="149"/>
      <c r="AU269" s="149"/>
      <c r="AV269" s="149"/>
      <c r="AW269" s="149"/>
      <c r="AX269" s="149"/>
      <c r="AY269" s="149"/>
      <c r="AZ269" s="149"/>
      <c r="BA269" s="149"/>
      <c r="BB269" s="149"/>
      <c r="BC269" s="149"/>
      <c r="BD269" s="149"/>
      <c r="BE269" s="149"/>
      <c r="BF269" s="149"/>
      <c r="BG269" s="149"/>
      <c r="BH269" s="149"/>
      <c r="BI269" s="149"/>
      <c r="BJ269" s="141" t="s">
        <v>4756</v>
      </c>
      <c r="BK269" s="149"/>
      <c r="BL269" s="149"/>
      <c r="BM269" s="149"/>
      <c r="BN269" s="149"/>
      <c r="BO269" s="149"/>
      <c r="BP269" s="149"/>
      <c r="BQ269" s="149"/>
      <c r="BR269" s="149"/>
      <c r="BS269" s="149"/>
      <c r="BT269" s="149"/>
      <c r="BU269" s="149"/>
      <c r="BV269" s="149"/>
      <c r="BW269" s="148"/>
      <c r="BX269" s="148"/>
      <c r="BY269" s="148"/>
      <c r="BZ269" s="150"/>
      <c r="CA269" s="150"/>
      <c r="CB269" s="150"/>
      <c r="CC269" s="150"/>
      <c r="CD269" s="150"/>
      <c r="CE269" s="150"/>
      <c r="CF269" s="150"/>
      <c r="CG269" s="150"/>
      <c r="CH269" s="150"/>
      <c r="CI269" s="150"/>
      <c r="CJ269" s="150"/>
      <c r="CK269" s="150"/>
      <c r="CL269" s="150"/>
      <c r="CM269" s="150"/>
      <c r="CN269" s="150"/>
      <c r="CO269" s="150"/>
      <c r="CP269" s="150"/>
      <c r="CQ269" s="150"/>
      <c r="CR269" s="150"/>
      <c r="CS269" s="143" t="s">
        <v>4757</v>
      </c>
      <c r="CT269" s="150"/>
      <c r="CU269" s="150"/>
      <c r="CV269" s="150"/>
      <c r="CW269" s="150"/>
      <c r="CX269" s="150"/>
      <c r="CY269" s="150"/>
      <c r="CZ269" s="150"/>
      <c r="DA269" s="150"/>
      <c r="DB269" s="150"/>
      <c r="DC269" s="150"/>
      <c r="DD269" s="150"/>
      <c r="DE269" s="150"/>
    </row>
    <row r="270" spans="34:109" ht="15" hidden="1" customHeight="1">
      <c r="AH270" s="148"/>
      <c r="AI270" s="148"/>
      <c r="AJ270" s="148"/>
      <c r="AK270" s="148"/>
      <c r="AL270" s="137" t="str">
        <f t="shared" si="12"/>
        <v/>
      </c>
      <c r="AM270" s="137" t="str">
        <f t="shared" si="13"/>
        <v/>
      </c>
      <c r="AN270" s="138" t="str">
        <f t="shared" si="14"/>
        <v/>
      </c>
      <c r="AO270" s="148"/>
      <c r="AP270" s="129">
        <v>268</v>
      </c>
      <c r="AQ270" s="149"/>
      <c r="AR270" s="149"/>
      <c r="AS270" s="149"/>
      <c r="AT270" s="149"/>
      <c r="AU270" s="149"/>
      <c r="AV270" s="149"/>
      <c r="AW270" s="149"/>
      <c r="AX270" s="149"/>
      <c r="AY270" s="149"/>
      <c r="AZ270" s="149"/>
      <c r="BA270" s="149"/>
      <c r="BB270" s="149"/>
      <c r="BC270" s="149"/>
      <c r="BD270" s="149"/>
      <c r="BE270" s="149"/>
      <c r="BF270" s="149"/>
      <c r="BG270" s="149"/>
      <c r="BH270" s="149"/>
      <c r="BI270" s="149"/>
      <c r="BJ270" s="141" t="s">
        <v>4758</v>
      </c>
      <c r="BK270" s="149"/>
      <c r="BL270" s="149"/>
      <c r="BM270" s="149"/>
      <c r="BN270" s="149"/>
      <c r="BO270" s="149"/>
      <c r="BP270" s="149"/>
      <c r="BQ270" s="149"/>
      <c r="BR270" s="149"/>
      <c r="BS270" s="149"/>
      <c r="BT270" s="149"/>
      <c r="BU270" s="149"/>
      <c r="BV270" s="149"/>
      <c r="BW270" s="148"/>
      <c r="BX270" s="148"/>
      <c r="BY270" s="148"/>
      <c r="BZ270" s="150"/>
      <c r="CA270" s="150"/>
      <c r="CB270" s="150"/>
      <c r="CC270" s="150"/>
      <c r="CD270" s="150"/>
      <c r="CE270" s="150"/>
      <c r="CF270" s="150"/>
      <c r="CG270" s="150"/>
      <c r="CH270" s="150"/>
      <c r="CI270" s="150"/>
      <c r="CJ270" s="150"/>
      <c r="CK270" s="150"/>
      <c r="CL270" s="150"/>
      <c r="CM270" s="150"/>
      <c r="CN270" s="150"/>
      <c r="CO270" s="150"/>
      <c r="CP270" s="150"/>
      <c r="CQ270" s="150"/>
      <c r="CR270" s="150"/>
      <c r="CS270" s="143" t="s">
        <v>4759</v>
      </c>
      <c r="CT270" s="150"/>
      <c r="CU270" s="150"/>
      <c r="CV270" s="150"/>
      <c r="CW270" s="150"/>
      <c r="CX270" s="150"/>
      <c r="CY270" s="150"/>
      <c r="CZ270" s="150"/>
      <c r="DA270" s="150"/>
      <c r="DB270" s="150"/>
      <c r="DC270" s="150"/>
      <c r="DD270" s="150"/>
      <c r="DE270" s="150"/>
    </row>
    <row r="271" spans="34:109" ht="15" hidden="1" customHeight="1">
      <c r="AH271" s="148"/>
      <c r="AI271" s="148"/>
      <c r="AJ271" s="148"/>
      <c r="AK271" s="148"/>
      <c r="AL271" s="137" t="str">
        <f t="shared" si="12"/>
        <v/>
      </c>
      <c r="AM271" s="137" t="str">
        <f t="shared" si="13"/>
        <v/>
      </c>
      <c r="AN271" s="138" t="str">
        <f t="shared" si="14"/>
        <v/>
      </c>
      <c r="AO271" s="148"/>
      <c r="AP271" s="129">
        <v>269</v>
      </c>
      <c r="AQ271" s="149"/>
      <c r="AR271" s="149"/>
      <c r="AS271" s="149"/>
      <c r="AT271" s="149"/>
      <c r="AU271" s="149"/>
      <c r="AV271" s="149"/>
      <c r="AW271" s="149"/>
      <c r="AX271" s="149"/>
      <c r="AY271" s="149"/>
      <c r="AZ271" s="149"/>
      <c r="BA271" s="149"/>
      <c r="BB271" s="149"/>
      <c r="BC271" s="149"/>
      <c r="BD271" s="149"/>
      <c r="BE271" s="149"/>
      <c r="BF271" s="149"/>
      <c r="BG271" s="149"/>
      <c r="BH271" s="149"/>
      <c r="BI271" s="149"/>
      <c r="BJ271" s="141" t="s">
        <v>4760</v>
      </c>
      <c r="BK271" s="149"/>
      <c r="BL271" s="149"/>
      <c r="BM271" s="149"/>
      <c r="BN271" s="149"/>
      <c r="BO271" s="149"/>
      <c r="BP271" s="149"/>
      <c r="BQ271" s="149"/>
      <c r="BR271" s="149"/>
      <c r="BS271" s="149"/>
      <c r="BT271" s="149"/>
      <c r="BU271" s="149"/>
      <c r="BV271" s="149"/>
      <c r="BW271" s="148"/>
      <c r="BX271" s="148"/>
      <c r="BY271" s="148"/>
      <c r="BZ271" s="150"/>
      <c r="CA271" s="150"/>
      <c r="CB271" s="150"/>
      <c r="CC271" s="150"/>
      <c r="CD271" s="150"/>
      <c r="CE271" s="150"/>
      <c r="CF271" s="150"/>
      <c r="CG271" s="150"/>
      <c r="CH271" s="150"/>
      <c r="CI271" s="150"/>
      <c r="CJ271" s="150"/>
      <c r="CK271" s="150"/>
      <c r="CL271" s="150"/>
      <c r="CM271" s="150"/>
      <c r="CN271" s="150"/>
      <c r="CO271" s="150"/>
      <c r="CP271" s="150"/>
      <c r="CQ271" s="150"/>
      <c r="CR271" s="150"/>
      <c r="CS271" s="143" t="s">
        <v>4761</v>
      </c>
      <c r="CT271" s="150"/>
      <c r="CU271" s="150"/>
      <c r="CV271" s="150"/>
      <c r="CW271" s="150"/>
      <c r="CX271" s="150"/>
      <c r="CY271" s="150"/>
      <c r="CZ271" s="150"/>
      <c r="DA271" s="150"/>
      <c r="DB271" s="150"/>
      <c r="DC271" s="150"/>
      <c r="DD271" s="150"/>
      <c r="DE271" s="150"/>
    </row>
    <row r="272" spans="34:109" ht="15" hidden="1" customHeight="1">
      <c r="AH272" s="148"/>
      <c r="AI272" s="148"/>
      <c r="AJ272" s="148"/>
      <c r="AK272" s="148"/>
      <c r="AL272" s="137" t="str">
        <f t="shared" si="12"/>
        <v/>
      </c>
      <c r="AM272" s="137" t="str">
        <f t="shared" si="13"/>
        <v/>
      </c>
      <c r="AN272" s="138" t="str">
        <f t="shared" si="14"/>
        <v/>
      </c>
      <c r="AO272" s="148"/>
      <c r="AP272" s="129">
        <v>270</v>
      </c>
      <c r="AQ272" s="149"/>
      <c r="AR272" s="149"/>
      <c r="AS272" s="149"/>
      <c r="AT272" s="149"/>
      <c r="AU272" s="149"/>
      <c r="AV272" s="149"/>
      <c r="AW272" s="149"/>
      <c r="AX272" s="149"/>
      <c r="AY272" s="149"/>
      <c r="AZ272" s="149"/>
      <c r="BA272" s="149"/>
      <c r="BB272" s="149"/>
      <c r="BC272" s="149"/>
      <c r="BD272" s="149"/>
      <c r="BE272" s="149"/>
      <c r="BF272" s="149"/>
      <c r="BG272" s="149"/>
      <c r="BH272" s="149"/>
      <c r="BI272" s="149"/>
      <c r="BJ272" s="141" t="s">
        <v>4762</v>
      </c>
      <c r="BK272" s="149"/>
      <c r="BL272" s="149"/>
      <c r="BM272" s="149"/>
      <c r="BN272" s="149"/>
      <c r="BO272" s="149"/>
      <c r="BP272" s="149"/>
      <c r="BQ272" s="149"/>
      <c r="BR272" s="149"/>
      <c r="BS272" s="149"/>
      <c r="BT272" s="149"/>
      <c r="BU272" s="149"/>
      <c r="BV272" s="149"/>
      <c r="BW272" s="148"/>
      <c r="BX272" s="148"/>
      <c r="BY272" s="148"/>
      <c r="BZ272" s="150"/>
      <c r="CA272" s="150"/>
      <c r="CB272" s="150"/>
      <c r="CC272" s="150"/>
      <c r="CD272" s="150"/>
      <c r="CE272" s="150"/>
      <c r="CF272" s="150"/>
      <c r="CG272" s="150"/>
      <c r="CH272" s="150"/>
      <c r="CI272" s="150"/>
      <c r="CJ272" s="150"/>
      <c r="CK272" s="150"/>
      <c r="CL272" s="150"/>
      <c r="CM272" s="150"/>
      <c r="CN272" s="150"/>
      <c r="CO272" s="150"/>
      <c r="CP272" s="150"/>
      <c r="CQ272" s="150"/>
      <c r="CR272" s="150"/>
      <c r="CS272" s="143" t="s">
        <v>4763</v>
      </c>
      <c r="CT272" s="150"/>
      <c r="CU272" s="150"/>
      <c r="CV272" s="150"/>
      <c r="CW272" s="150"/>
      <c r="CX272" s="150"/>
      <c r="CY272" s="150"/>
      <c r="CZ272" s="150"/>
      <c r="DA272" s="150"/>
      <c r="DB272" s="150"/>
      <c r="DC272" s="150"/>
      <c r="DD272" s="150"/>
      <c r="DE272" s="150"/>
    </row>
    <row r="273" spans="34:109" ht="15" hidden="1" customHeight="1">
      <c r="AH273" s="148"/>
      <c r="AI273" s="148"/>
      <c r="AJ273" s="148"/>
      <c r="AK273" s="148"/>
      <c r="AL273" s="137" t="str">
        <f t="shared" si="12"/>
        <v/>
      </c>
      <c r="AM273" s="137" t="str">
        <f t="shared" si="13"/>
        <v/>
      </c>
      <c r="AN273" s="138" t="str">
        <f t="shared" si="14"/>
        <v/>
      </c>
      <c r="AO273" s="148"/>
      <c r="AP273" s="129">
        <v>271</v>
      </c>
      <c r="AQ273" s="149"/>
      <c r="AR273" s="149"/>
      <c r="AS273" s="149"/>
      <c r="AT273" s="149"/>
      <c r="AU273" s="149"/>
      <c r="AV273" s="149"/>
      <c r="AW273" s="149"/>
      <c r="AX273" s="149"/>
      <c r="AY273" s="149"/>
      <c r="AZ273" s="149"/>
      <c r="BA273" s="149"/>
      <c r="BB273" s="149"/>
      <c r="BC273" s="149"/>
      <c r="BD273" s="149"/>
      <c r="BE273" s="149"/>
      <c r="BF273" s="149"/>
      <c r="BG273" s="149"/>
      <c r="BH273" s="149"/>
      <c r="BI273" s="149"/>
      <c r="BJ273" s="141" t="s">
        <v>4764</v>
      </c>
      <c r="BK273" s="149"/>
      <c r="BL273" s="149"/>
      <c r="BM273" s="149"/>
      <c r="BN273" s="149"/>
      <c r="BO273" s="149"/>
      <c r="BP273" s="149"/>
      <c r="BQ273" s="149"/>
      <c r="BR273" s="149"/>
      <c r="BS273" s="149"/>
      <c r="BT273" s="149"/>
      <c r="BU273" s="149"/>
      <c r="BV273" s="149"/>
      <c r="BW273" s="148"/>
      <c r="BX273" s="148"/>
      <c r="BY273" s="148"/>
      <c r="BZ273" s="150"/>
      <c r="CA273" s="150"/>
      <c r="CB273" s="150"/>
      <c r="CC273" s="150"/>
      <c r="CD273" s="150"/>
      <c r="CE273" s="150"/>
      <c r="CF273" s="150"/>
      <c r="CG273" s="150"/>
      <c r="CH273" s="150"/>
      <c r="CI273" s="150"/>
      <c r="CJ273" s="150"/>
      <c r="CK273" s="150"/>
      <c r="CL273" s="150"/>
      <c r="CM273" s="150"/>
      <c r="CN273" s="150"/>
      <c r="CO273" s="150"/>
      <c r="CP273" s="150"/>
      <c r="CQ273" s="150"/>
      <c r="CR273" s="150"/>
      <c r="CS273" s="143" t="s">
        <v>4765</v>
      </c>
      <c r="CT273" s="150"/>
      <c r="CU273" s="150"/>
      <c r="CV273" s="150"/>
      <c r="CW273" s="150"/>
      <c r="CX273" s="150"/>
      <c r="CY273" s="150"/>
      <c r="CZ273" s="150"/>
      <c r="DA273" s="150"/>
      <c r="DB273" s="150"/>
      <c r="DC273" s="150"/>
      <c r="DD273" s="150"/>
      <c r="DE273" s="150"/>
    </row>
    <row r="274" spans="34:109" ht="15" hidden="1" customHeight="1">
      <c r="AH274" s="148"/>
      <c r="AI274" s="148"/>
      <c r="AJ274" s="148"/>
      <c r="AK274" s="148"/>
      <c r="AL274" s="137" t="str">
        <f t="shared" si="12"/>
        <v/>
      </c>
      <c r="AM274" s="137" t="str">
        <f t="shared" si="13"/>
        <v/>
      </c>
      <c r="AN274" s="138" t="str">
        <f t="shared" si="14"/>
        <v/>
      </c>
      <c r="AO274" s="148"/>
      <c r="AP274" s="129">
        <v>272</v>
      </c>
      <c r="AQ274" s="149"/>
      <c r="AR274" s="149"/>
      <c r="AS274" s="149"/>
      <c r="AT274" s="149"/>
      <c r="AU274" s="149"/>
      <c r="AV274" s="149"/>
      <c r="AW274" s="149"/>
      <c r="AX274" s="149"/>
      <c r="AY274" s="149"/>
      <c r="AZ274" s="149"/>
      <c r="BA274" s="149"/>
      <c r="BB274" s="149"/>
      <c r="BC274" s="149"/>
      <c r="BD274" s="149"/>
      <c r="BE274" s="149"/>
      <c r="BF274" s="149"/>
      <c r="BG274" s="149"/>
      <c r="BH274" s="149"/>
      <c r="BI274" s="149"/>
      <c r="BJ274" s="141" t="s">
        <v>4766</v>
      </c>
      <c r="BK274" s="149"/>
      <c r="BL274" s="149"/>
      <c r="BM274" s="149"/>
      <c r="BN274" s="149"/>
      <c r="BO274" s="149"/>
      <c r="BP274" s="149"/>
      <c r="BQ274" s="149"/>
      <c r="BR274" s="149"/>
      <c r="BS274" s="149"/>
      <c r="BT274" s="149"/>
      <c r="BU274" s="149"/>
      <c r="BV274" s="149"/>
      <c r="BW274" s="148"/>
      <c r="BX274" s="148"/>
      <c r="BY274" s="148"/>
      <c r="BZ274" s="150"/>
      <c r="CA274" s="150"/>
      <c r="CB274" s="150"/>
      <c r="CC274" s="150"/>
      <c r="CD274" s="150"/>
      <c r="CE274" s="150"/>
      <c r="CF274" s="150"/>
      <c r="CG274" s="150"/>
      <c r="CH274" s="150"/>
      <c r="CI274" s="150"/>
      <c r="CJ274" s="150"/>
      <c r="CK274" s="150"/>
      <c r="CL274" s="150"/>
      <c r="CM274" s="150"/>
      <c r="CN274" s="150"/>
      <c r="CO274" s="150"/>
      <c r="CP274" s="150"/>
      <c r="CQ274" s="150"/>
      <c r="CR274" s="150"/>
      <c r="CS274" s="143" t="s">
        <v>4767</v>
      </c>
      <c r="CT274" s="150"/>
      <c r="CU274" s="150"/>
      <c r="CV274" s="150"/>
      <c r="CW274" s="150"/>
      <c r="CX274" s="150"/>
      <c r="CY274" s="150"/>
      <c r="CZ274" s="150"/>
      <c r="DA274" s="150"/>
      <c r="DB274" s="150"/>
      <c r="DC274" s="150"/>
      <c r="DD274" s="150"/>
      <c r="DE274" s="150"/>
    </row>
    <row r="275" spans="34:109" ht="15" hidden="1" customHeight="1">
      <c r="AH275" s="148"/>
      <c r="AI275" s="148"/>
      <c r="AJ275" s="148"/>
      <c r="AK275" s="148"/>
      <c r="AL275" s="137" t="str">
        <f t="shared" si="12"/>
        <v/>
      </c>
      <c r="AM275" s="137" t="str">
        <f t="shared" si="13"/>
        <v/>
      </c>
      <c r="AN275" s="138" t="str">
        <f t="shared" si="14"/>
        <v/>
      </c>
      <c r="AO275" s="148"/>
      <c r="AP275" s="129">
        <v>273</v>
      </c>
      <c r="AQ275" s="149"/>
      <c r="AR275" s="149"/>
      <c r="AS275" s="149"/>
      <c r="AT275" s="149"/>
      <c r="AU275" s="149"/>
      <c r="AV275" s="149"/>
      <c r="AW275" s="149"/>
      <c r="AX275" s="149"/>
      <c r="AY275" s="149"/>
      <c r="AZ275" s="149"/>
      <c r="BA275" s="149"/>
      <c r="BB275" s="149"/>
      <c r="BC275" s="149"/>
      <c r="BD275" s="149"/>
      <c r="BE275" s="149"/>
      <c r="BF275" s="149"/>
      <c r="BG275" s="149"/>
      <c r="BH275" s="149"/>
      <c r="BI275" s="149"/>
      <c r="BJ275" s="141" t="s">
        <v>4768</v>
      </c>
      <c r="BK275" s="149"/>
      <c r="BL275" s="149"/>
      <c r="BM275" s="149"/>
      <c r="BN275" s="149"/>
      <c r="BO275" s="149"/>
      <c r="BP275" s="149"/>
      <c r="BQ275" s="149"/>
      <c r="BR275" s="149"/>
      <c r="BS275" s="149"/>
      <c r="BT275" s="149"/>
      <c r="BU275" s="149"/>
      <c r="BV275" s="149"/>
      <c r="BW275" s="148"/>
      <c r="BX275" s="148"/>
      <c r="BY275" s="148"/>
      <c r="BZ275" s="150"/>
      <c r="CA275" s="150"/>
      <c r="CB275" s="150"/>
      <c r="CC275" s="150"/>
      <c r="CD275" s="150"/>
      <c r="CE275" s="150"/>
      <c r="CF275" s="150"/>
      <c r="CG275" s="150"/>
      <c r="CH275" s="150"/>
      <c r="CI275" s="150"/>
      <c r="CJ275" s="150"/>
      <c r="CK275" s="150"/>
      <c r="CL275" s="150"/>
      <c r="CM275" s="150"/>
      <c r="CN275" s="150"/>
      <c r="CO275" s="150"/>
      <c r="CP275" s="150"/>
      <c r="CQ275" s="150"/>
      <c r="CR275" s="150"/>
      <c r="CS275" s="143" t="s">
        <v>4769</v>
      </c>
      <c r="CT275" s="150"/>
      <c r="CU275" s="150"/>
      <c r="CV275" s="150"/>
      <c r="CW275" s="150"/>
      <c r="CX275" s="150"/>
      <c r="CY275" s="150"/>
      <c r="CZ275" s="150"/>
      <c r="DA275" s="150"/>
      <c r="DB275" s="150"/>
      <c r="DC275" s="150"/>
      <c r="DD275" s="150"/>
      <c r="DE275" s="150"/>
    </row>
    <row r="276" spans="34:109" ht="15" hidden="1" customHeight="1">
      <c r="AH276" s="148"/>
      <c r="AI276" s="148"/>
      <c r="AJ276" s="148"/>
      <c r="AK276" s="148"/>
      <c r="AL276" s="137" t="str">
        <f t="shared" si="12"/>
        <v/>
      </c>
      <c r="AM276" s="137" t="str">
        <f t="shared" si="13"/>
        <v/>
      </c>
      <c r="AN276" s="138" t="str">
        <f t="shared" si="14"/>
        <v/>
      </c>
      <c r="AO276" s="148"/>
      <c r="AP276" s="129">
        <v>274</v>
      </c>
      <c r="AQ276" s="149"/>
      <c r="AR276" s="149"/>
      <c r="AS276" s="149"/>
      <c r="AT276" s="149"/>
      <c r="AU276" s="149"/>
      <c r="AV276" s="149"/>
      <c r="AW276" s="149"/>
      <c r="AX276" s="149"/>
      <c r="AY276" s="149"/>
      <c r="AZ276" s="149"/>
      <c r="BA276" s="149"/>
      <c r="BB276" s="149"/>
      <c r="BC276" s="149"/>
      <c r="BD276" s="149"/>
      <c r="BE276" s="149"/>
      <c r="BF276" s="149"/>
      <c r="BG276" s="149"/>
      <c r="BH276" s="149"/>
      <c r="BI276" s="149"/>
      <c r="BJ276" s="141" t="s">
        <v>4770</v>
      </c>
      <c r="BK276" s="149"/>
      <c r="BL276" s="149"/>
      <c r="BM276" s="149"/>
      <c r="BN276" s="149"/>
      <c r="BO276" s="149"/>
      <c r="BP276" s="149"/>
      <c r="BQ276" s="149"/>
      <c r="BR276" s="149"/>
      <c r="BS276" s="149"/>
      <c r="BT276" s="149"/>
      <c r="BU276" s="149"/>
      <c r="BV276" s="149"/>
      <c r="BW276" s="148"/>
      <c r="BX276" s="148"/>
      <c r="BY276" s="148"/>
      <c r="BZ276" s="150"/>
      <c r="CA276" s="150"/>
      <c r="CB276" s="150"/>
      <c r="CC276" s="150"/>
      <c r="CD276" s="150"/>
      <c r="CE276" s="150"/>
      <c r="CF276" s="150"/>
      <c r="CG276" s="150"/>
      <c r="CH276" s="150"/>
      <c r="CI276" s="150"/>
      <c r="CJ276" s="150"/>
      <c r="CK276" s="150"/>
      <c r="CL276" s="150"/>
      <c r="CM276" s="150"/>
      <c r="CN276" s="150"/>
      <c r="CO276" s="150"/>
      <c r="CP276" s="150"/>
      <c r="CQ276" s="150"/>
      <c r="CR276" s="150"/>
      <c r="CS276" s="143" t="s">
        <v>4771</v>
      </c>
      <c r="CT276" s="150"/>
      <c r="CU276" s="150"/>
      <c r="CV276" s="150"/>
      <c r="CW276" s="150"/>
      <c r="CX276" s="150"/>
      <c r="CY276" s="150"/>
      <c r="CZ276" s="150"/>
      <c r="DA276" s="150"/>
      <c r="DB276" s="150"/>
      <c r="DC276" s="150"/>
      <c r="DD276" s="150"/>
      <c r="DE276" s="150"/>
    </row>
    <row r="277" spans="34:109" ht="15" hidden="1" customHeight="1">
      <c r="AH277" s="148"/>
      <c r="AI277" s="148"/>
      <c r="AJ277" s="148"/>
      <c r="AK277" s="148"/>
      <c r="AL277" s="137" t="str">
        <f t="shared" si="12"/>
        <v/>
      </c>
      <c r="AM277" s="137" t="str">
        <f t="shared" si="13"/>
        <v/>
      </c>
      <c r="AN277" s="138" t="str">
        <f t="shared" si="14"/>
        <v/>
      </c>
      <c r="AO277" s="148"/>
      <c r="AP277" s="129">
        <v>275</v>
      </c>
      <c r="AQ277" s="149"/>
      <c r="AR277" s="149"/>
      <c r="AS277" s="149"/>
      <c r="AT277" s="149"/>
      <c r="AU277" s="149"/>
      <c r="AV277" s="149"/>
      <c r="AW277" s="149"/>
      <c r="AX277" s="149"/>
      <c r="AY277" s="149"/>
      <c r="AZ277" s="149"/>
      <c r="BA277" s="149"/>
      <c r="BB277" s="149"/>
      <c r="BC277" s="149"/>
      <c r="BD277" s="149"/>
      <c r="BE277" s="149"/>
      <c r="BF277" s="149"/>
      <c r="BG277" s="149"/>
      <c r="BH277" s="149"/>
      <c r="BI277" s="149"/>
      <c r="BJ277" s="141" t="s">
        <v>4772</v>
      </c>
      <c r="BK277" s="149"/>
      <c r="BL277" s="149"/>
      <c r="BM277" s="149"/>
      <c r="BN277" s="149"/>
      <c r="BO277" s="149"/>
      <c r="BP277" s="149"/>
      <c r="BQ277" s="149"/>
      <c r="BR277" s="149"/>
      <c r="BS277" s="149"/>
      <c r="BT277" s="149"/>
      <c r="BU277" s="149"/>
      <c r="BV277" s="149"/>
      <c r="BW277" s="148"/>
      <c r="BX277" s="148"/>
      <c r="BY277" s="148"/>
      <c r="BZ277" s="150"/>
      <c r="CA277" s="150"/>
      <c r="CB277" s="150"/>
      <c r="CC277" s="150"/>
      <c r="CD277" s="150"/>
      <c r="CE277" s="150"/>
      <c r="CF277" s="150"/>
      <c r="CG277" s="150"/>
      <c r="CH277" s="150"/>
      <c r="CI277" s="150"/>
      <c r="CJ277" s="150"/>
      <c r="CK277" s="150"/>
      <c r="CL277" s="150"/>
      <c r="CM277" s="150"/>
      <c r="CN277" s="150"/>
      <c r="CO277" s="150"/>
      <c r="CP277" s="150"/>
      <c r="CQ277" s="150"/>
      <c r="CR277" s="150"/>
      <c r="CS277" s="143" t="s">
        <v>4773</v>
      </c>
      <c r="CT277" s="150"/>
      <c r="CU277" s="150"/>
      <c r="CV277" s="150"/>
      <c r="CW277" s="150"/>
      <c r="CX277" s="150"/>
      <c r="CY277" s="150"/>
      <c r="CZ277" s="150"/>
      <c r="DA277" s="150"/>
      <c r="DB277" s="150"/>
      <c r="DC277" s="150"/>
      <c r="DD277" s="150"/>
      <c r="DE277" s="150"/>
    </row>
    <row r="278" spans="34:109" ht="15" hidden="1" customHeight="1">
      <c r="AH278" s="148"/>
      <c r="AI278" s="148"/>
      <c r="AJ278" s="148"/>
      <c r="AK278" s="148"/>
      <c r="AL278" s="137" t="str">
        <f t="shared" si="12"/>
        <v/>
      </c>
      <c r="AM278" s="137" t="str">
        <f t="shared" si="13"/>
        <v/>
      </c>
      <c r="AN278" s="138" t="str">
        <f t="shared" si="14"/>
        <v/>
      </c>
      <c r="AO278" s="148"/>
      <c r="AP278" s="129">
        <v>276</v>
      </c>
      <c r="AQ278" s="149"/>
      <c r="AR278" s="149"/>
      <c r="AS278" s="149"/>
      <c r="AT278" s="149"/>
      <c r="AU278" s="149"/>
      <c r="AV278" s="149"/>
      <c r="AW278" s="149"/>
      <c r="AX278" s="149"/>
      <c r="AY278" s="149"/>
      <c r="AZ278" s="149"/>
      <c r="BA278" s="149"/>
      <c r="BB278" s="149"/>
      <c r="BC278" s="149"/>
      <c r="BD278" s="149"/>
      <c r="BE278" s="149"/>
      <c r="BF278" s="149"/>
      <c r="BG278" s="149"/>
      <c r="BH278" s="149"/>
      <c r="BI278" s="149"/>
      <c r="BJ278" s="141" t="s">
        <v>4774</v>
      </c>
      <c r="BK278" s="149"/>
      <c r="BL278" s="149"/>
      <c r="BM278" s="149"/>
      <c r="BN278" s="149"/>
      <c r="BO278" s="149"/>
      <c r="BP278" s="149"/>
      <c r="BQ278" s="149"/>
      <c r="BR278" s="149"/>
      <c r="BS278" s="149"/>
      <c r="BT278" s="149"/>
      <c r="BU278" s="149"/>
      <c r="BV278" s="149"/>
      <c r="BW278" s="148"/>
      <c r="BX278" s="148"/>
      <c r="BY278" s="148"/>
      <c r="BZ278" s="150"/>
      <c r="CA278" s="150"/>
      <c r="CB278" s="150"/>
      <c r="CC278" s="150"/>
      <c r="CD278" s="150"/>
      <c r="CE278" s="150"/>
      <c r="CF278" s="150"/>
      <c r="CG278" s="150"/>
      <c r="CH278" s="150"/>
      <c r="CI278" s="150"/>
      <c r="CJ278" s="150"/>
      <c r="CK278" s="150"/>
      <c r="CL278" s="150"/>
      <c r="CM278" s="150"/>
      <c r="CN278" s="150"/>
      <c r="CO278" s="150"/>
      <c r="CP278" s="150"/>
      <c r="CQ278" s="150"/>
      <c r="CR278" s="150"/>
      <c r="CS278" s="143" t="s">
        <v>4775</v>
      </c>
      <c r="CT278" s="150"/>
      <c r="CU278" s="150"/>
      <c r="CV278" s="150"/>
      <c r="CW278" s="150"/>
      <c r="CX278" s="150"/>
      <c r="CY278" s="150"/>
      <c r="CZ278" s="150"/>
      <c r="DA278" s="150"/>
      <c r="DB278" s="150"/>
      <c r="DC278" s="150"/>
      <c r="DD278" s="150"/>
      <c r="DE278" s="150"/>
    </row>
    <row r="279" spans="34:109" ht="15" hidden="1" customHeight="1">
      <c r="AH279" s="148"/>
      <c r="AI279" s="148"/>
      <c r="AJ279" s="148"/>
      <c r="AK279" s="148"/>
      <c r="AL279" s="137" t="str">
        <f t="shared" si="12"/>
        <v/>
      </c>
      <c r="AM279" s="137" t="str">
        <f t="shared" si="13"/>
        <v/>
      </c>
      <c r="AN279" s="138" t="str">
        <f t="shared" si="14"/>
        <v/>
      </c>
      <c r="AO279" s="148"/>
      <c r="AP279" s="129">
        <v>277</v>
      </c>
      <c r="AQ279" s="149"/>
      <c r="AR279" s="149"/>
      <c r="AS279" s="149"/>
      <c r="AT279" s="149"/>
      <c r="AU279" s="149"/>
      <c r="AV279" s="149"/>
      <c r="AW279" s="149"/>
      <c r="AX279" s="149"/>
      <c r="AY279" s="149"/>
      <c r="AZ279" s="149"/>
      <c r="BA279" s="149"/>
      <c r="BB279" s="149"/>
      <c r="BC279" s="149"/>
      <c r="BD279" s="149"/>
      <c r="BE279" s="149"/>
      <c r="BF279" s="149"/>
      <c r="BG279" s="149"/>
      <c r="BH279" s="149"/>
      <c r="BI279" s="149"/>
      <c r="BJ279" s="141" t="s">
        <v>4776</v>
      </c>
      <c r="BK279" s="149"/>
      <c r="BL279" s="149"/>
      <c r="BM279" s="149"/>
      <c r="BN279" s="149"/>
      <c r="BO279" s="149"/>
      <c r="BP279" s="149"/>
      <c r="BQ279" s="149"/>
      <c r="BR279" s="149"/>
      <c r="BS279" s="149"/>
      <c r="BT279" s="149"/>
      <c r="BU279" s="149"/>
      <c r="BV279" s="149"/>
      <c r="BW279" s="148"/>
      <c r="BX279" s="148"/>
      <c r="BY279" s="148"/>
      <c r="BZ279" s="150"/>
      <c r="CA279" s="150"/>
      <c r="CB279" s="150"/>
      <c r="CC279" s="150"/>
      <c r="CD279" s="150"/>
      <c r="CE279" s="150"/>
      <c r="CF279" s="150"/>
      <c r="CG279" s="150"/>
      <c r="CH279" s="150"/>
      <c r="CI279" s="150"/>
      <c r="CJ279" s="150"/>
      <c r="CK279" s="150"/>
      <c r="CL279" s="150"/>
      <c r="CM279" s="150"/>
      <c r="CN279" s="150"/>
      <c r="CO279" s="150"/>
      <c r="CP279" s="150"/>
      <c r="CQ279" s="150"/>
      <c r="CR279" s="150"/>
      <c r="CS279" s="143" t="s">
        <v>4777</v>
      </c>
      <c r="CT279" s="150"/>
      <c r="CU279" s="150"/>
      <c r="CV279" s="150"/>
      <c r="CW279" s="150"/>
      <c r="CX279" s="150"/>
      <c r="CY279" s="150"/>
      <c r="CZ279" s="150"/>
      <c r="DA279" s="150"/>
      <c r="DB279" s="150"/>
      <c r="DC279" s="150"/>
      <c r="DD279" s="150"/>
      <c r="DE279" s="150"/>
    </row>
    <row r="280" spans="34:109" ht="15" hidden="1" customHeight="1">
      <c r="AH280" s="148"/>
      <c r="AI280" s="148"/>
      <c r="AJ280" s="148"/>
      <c r="AK280" s="148"/>
      <c r="AL280" s="137" t="str">
        <f t="shared" si="12"/>
        <v/>
      </c>
      <c r="AM280" s="137" t="str">
        <f t="shared" si="13"/>
        <v/>
      </c>
      <c r="AN280" s="138" t="str">
        <f t="shared" si="14"/>
        <v/>
      </c>
      <c r="AO280" s="148"/>
      <c r="AP280" s="129">
        <v>278</v>
      </c>
      <c r="AQ280" s="149"/>
      <c r="AR280" s="149"/>
      <c r="AS280" s="149"/>
      <c r="AT280" s="149"/>
      <c r="AU280" s="149"/>
      <c r="AV280" s="149"/>
      <c r="AW280" s="149"/>
      <c r="AX280" s="149"/>
      <c r="AY280" s="149"/>
      <c r="AZ280" s="149"/>
      <c r="BA280" s="149"/>
      <c r="BB280" s="149"/>
      <c r="BC280" s="149"/>
      <c r="BD280" s="149"/>
      <c r="BE280" s="149"/>
      <c r="BF280" s="149"/>
      <c r="BG280" s="149"/>
      <c r="BH280" s="149"/>
      <c r="BI280" s="149"/>
      <c r="BJ280" s="141" t="s">
        <v>4778</v>
      </c>
      <c r="BK280" s="149"/>
      <c r="BL280" s="149"/>
      <c r="BM280" s="149"/>
      <c r="BN280" s="149"/>
      <c r="BO280" s="149"/>
      <c r="BP280" s="149"/>
      <c r="BQ280" s="149"/>
      <c r="BR280" s="149"/>
      <c r="BS280" s="149"/>
      <c r="BT280" s="149"/>
      <c r="BU280" s="149"/>
      <c r="BV280" s="149"/>
      <c r="BW280" s="148"/>
      <c r="BX280" s="148"/>
      <c r="BY280" s="148"/>
      <c r="BZ280" s="150"/>
      <c r="CA280" s="150"/>
      <c r="CB280" s="150"/>
      <c r="CC280" s="150"/>
      <c r="CD280" s="150"/>
      <c r="CE280" s="150"/>
      <c r="CF280" s="150"/>
      <c r="CG280" s="150"/>
      <c r="CH280" s="150"/>
      <c r="CI280" s="150"/>
      <c r="CJ280" s="150"/>
      <c r="CK280" s="150"/>
      <c r="CL280" s="150"/>
      <c r="CM280" s="150"/>
      <c r="CN280" s="150"/>
      <c r="CO280" s="150"/>
      <c r="CP280" s="150"/>
      <c r="CQ280" s="150"/>
      <c r="CR280" s="150"/>
      <c r="CS280" s="143" t="s">
        <v>4779</v>
      </c>
      <c r="CT280" s="150"/>
      <c r="CU280" s="150"/>
      <c r="CV280" s="150"/>
      <c r="CW280" s="150"/>
      <c r="CX280" s="150"/>
      <c r="CY280" s="150"/>
      <c r="CZ280" s="150"/>
      <c r="DA280" s="150"/>
      <c r="DB280" s="150"/>
      <c r="DC280" s="150"/>
      <c r="DD280" s="150"/>
      <c r="DE280" s="150"/>
    </row>
    <row r="281" spans="34:109" ht="15" hidden="1" customHeight="1">
      <c r="AH281" s="148"/>
      <c r="AI281" s="148"/>
      <c r="AJ281" s="148"/>
      <c r="AK281" s="148"/>
      <c r="AL281" s="137" t="str">
        <f t="shared" si="12"/>
        <v/>
      </c>
      <c r="AM281" s="137" t="str">
        <f t="shared" si="13"/>
        <v/>
      </c>
      <c r="AN281" s="138" t="str">
        <f t="shared" si="14"/>
        <v/>
      </c>
      <c r="AO281" s="148"/>
      <c r="AP281" s="129">
        <v>279</v>
      </c>
      <c r="AQ281" s="149"/>
      <c r="AR281" s="149"/>
      <c r="AS281" s="149"/>
      <c r="AT281" s="149"/>
      <c r="AU281" s="149"/>
      <c r="AV281" s="149"/>
      <c r="AW281" s="149"/>
      <c r="AX281" s="149"/>
      <c r="AY281" s="149"/>
      <c r="AZ281" s="149"/>
      <c r="BA281" s="149"/>
      <c r="BB281" s="149"/>
      <c r="BC281" s="149"/>
      <c r="BD281" s="149"/>
      <c r="BE281" s="149"/>
      <c r="BF281" s="149"/>
      <c r="BG281" s="149"/>
      <c r="BH281" s="149"/>
      <c r="BI281" s="149"/>
      <c r="BJ281" s="141" t="s">
        <v>4780</v>
      </c>
      <c r="BK281" s="149"/>
      <c r="BL281" s="149"/>
      <c r="BM281" s="149"/>
      <c r="BN281" s="149"/>
      <c r="BO281" s="149"/>
      <c r="BP281" s="149"/>
      <c r="BQ281" s="149"/>
      <c r="BR281" s="149"/>
      <c r="BS281" s="149"/>
      <c r="BT281" s="149"/>
      <c r="BU281" s="149"/>
      <c r="BV281" s="149"/>
      <c r="BW281" s="148"/>
      <c r="BX281" s="148"/>
      <c r="BY281" s="148"/>
      <c r="BZ281" s="150"/>
      <c r="CA281" s="150"/>
      <c r="CB281" s="150"/>
      <c r="CC281" s="150"/>
      <c r="CD281" s="150"/>
      <c r="CE281" s="150"/>
      <c r="CF281" s="150"/>
      <c r="CG281" s="150"/>
      <c r="CH281" s="150"/>
      <c r="CI281" s="150"/>
      <c r="CJ281" s="150"/>
      <c r="CK281" s="150"/>
      <c r="CL281" s="150"/>
      <c r="CM281" s="150"/>
      <c r="CN281" s="150"/>
      <c r="CO281" s="150"/>
      <c r="CP281" s="150"/>
      <c r="CQ281" s="150"/>
      <c r="CR281" s="150"/>
      <c r="CS281" s="143" t="s">
        <v>4781</v>
      </c>
      <c r="CT281" s="150"/>
      <c r="CU281" s="150"/>
      <c r="CV281" s="150"/>
      <c r="CW281" s="150"/>
      <c r="CX281" s="150"/>
      <c r="CY281" s="150"/>
      <c r="CZ281" s="150"/>
      <c r="DA281" s="150"/>
      <c r="DB281" s="150"/>
      <c r="DC281" s="150"/>
      <c r="DD281" s="150"/>
      <c r="DE281" s="150"/>
    </row>
    <row r="282" spans="34:109" ht="15" hidden="1" customHeight="1">
      <c r="AH282" s="148"/>
      <c r="AI282" s="148"/>
      <c r="AJ282" s="148"/>
      <c r="AK282" s="148"/>
      <c r="AL282" s="137" t="str">
        <f t="shared" si="12"/>
        <v/>
      </c>
      <c r="AM282" s="137" t="str">
        <f t="shared" si="13"/>
        <v/>
      </c>
      <c r="AN282" s="138" t="str">
        <f t="shared" si="14"/>
        <v/>
      </c>
      <c r="AO282" s="148"/>
      <c r="AP282" s="129">
        <v>280</v>
      </c>
      <c r="AQ282" s="149"/>
      <c r="AR282" s="149"/>
      <c r="AS282" s="149"/>
      <c r="AT282" s="149"/>
      <c r="AU282" s="149"/>
      <c r="AV282" s="149"/>
      <c r="AW282" s="149"/>
      <c r="AX282" s="149"/>
      <c r="AY282" s="149"/>
      <c r="AZ282" s="149"/>
      <c r="BA282" s="149"/>
      <c r="BB282" s="149"/>
      <c r="BC282" s="149"/>
      <c r="BD282" s="149"/>
      <c r="BE282" s="149"/>
      <c r="BF282" s="149"/>
      <c r="BG282" s="149"/>
      <c r="BH282" s="149"/>
      <c r="BI282" s="149"/>
      <c r="BJ282" s="141" t="s">
        <v>4782</v>
      </c>
      <c r="BK282" s="149"/>
      <c r="BL282" s="149"/>
      <c r="BM282" s="149"/>
      <c r="BN282" s="149"/>
      <c r="BO282" s="149"/>
      <c r="BP282" s="149"/>
      <c r="BQ282" s="149"/>
      <c r="BR282" s="149"/>
      <c r="BS282" s="149"/>
      <c r="BT282" s="149"/>
      <c r="BU282" s="149"/>
      <c r="BV282" s="149"/>
      <c r="BW282" s="148"/>
      <c r="BX282" s="148"/>
      <c r="BY282" s="148"/>
      <c r="BZ282" s="150"/>
      <c r="CA282" s="150"/>
      <c r="CB282" s="150"/>
      <c r="CC282" s="150"/>
      <c r="CD282" s="150"/>
      <c r="CE282" s="150"/>
      <c r="CF282" s="150"/>
      <c r="CG282" s="150"/>
      <c r="CH282" s="150"/>
      <c r="CI282" s="150"/>
      <c r="CJ282" s="150"/>
      <c r="CK282" s="150"/>
      <c r="CL282" s="150"/>
      <c r="CM282" s="150"/>
      <c r="CN282" s="150"/>
      <c r="CO282" s="150"/>
      <c r="CP282" s="150"/>
      <c r="CQ282" s="150"/>
      <c r="CR282" s="150"/>
      <c r="CS282" s="143" t="s">
        <v>4783</v>
      </c>
      <c r="CT282" s="150"/>
      <c r="CU282" s="150"/>
      <c r="CV282" s="150"/>
      <c r="CW282" s="150"/>
      <c r="CX282" s="150"/>
      <c r="CY282" s="150"/>
      <c r="CZ282" s="150"/>
      <c r="DA282" s="150"/>
      <c r="DB282" s="150"/>
      <c r="DC282" s="150"/>
      <c r="DD282" s="150"/>
      <c r="DE282" s="150"/>
    </row>
    <row r="283" spans="34:109" ht="15" hidden="1" customHeight="1">
      <c r="AH283" s="148"/>
      <c r="AI283" s="148"/>
      <c r="AJ283" s="148"/>
      <c r="AK283" s="148"/>
      <c r="AL283" s="137" t="str">
        <f t="shared" si="12"/>
        <v/>
      </c>
      <c r="AM283" s="137" t="str">
        <f t="shared" si="13"/>
        <v/>
      </c>
      <c r="AN283" s="138" t="str">
        <f t="shared" si="14"/>
        <v/>
      </c>
      <c r="AO283" s="148"/>
      <c r="AP283" s="129">
        <v>281</v>
      </c>
      <c r="AQ283" s="149"/>
      <c r="AR283" s="149"/>
      <c r="AS283" s="149"/>
      <c r="AT283" s="149"/>
      <c r="AU283" s="149"/>
      <c r="AV283" s="149"/>
      <c r="AW283" s="149"/>
      <c r="AX283" s="149"/>
      <c r="AY283" s="149"/>
      <c r="AZ283" s="149"/>
      <c r="BA283" s="149"/>
      <c r="BB283" s="149"/>
      <c r="BC283" s="149"/>
      <c r="BD283" s="149"/>
      <c r="BE283" s="149"/>
      <c r="BF283" s="149"/>
      <c r="BG283" s="149"/>
      <c r="BH283" s="149"/>
      <c r="BI283" s="149"/>
      <c r="BJ283" s="141" t="s">
        <v>4784</v>
      </c>
      <c r="BK283" s="149"/>
      <c r="BL283" s="149"/>
      <c r="BM283" s="149"/>
      <c r="BN283" s="149"/>
      <c r="BO283" s="149"/>
      <c r="BP283" s="149"/>
      <c r="BQ283" s="149"/>
      <c r="BR283" s="149"/>
      <c r="BS283" s="149"/>
      <c r="BT283" s="149"/>
      <c r="BU283" s="149"/>
      <c r="BV283" s="149"/>
      <c r="BW283" s="148"/>
      <c r="BX283" s="148"/>
      <c r="BY283" s="148"/>
      <c r="BZ283" s="150"/>
      <c r="CA283" s="150"/>
      <c r="CB283" s="150"/>
      <c r="CC283" s="150"/>
      <c r="CD283" s="150"/>
      <c r="CE283" s="150"/>
      <c r="CF283" s="150"/>
      <c r="CG283" s="150"/>
      <c r="CH283" s="150"/>
      <c r="CI283" s="150"/>
      <c r="CJ283" s="150"/>
      <c r="CK283" s="150"/>
      <c r="CL283" s="150"/>
      <c r="CM283" s="150"/>
      <c r="CN283" s="150"/>
      <c r="CO283" s="150"/>
      <c r="CP283" s="150"/>
      <c r="CQ283" s="150"/>
      <c r="CR283" s="150"/>
      <c r="CS283" s="143" t="s">
        <v>4785</v>
      </c>
      <c r="CT283" s="150"/>
      <c r="CU283" s="150"/>
      <c r="CV283" s="150"/>
      <c r="CW283" s="150"/>
      <c r="CX283" s="150"/>
      <c r="CY283" s="150"/>
      <c r="CZ283" s="150"/>
      <c r="DA283" s="150"/>
      <c r="DB283" s="150"/>
      <c r="DC283" s="150"/>
      <c r="DD283" s="150"/>
      <c r="DE283" s="150"/>
    </row>
    <row r="284" spans="34:109" ht="15" hidden="1" customHeight="1">
      <c r="AH284" s="148"/>
      <c r="AI284" s="148"/>
      <c r="AJ284" s="148"/>
      <c r="AK284" s="148"/>
      <c r="AL284" s="137" t="str">
        <f t="shared" si="12"/>
        <v/>
      </c>
      <c r="AM284" s="137" t="str">
        <f t="shared" si="13"/>
        <v/>
      </c>
      <c r="AN284" s="138" t="str">
        <f t="shared" si="14"/>
        <v/>
      </c>
      <c r="AO284" s="148"/>
      <c r="AP284" s="129">
        <v>282</v>
      </c>
      <c r="AQ284" s="149"/>
      <c r="AR284" s="149"/>
      <c r="AS284" s="149"/>
      <c r="AT284" s="149"/>
      <c r="AU284" s="149"/>
      <c r="AV284" s="149"/>
      <c r="AW284" s="149"/>
      <c r="AX284" s="149"/>
      <c r="AY284" s="149"/>
      <c r="AZ284" s="149"/>
      <c r="BA284" s="149"/>
      <c r="BB284" s="149"/>
      <c r="BC284" s="149"/>
      <c r="BD284" s="149"/>
      <c r="BE284" s="149"/>
      <c r="BF284" s="149"/>
      <c r="BG284" s="149"/>
      <c r="BH284" s="149"/>
      <c r="BI284" s="149"/>
      <c r="BJ284" s="141" t="s">
        <v>4786</v>
      </c>
      <c r="BK284" s="149"/>
      <c r="BL284" s="149"/>
      <c r="BM284" s="149"/>
      <c r="BN284" s="149"/>
      <c r="BO284" s="149"/>
      <c r="BP284" s="149"/>
      <c r="BQ284" s="149"/>
      <c r="BR284" s="149"/>
      <c r="BS284" s="149"/>
      <c r="BT284" s="149"/>
      <c r="BU284" s="149"/>
      <c r="BV284" s="149"/>
      <c r="BW284" s="148"/>
      <c r="BX284" s="148"/>
      <c r="BY284" s="148"/>
      <c r="BZ284" s="150"/>
      <c r="CA284" s="150"/>
      <c r="CB284" s="150"/>
      <c r="CC284" s="150"/>
      <c r="CD284" s="150"/>
      <c r="CE284" s="150"/>
      <c r="CF284" s="150"/>
      <c r="CG284" s="150"/>
      <c r="CH284" s="150"/>
      <c r="CI284" s="150"/>
      <c r="CJ284" s="150"/>
      <c r="CK284" s="150"/>
      <c r="CL284" s="150"/>
      <c r="CM284" s="150"/>
      <c r="CN284" s="150"/>
      <c r="CO284" s="150"/>
      <c r="CP284" s="150"/>
      <c r="CQ284" s="150"/>
      <c r="CR284" s="150"/>
      <c r="CS284" s="143" t="s">
        <v>4787</v>
      </c>
      <c r="CT284" s="150"/>
      <c r="CU284" s="150"/>
      <c r="CV284" s="150"/>
      <c r="CW284" s="150"/>
      <c r="CX284" s="150"/>
      <c r="CY284" s="150"/>
      <c r="CZ284" s="150"/>
      <c r="DA284" s="150"/>
      <c r="DB284" s="150"/>
      <c r="DC284" s="150"/>
      <c r="DD284" s="150"/>
      <c r="DE284" s="150"/>
    </row>
    <row r="285" spans="34:109" ht="15" hidden="1" customHeight="1">
      <c r="AH285" s="148"/>
      <c r="AI285" s="148"/>
      <c r="AJ285" s="148"/>
      <c r="AK285" s="148"/>
      <c r="AL285" s="137" t="str">
        <f t="shared" si="12"/>
        <v/>
      </c>
      <c r="AM285" s="137" t="str">
        <f t="shared" si="13"/>
        <v/>
      </c>
      <c r="AN285" s="138" t="str">
        <f t="shared" si="14"/>
        <v/>
      </c>
      <c r="AO285" s="148"/>
      <c r="AP285" s="129">
        <v>283</v>
      </c>
      <c r="AQ285" s="149"/>
      <c r="AR285" s="149"/>
      <c r="AS285" s="149"/>
      <c r="AT285" s="149"/>
      <c r="AU285" s="149"/>
      <c r="AV285" s="149"/>
      <c r="AW285" s="149"/>
      <c r="AX285" s="149"/>
      <c r="AY285" s="149"/>
      <c r="AZ285" s="149"/>
      <c r="BA285" s="149"/>
      <c r="BB285" s="149"/>
      <c r="BC285" s="149"/>
      <c r="BD285" s="149"/>
      <c r="BE285" s="149"/>
      <c r="BF285" s="149"/>
      <c r="BG285" s="149"/>
      <c r="BH285" s="149"/>
      <c r="BI285" s="149"/>
      <c r="BJ285" s="141" t="s">
        <v>4788</v>
      </c>
      <c r="BK285" s="149"/>
      <c r="BL285" s="149"/>
      <c r="BM285" s="149"/>
      <c r="BN285" s="149"/>
      <c r="BO285" s="149"/>
      <c r="BP285" s="149"/>
      <c r="BQ285" s="149"/>
      <c r="BR285" s="149"/>
      <c r="BS285" s="149"/>
      <c r="BT285" s="149"/>
      <c r="BU285" s="149"/>
      <c r="BV285" s="149"/>
      <c r="BW285" s="148"/>
      <c r="BX285" s="148"/>
      <c r="BY285" s="148"/>
      <c r="BZ285" s="150"/>
      <c r="CA285" s="150"/>
      <c r="CB285" s="150"/>
      <c r="CC285" s="150"/>
      <c r="CD285" s="150"/>
      <c r="CE285" s="150"/>
      <c r="CF285" s="150"/>
      <c r="CG285" s="150"/>
      <c r="CH285" s="150"/>
      <c r="CI285" s="150"/>
      <c r="CJ285" s="150"/>
      <c r="CK285" s="150"/>
      <c r="CL285" s="150"/>
      <c r="CM285" s="150"/>
      <c r="CN285" s="150"/>
      <c r="CO285" s="150"/>
      <c r="CP285" s="150"/>
      <c r="CQ285" s="150"/>
      <c r="CR285" s="150"/>
      <c r="CS285" s="143" t="s">
        <v>4789</v>
      </c>
      <c r="CT285" s="150"/>
      <c r="CU285" s="150"/>
      <c r="CV285" s="150"/>
      <c r="CW285" s="150"/>
      <c r="CX285" s="150"/>
      <c r="CY285" s="150"/>
      <c r="CZ285" s="150"/>
      <c r="DA285" s="150"/>
      <c r="DB285" s="150"/>
      <c r="DC285" s="150"/>
      <c r="DD285" s="150"/>
      <c r="DE285" s="150"/>
    </row>
    <row r="286" spans="34:109" ht="15" hidden="1" customHeight="1">
      <c r="AH286" s="148"/>
      <c r="AI286" s="148"/>
      <c r="AJ286" s="148"/>
      <c r="AK286" s="148"/>
      <c r="AL286" s="137" t="str">
        <f t="shared" si="12"/>
        <v/>
      </c>
      <c r="AM286" s="137" t="str">
        <f t="shared" si="13"/>
        <v/>
      </c>
      <c r="AN286" s="138" t="str">
        <f t="shared" si="14"/>
        <v/>
      </c>
      <c r="AO286" s="148"/>
      <c r="AP286" s="129">
        <v>284</v>
      </c>
      <c r="AQ286" s="149"/>
      <c r="AR286" s="149"/>
      <c r="AS286" s="149"/>
      <c r="AT286" s="149"/>
      <c r="AU286" s="149"/>
      <c r="AV286" s="149"/>
      <c r="AW286" s="149"/>
      <c r="AX286" s="149"/>
      <c r="AY286" s="149"/>
      <c r="AZ286" s="149"/>
      <c r="BA286" s="149"/>
      <c r="BB286" s="149"/>
      <c r="BC286" s="149"/>
      <c r="BD286" s="149"/>
      <c r="BE286" s="149"/>
      <c r="BF286" s="149"/>
      <c r="BG286" s="149"/>
      <c r="BH286" s="149"/>
      <c r="BI286" s="149"/>
      <c r="BJ286" s="141" t="s">
        <v>4790</v>
      </c>
      <c r="BK286" s="149"/>
      <c r="BL286" s="149"/>
      <c r="BM286" s="149"/>
      <c r="BN286" s="149"/>
      <c r="BO286" s="149"/>
      <c r="BP286" s="149"/>
      <c r="BQ286" s="149"/>
      <c r="BR286" s="149"/>
      <c r="BS286" s="149"/>
      <c r="BT286" s="149"/>
      <c r="BU286" s="149"/>
      <c r="BV286" s="149"/>
      <c r="BW286" s="148"/>
      <c r="BX286" s="148"/>
      <c r="BY286" s="148"/>
      <c r="BZ286" s="150"/>
      <c r="CA286" s="150"/>
      <c r="CB286" s="150"/>
      <c r="CC286" s="150"/>
      <c r="CD286" s="150"/>
      <c r="CE286" s="150"/>
      <c r="CF286" s="150"/>
      <c r="CG286" s="150"/>
      <c r="CH286" s="150"/>
      <c r="CI286" s="150"/>
      <c r="CJ286" s="150"/>
      <c r="CK286" s="150"/>
      <c r="CL286" s="150"/>
      <c r="CM286" s="150"/>
      <c r="CN286" s="150"/>
      <c r="CO286" s="150"/>
      <c r="CP286" s="150"/>
      <c r="CQ286" s="150"/>
      <c r="CR286" s="150"/>
      <c r="CS286" s="143" t="s">
        <v>4791</v>
      </c>
      <c r="CT286" s="150"/>
      <c r="CU286" s="150"/>
      <c r="CV286" s="150"/>
      <c r="CW286" s="150"/>
      <c r="CX286" s="150"/>
      <c r="CY286" s="150"/>
      <c r="CZ286" s="150"/>
      <c r="DA286" s="150"/>
      <c r="DB286" s="150"/>
      <c r="DC286" s="150"/>
      <c r="DD286" s="150"/>
      <c r="DE286" s="150"/>
    </row>
    <row r="287" spans="34:109" ht="15" hidden="1" customHeight="1">
      <c r="AH287" s="148"/>
      <c r="AI287" s="148"/>
      <c r="AJ287" s="148"/>
      <c r="AK287" s="148"/>
      <c r="AL287" s="137" t="str">
        <f t="shared" si="12"/>
        <v/>
      </c>
      <c r="AM287" s="137" t="str">
        <f t="shared" si="13"/>
        <v/>
      </c>
      <c r="AN287" s="138" t="str">
        <f t="shared" si="14"/>
        <v/>
      </c>
      <c r="AO287" s="148"/>
      <c r="AP287" s="129">
        <v>285</v>
      </c>
      <c r="AQ287" s="149"/>
      <c r="AR287" s="149"/>
      <c r="AS287" s="149"/>
      <c r="AT287" s="149"/>
      <c r="AU287" s="149"/>
      <c r="AV287" s="149"/>
      <c r="AW287" s="149"/>
      <c r="AX287" s="149"/>
      <c r="AY287" s="149"/>
      <c r="AZ287" s="149"/>
      <c r="BA287" s="149"/>
      <c r="BB287" s="149"/>
      <c r="BC287" s="149"/>
      <c r="BD287" s="149"/>
      <c r="BE287" s="149"/>
      <c r="BF287" s="149"/>
      <c r="BG287" s="149"/>
      <c r="BH287" s="149"/>
      <c r="BI287" s="149"/>
      <c r="BJ287" s="141" t="s">
        <v>4792</v>
      </c>
      <c r="BK287" s="149"/>
      <c r="BL287" s="149"/>
      <c r="BM287" s="149"/>
      <c r="BN287" s="149"/>
      <c r="BO287" s="149"/>
      <c r="BP287" s="149"/>
      <c r="BQ287" s="149"/>
      <c r="BR287" s="149"/>
      <c r="BS287" s="149"/>
      <c r="BT287" s="149"/>
      <c r="BU287" s="149"/>
      <c r="BV287" s="149"/>
      <c r="BW287" s="148"/>
      <c r="BX287" s="148"/>
      <c r="BY287" s="148"/>
      <c r="BZ287" s="150"/>
      <c r="CA287" s="150"/>
      <c r="CB287" s="150"/>
      <c r="CC287" s="150"/>
      <c r="CD287" s="150"/>
      <c r="CE287" s="150"/>
      <c r="CF287" s="150"/>
      <c r="CG287" s="150"/>
      <c r="CH287" s="150"/>
      <c r="CI287" s="150"/>
      <c r="CJ287" s="150"/>
      <c r="CK287" s="150"/>
      <c r="CL287" s="150"/>
      <c r="CM287" s="150"/>
      <c r="CN287" s="150"/>
      <c r="CO287" s="150"/>
      <c r="CP287" s="150"/>
      <c r="CQ287" s="150"/>
      <c r="CR287" s="150"/>
      <c r="CS287" s="143" t="s">
        <v>4793</v>
      </c>
      <c r="CT287" s="150"/>
      <c r="CU287" s="150"/>
      <c r="CV287" s="150"/>
      <c r="CW287" s="150"/>
      <c r="CX287" s="150"/>
      <c r="CY287" s="150"/>
      <c r="CZ287" s="150"/>
      <c r="DA287" s="150"/>
      <c r="DB287" s="150"/>
      <c r="DC287" s="150"/>
      <c r="DD287" s="150"/>
      <c r="DE287" s="150"/>
    </row>
    <row r="288" spans="34:109" ht="15" hidden="1" customHeight="1">
      <c r="AH288" s="148"/>
      <c r="AI288" s="148"/>
      <c r="AJ288" s="148"/>
      <c r="AK288" s="148"/>
      <c r="AL288" s="137" t="str">
        <f t="shared" si="12"/>
        <v/>
      </c>
      <c r="AM288" s="137" t="str">
        <f t="shared" si="13"/>
        <v/>
      </c>
      <c r="AN288" s="138" t="str">
        <f t="shared" si="14"/>
        <v/>
      </c>
      <c r="AO288" s="148"/>
      <c r="AP288" s="129">
        <v>286</v>
      </c>
      <c r="AQ288" s="149"/>
      <c r="AR288" s="149"/>
      <c r="AS288" s="149"/>
      <c r="AT288" s="149"/>
      <c r="AU288" s="149"/>
      <c r="AV288" s="149"/>
      <c r="AW288" s="149"/>
      <c r="AX288" s="149"/>
      <c r="AY288" s="149"/>
      <c r="AZ288" s="149"/>
      <c r="BA288" s="149"/>
      <c r="BB288" s="149"/>
      <c r="BC288" s="149"/>
      <c r="BD288" s="149"/>
      <c r="BE288" s="149"/>
      <c r="BF288" s="149"/>
      <c r="BG288" s="149"/>
      <c r="BH288" s="149"/>
      <c r="BI288" s="149"/>
      <c r="BJ288" s="141" t="s">
        <v>4794</v>
      </c>
      <c r="BK288" s="149"/>
      <c r="BL288" s="149"/>
      <c r="BM288" s="149"/>
      <c r="BN288" s="149"/>
      <c r="BO288" s="149"/>
      <c r="BP288" s="149"/>
      <c r="BQ288" s="149"/>
      <c r="BR288" s="149"/>
      <c r="BS288" s="149"/>
      <c r="BT288" s="149"/>
      <c r="BU288" s="149"/>
      <c r="BV288" s="149"/>
      <c r="BW288" s="148"/>
      <c r="BX288" s="148"/>
      <c r="BY288" s="148"/>
      <c r="BZ288" s="150"/>
      <c r="CA288" s="150"/>
      <c r="CB288" s="150"/>
      <c r="CC288" s="150"/>
      <c r="CD288" s="150"/>
      <c r="CE288" s="150"/>
      <c r="CF288" s="150"/>
      <c r="CG288" s="150"/>
      <c r="CH288" s="150"/>
      <c r="CI288" s="150"/>
      <c r="CJ288" s="150"/>
      <c r="CK288" s="150"/>
      <c r="CL288" s="150"/>
      <c r="CM288" s="150"/>
      <c r="CN288" s="150"/>
      <c r="CO288" s="150"/>
      <c r="CP288" s="150"/>
      <c r="CQ288" s="150"/>
      <c r="CR288" s="150"/>
      <c r="CS288" s="143" t="s">
        <v>4795</v>
      </c>
      <c r="CT288" s="150"/>
      <c r="CU288" s="150"/>
      <c r="CV288" s="150"/>
      <c r="CW288" s="150"/>
      <c r="CX288" s="150"/>
      <c r="CY288" s="150"/>
      <c r="CZ288" s="150"/>
      <c r="DA288" s="150"/>
      <c r="DB288" s="150"/>
      <c r="DC288" s="150"/>
      <c r="DD288" s="150"/>
      <c r="DE288" s="150"/>
    </row>
    <row r="289" spans="34:109" ht="15" hidden="1" customHeight="1">
      <c r="AH289" s="148"/>
      <c r="AI289" s="148"/>
      <c r="AJ289" s="148"/>
      <c r="AK289" s="148"/>
      <c r="AL289" s="137" t="str">
        <f t="shared" si="12"/>
        <v/>
      </c>
      <c r="AM289" s="137" t="str">
        <f t="shared" si="13"/>
        <v/>
      </c>
      <c r="AN289" s="138" t="str">
        <f t="shared" si="14"/>
        <v/>
      </c>
      <c r="AO289" s="148"/>
      <c r="AP289" s="129">
        <v>287</v>
      </c>
      <c r="AQ289" s="149"/>
      <c r="AR289" s="149"/>
      <c r="AS289" s="149"/>
      <c r="AT289" s="149"/>
      <c r="AU289" s="149"/>
      <c r="AV289" s="149"/>
      <c r="AW289" s="149"/>
      <c r="AX289" s="149"/>
      <c r="AY289" s="149"/>
      <c r="AZ289" s="149"/>
      <c r="BA289" s="149"/>
      <c r="BB289" s="149"/>
      <c r="BC289" s="149"/>
      <c r="BD289" s="149"/>
      <c r="BE289" s="149"/>
      <c r="BF289" s="149"/>
      <c r="BG289" s="149"/>
      <c r="BH289" s="149"/>
      <c r="BI289" s="149"/>
      <c r="BJ289" s="141" t="s">
        <v>4796</v>
      </c>
      <c r="BK289" s="149"/>
      <c r="BL289" s="149"/>
      <c r="BM289" s="149"/>
      <c r="BN289" s="149"/>
      <c r="BO289" s="149"/>
      <c r="BP289" s="149"/>
      <c r="BQ289" s="149"/>
      <c r="BR289" s="149"/>
      <c r="BS289" s="149"/>
      <c r="BT289" s="149"/>
      <c r="BU289" s="149"/>
      <c r="BV289" s="149"/>
      <c r="BW289" s="148"/>
      <c r="BX289" s="148"/>
      <c r="BY289" s="148"/>
      <c r="BZ289" s="150"/>
      <c r="CA289" s="150"/>
      <c r="CB289" s="150"/>
      <c r="CC289" s="150"/>
      <c r="CD289" s="150"/>
      <c r="CE289" s="150"/>
      <c r="CF289" s="150"/>
      <c r="CG289" s="150"/>
      <c r="CH289" s="150"/>
      <c r="CI289" s="150"/>
      <c r="CJ289" s="150"/>
      <c r="CK289" s="150"/>
      <c r="CL289" s="150"/>
      <c r="CM289" s="150"/>
      <c r="CN289" s="150"/>
      <c r="CO289" s="150"/>
      <c r="CP289" s="150"/>
      <c r="CQ289" s="150"/>
      <c r="CR289" s="150"/>
      <c r="CS289" s="143" t="s">
        <v>4797</v>
      </c>
      <c r="CT289" s="150"/>
      <c r="CU289" s="150"/>
      <c r="CV289" s="150"/>
      <c r="CW289" s="150"/>
      <c r="CX289" s="150"/>
      <c r="CY289" s="150"/>
      <c r="CZ289" s="150"/>
      <c r="DA289" s="150"/>
      <c r="DB289" s="150"/>
      <c r="DC289" s="150"/>
      <c r="DD289" s="150"/>
      <c r="DE289" s="150"/>
    </row>
    <row r="290" spans="34:109" ht="15" hidden="1" customHeight="1">
      <c r="AH290" s="148"/>
      <c r="AI290" s="148"/>
      <c r="AJ290" s="148"/>
      <c r="AK290" s="148"/>
      <c r="AL290" s="137" t="str">
        <f t="shared" si="12"/>
        <v/>
      </c>
      <c r="AM290" s="137" t="str">
        <f t="shared" si="13"/>
        <v/>
      </c>
      <c r="AN290" s="138" t="str">
        <f t="shared" si="14"/>
        <v/>
      </c>
      <c r="AO290" s="148"/>
      <c r="AP290" s="129">
        <v>288</v>
      </c>
      <c r="AQ290" s="149"/>
      <c r="AR290" s="149"/>
      <c r="AS290" s="149"/>
      <c r="AT290" s="149"/>
      <c r="AU290" s="149"/>
      <c r="AV290" s="149"/>
      <c r="AW290" s="149"/>
      <c r="AX290" s="149"/>
      <c r="AY290" s="149"/>
      <c r="AZ290" s="149"/>
      <c r="BA290" s="149"/>
      <c r="BB290" s="149"/>
      <c r="BC290" s="149"/>
      <c r="BD290" s="149"/>
      <c r="BE290" s="149"/>
      <c r="BF290" s="149"/>
      <c r="BG290" s="149"/>
      <c r="BH290" s="149"/>
      <c r="BI290" s="149"/>
      <c r="BJ290" s="141" t="s">
        <v>4798</v>
      </c>
      <c r="BK290" s="149"/>
      <c r="BL290" s="149"/>
      <c r="BM290" s="149"/>
      <c r="BN290" s="149"/>
      <c r="BO290" s="149"/>
      <c r="BP290" s="149"/>
      <c r="BQ290" s="149"/>
      <c r="BR290" s="149"/>
      <c r="BS290" s="149"/>
      <c r="BT290" s="149"/>
      <c r="BU290" s="149"/>
      <c r="BV290" s="149"/>
      <c r="BW290" s="148"/>
      <c r="BX290" s="148"/>
      <c r="BY290" s="148"/>
      <c r="BZ290" s="150"/>
      <c r="CA290" s="150"/>
      <c r="CB290" s="150"/>
      <c r="CC290" s="150"/>
      <c r="CD290" s="150"/>
      <c r="CE290" s="150"/>
      <c r="CF290" s="150"/>
      <c r="CG290" s="150"/>
      <c r="CH290" s="150"/>
      <c r="CI290" s="150"/>
      <c r="CJ290" s="150"/>
      <c r="CK290" s="150"/>
      <c r="CL290" s="150"/>
      <c r="CM290" s="150"/>
      <c r="CN290" s="150"/>
      <c r="CO290" s="150"/>
      <c r="CP290" s="150"/>
      <c r="CQ290" s="150"/>
      <c r="CR290" s="150"/>
      <c r="CS290" s="143" t="s">
        <v>4799</v>
      </c>
      <c r="CT290" s="150"/>
      <c r="CU290" s="150"/>
      <c r="CV290" s="150"/>
      <c r="CW290" s="150"/>
      <c r="CX290" s="150"/>
      <c r="CY290" s="150"/>
      <c r="CZ290" s="150"/>
      <c r="DA290" s="150"/>
      <c r="DB290" s="150"/>
      <c r="DC290" s="150"/>
      <c r="DD290" s="150"/>
      <c r="DE290" s="150"/>
    </row>
    <row r="291" spans="34:109" ht="15" hidden="1" customHeight="1">
      <c r="AH291" s="148"/>
      <c r="AI291" s="148"/>
      <c r="AJ291" s="148"/>
      <c r="AK291" s="148"/>
      <c r="AL291" s="137" t="str">
        <f t="shared" si="12"/>
        <v/>
      </c>
      <c r="AM291" s="137" t="str">
        <f t="shared" si="13"/>
        <v/>
      </c>
      <c r="AN291" s="138" t="str">
        <f t="shared" si="14"/>
        <v/>
      </c>
      <c r="AO291" s="148"/>
      <c r="AP291" s="129">
        <v>289</v>
      </c>
      <c r="AQ291" s="149"/>
      <c r="AR291" s="149"/>
      <c r="AS291" s="149"/>
      <c r="AT291" s="149"/>
      <c r="AU291" s="149"/>
      <c r="AV291" s="149"/>
      <c r="AW291" s="149"/>
      <c r="AX291" s="149"/>
      <c r="AY291" s="149"/>
      <c r="AZ291" s="149"/>
      <c r="BA291" s="149"/>
      <c r="BB291" s="149"/>
      <c r="BC291" s="149"/>
      <c r="BD291" s="149"/>
      <c r="BE291" s="149"/>
      <c r="BF291" s="149"/>
      <c r="BG291" s="149"/>
      <c r="BH291" s="149"/>
      <c r="BI291" s="149"/>
      <c r="BJ291" s="141" t="s">
        <v>4800</v>
      </c>
      <c r="BK291" s="149"/>
      <c r="BL291" s="149"/>
      <c r="BM291" s="149"/>
      <c r="BN291" s="149"/>
      <c r="BO291" s="149"/>
      <c r="BP291" s="149"/>
      <c r="BQ291" s="149"/>
      <c r="BR291" s="149"/>
      <c r="BS291" s="149"/>
      <c r="BT291" s="149"/>
      <c r="BU291" s="149"/>
      <c r="BV291" s="149"/>
      <c r="BW291" s="148"/>
      <c r="BX291" s="148"/>
      <c r="BY291" s="148"/>
      <c r="BZ291" s="150"/>
      <c r="CA291" s="150"/>
      <c r="CB291" s="150"/>
      <c r="CC291" s="150"/>
      <c r="CD291" s="150"/>
      <c r="CE291" s="150"/>
      <c r="CF291" s="150"/>
      <c r="CG291" s="150"/>
      <c r="CH291" s="150"/>
      <c r="CI291" s="150"/>
      <c r="CJ291" s="150"/>
      <c r="CK291" s="150"/>
      <c r="CL291" s="150"/>
      <c r="CM291" s="150"/>
      <c r="CN291" s="150"/>
      <c r="CO291" s="150"/>
      <c r="CP291" s="150"/>
      <c r="CQ291" s="150"/>
      <c r="CR291" s="150"/>
      <c r="CS291" s="143" t="s">
        <v>4801</v>
      </c>
      <c r="CT291" s="150"/>
      <c r="CU291" s="150"/>
      <c r="CV291" s="150"/>
      <c r="CW291" s="150"/>
      <c r="CX291" s="150"/>
      <c r="CY291" s="150"/>
      <c r="CZ291" s="150"/>
      <c r="DA291" s="150"/>
      <c r="DB291" s="150"/>
      <c r="DC291" s="150"/>
      <c r="DD291" s="150"/>
      <c r="DE291" s="150"/>
    </row>
    <row r="292" spans="34:109" ht="15" hidden="1" customHeight="1">
      <c r="AH292" s="148"/>
      <c r="AI292" s="148"/>
      <c r="AJ292" s="148"/>
      <c r="AK292" s="148"/>
      <c r="AL292" s="137" t="str">
        <f t="shared" si="12"/>
        <v/>
      </c>
      <c r="AM292" s="137" t="str">
        <f t="shared" si="13"/>
        <v/>
      </c>
      <c r="AN292" s="138" t="str">
        <f t="shared" si="14"/>
        <v/>
      </c>
      <c r="AO292" s="148"/>
      <c r="AP292" s="129">
        <v>290</v>
      </c>
      <c r="AQ292" s="149"/>
      <c r="AR292" s="149"/>
      <c r="AS292" s="149"/>
      <c r="AT292" s="149"/>
      <c r="AU292" s="149"/>
      <c r="AV292" s="149"/>
      <c r="AW292" s="149"/>
      <c r="AX292" s="149"/>
      <c r="AY292" s="149"/>
      <c r="AZ292" s="149"/>
      <c r="BA292" s="149"/>
      <c r="BB292" s="149"/>
      <c r="BC292" s="149"/>
      <c r="BD292" s="149"/>
      <c r="BE292" s="149"/>
      <c r="BF292" s="149"/>
      <c r="BG292" s="149"/>
      <c r="BH292" s="149"/>
      <c r="BI292" s="149"/>
      <c r="BJ292" s="141" t="s">
        <v>4802</v>
      </c>
      <c r="BK292" s="149"/>
      <c r="BL292" s="149"/>
      <c r="BM292" s="149"/>
      <c r="BN292" s="149"/>
      <c r="BO292" s="149"/>
      <c r="BP292" s="149"/>
      <c r="BQ292" s="149"/>
      <c r="BR292" s="149"/>
      <c r="BS292" s="149"/>
      <c r="BT292" s="149"/>
      <c r="BU292" s="149"/>
      <c r="BV292" s="149"/>
      <c r="BW292" s="148"/>
      <c r="BX292" s="148"/>
      <c r="BY292" s="148"/>
      <c r="BZ292" s="150"/>
      <c r="CA292" s="150"/>
      <c r="CB292" s="150"/>
      <c r="CC292" s="150"/>
      <c r="CD292" s="150"/>
      <c r="CE292" s="150"/>
      <c r="CF292" s="150"/>
      <c r="CG292" s="150"/>
      <c r="CH292" s="150"/>
      <c r="CI292" s="150"/>
      <c r="CJ292" s="150"/>
      <c r="CK292" s="150"/>
      <c r="CL292" s="150"/>
      <c r="CM292" s="150"/>
      <c r="CN292" s="150"/>
      <c r="CO292" s="150"/>
      <c r="CP292" s="150"/>
      <c r="CQ292" s="150"/>
      <c r="CR292" s="150"/>
      <c r="CS292" s="143" t="s">
        <v>2302</v>
      </c>
      <c r="CT292" s="150"/>
      <c r="CU292" s="150"/>
      <c r="CV292" s="150"/>
      <c r="CW292" s="150"/>
      <c r="CX292" s="150"/>
      <c r="CY292" s="150"/>
      <c r="CZ292" s="150"/>
      <c r="DA292" s="150"/>
      <c r="DB292" s="150"/>
      <c r="DC292" s="150"/>
      <c r="DD292" s="150"/>
      <c r="DE292" s="150"/>
    </row>
    <row r="293" spans="34:109" ht="15" hidden="1" customHeight="1">
      <c r="AH293" s="148"/>
      <c r="AI293" s="148"/>
      <c r="AJ293" s="148"/>
      <c r="AK293" s="148"/>
      <c r="AL293" s="137" t="str">
        <f t="shared" si="12"/>
        <v/>
      </c>
      <c r="AM293" s="137" t="str">
        <f t="shared" si="13"/>
        <v/>
      </c>
      <c r="AN293" s="138" t="str">
        <f t="shared" si="14"/>
        <v/>
      </c>
      <c r="AO293" s="148"/>
      <c r="AP293" s="129">
        <v>291</v>
      </c>
      <c r="AQ293" s="149"/>
      <c r="AR293" s="149"/>
      <c r="AS293" s="149"/>
      <c r="AT293" s="149"/>
      <c r="AU293" s="149"/>
      <c r="AV293" s="149"/>
      <c r="AW293" s="149"/>
      <c r="AX293" s="149"/>
      <c r="AY293" s="149"/>
      <c r="AZ293" s="149"/>
      <c r="BA293" s="149"/>
      <c r="BB293" s="149"/>
      <c r="BC293" s="149"/>
      <c r="BD293" s="149"/>
      <c r="BE293" s="149"/>
      <c r="BF293" s="149"/>
      <c r="BG293" s="149"/>
      <c r="BH293" s="149"/>
      <c r="BI293" s="149"/>
      <c r="BJ293" s="141" t="s">
        <v>4803</v>
      </c>
      <c r="BK293" s="149"/>
      <c r="BL293" s="149"/>
      <c r="BM293" s="149"/>
      <c r="BN293" s="149"/>
      <c r="BO293" s="149"/>
      <c r="BP293" s="149"/>
      <c r="BQ293" s="149"/>
      <c r="BR293" s="149"/>
      <c r="BS293" s="149"/>
      <c r="BT293" s="149"/>
      <c r="BU293" s="149"/>
      <c r="BV293" s="149"/>
      <c r="BW293" s="148"/>
      <c r="BX293" s="148"/>
      <c r="BY293" s="148"/>
      <c r="BZ293" s="150"/>
      <c r="CA293" s="150"/>
      <c r="CB293" s="150"/>
      <c r="CC293" s="150"/>
      <c r="CD293" s="150"/>
      <c r="CE293" s="150"/>
      <c r="CF293" s="150"/>
      <c r="CG293" s="150"/>
      <c r="CH293" s="150"/>
      <c r="CI293" s="150"/>
      <c r="CJ293" s="150"/>
      <c r="CK293" s="150"/>
      <c r="CL293" s="150"/>
      <c r="CM293" s="150"/>
      <c r="CN293" s="150"/>
      <c r="CO293" s="150"/>
      <c r="CP293" s="150"/>
      <c r="CQ293" s="150"/>
      <c r="CR293" s="150"/>
      <c r="CS293" s="143" t="s">
        <v>4804</v>
      </c>
      <c r="CT293" s="150"/>
      <c r="CU293" s="150"/>
      <c r="CV293" s="150"/>
      <c r="CW293" s="150"/>
      <c r="CX293" s="150"/>
      <c r="CY293" s="150"/>
      <c r="CZ293" s="150"/>
      <c r="DA293" s="150"/>
      <c r="DB293" s="150"/>
      <c r="DC293" s="150"/>
      <c r="DD293" s="150"/>
      <c r="DE293" s="150"/>
    </row>
    <row r="294" spans="34:109" ht="15" hidden="1" customHeight="1">
      <c r="AH294" s="148"/>
      <c r="AI294" s="148"/>
      <c r="AJ294" s="148"/>
      <c r="AK294" s="148"/>
      <c r="AL294" s="137" t="str">
        <f t="shared" si="12"/>
        <v/>
      </c>
      <c r="AM294" s="137" t="str">
        <f t="shared" si="13"/>
        <v/>
      </c>
      <c r="AN294" s="138" t="str">
        <f t="shared" si="14"/>
        <v/>
      </c>
      <c r="AO294" s="148"/>
      <c r="AP294" s="129">
        <v>292</v>
      </c>
      <c r="AQ294" s="149"/>
      <c r="AR294" s="149"/>
      <c r="AS294" s="149"/>
      <c r="AT294" s="149"/>
      <c r="AU294" s="149"/>
      <c r="AV294" s="149"/>
      <c r="AW294" s="149"/>
      <c r="AX294" s="149"/>
      <c r="AY294" s="149"/>
      <c r="AZ294" s="149"/>
      <c r="BA294" s="149"/>
      <c r="BB294" s="149"/>
      <c r="BC294" s="149"/>
      <c r="BD294" s="149"/>
      <c r="BE294" s="149"/>
      <c r="BF294" s="149"/>
      <c r="BG294" s="149"/>
      <c r="BH294" s="149"/>
      <c r="BI294" s="149"/>
      <c r="BJ294" s="141" t="s">
        <v>4805</v>
      </c>
      <c r="BK294" s="149"/>
      <c r="BL294" s="149"/>
      <c r="BM294" s="149"/>
      <c r="BN294" s="149"/>
      <c r="BO294" s="149"/>
      <c r="BP294" s="149"/>
      <c r="BQ294" s="149"/>
      <c r="BR294" s="149"/>
      <c r="BS294" s="149"/>
      <c r="BT294" s="149"/>
      <c r="BU294" s="149"/>
      <c r="BV294" s="149"/>
      <c r="BW294" s="148"/>
      <c r="BX294" s="148"/>
      <c r="BY294" s="148"/>
      <c r="BZ294" s="150"/>
      <c r="CA294" s="150"/>
      <c r="CB294" s="150"/>
      <c r="CC294" s="150"/>
      <c r="CD294" s="150"/>
      <c r="CE294" s="150"/>
      <c r="CF294" s="150"/>
      <c r="CG294" s="150"/>
      <c r="CH294" s="150"/>
      <c r="CI294" s="150"/>
      <c r="CJ294" s="150"/>
      <c r="CK294" s="150"/>
      <c r="CL294" s="150"/>
      <c r="CM294" s="150"/>
      <c r="CN294" s="150"/>
      <c r="CO294" s="150"/>
      <c r="CP294" s="150"/>
      <c r="CQ294" s="150"/>
      <c r="CR294" s="150"/>
      <c r="CS294" s="143" t="s">
        <v>4806</v>
      </c>
      <c r="CT294" s="150"/>
      <c r="CU294" s="150"/>
      <c r="CV294" s="150"/>
      <c r="CW294" s="150"/>
      <c r="CX294" s="150"/>
      <c r="CY294" s="150"/>
      <c r="CZ294" s="150"/>
      <c r="DA294" s="150"/>
      <c r="DB294" s="150"/>
      <c r="DC294" s="150"/>
      <c r="DD294" s="150"/>
      <c r="DE294" s="150"/>
    </row>
    <row r="295" spans="34:109" ht="15" hidden="1" customHeight="1">
      <c r="AH295" s="148"/>
      <c r="AI295" s="148"/>
      <c r="AJ295" s="148"/>
      <c r="AK295" s="148"/>
      <c r="AL295" s="137" t="str">
        <f t="shared" si="12"/>
        <v/>
      </c>
      <c r="AM295" s="137" t="str">
        <f t="shared" si="13"/>
        <v/>
      </c>
      <c r="AN295" s="138" t="str">
        <f t="shared" si="14"/>
        <v/>
      </c>
      <c r="AO295" s="148"/>
      <c r="AP295" s="129">
        <v>293</v>
      </c>
      <c r="AQ295" s="149"/>
      <c r="AR295" s="149"/>
      <c r="AS295" s="149"/>
      <c r="AT295" s="149"/>
      <c r="AU295" s="149"/>
      <c r="AV295" s="149"/>
      <c r="AW295" s="149"/>
      <c r="AX295" s="149"/>
      <c r="AY295" s="149"/>
      <c r="AZ295" s="149"/>
      <c r="BA295" s="149"/>
      <c r="BB295" s="149"/>
      <c r="BC295" s="149"/>
      <c r="BD295" s="149"/>
      <c r="BE295" s="149"/>
      <c r="BF295" s="149"/>
      <c r="BG295" s="149"/>
      <c r="BH295" s="149"/>
      <c r="BI295" s="149"/>
      <c r="BJ295" s="141" t="s">
        <v>4807</v>
      </c>
      <c r="BK295" s="149"/>
      <c r="BL295" s="149"/>
      <c r="BM295" s="149"/>
      <c r="BN295" s="149"/>
      <c r="BO295" s="149"/>
      <c r="BP295" s="149"/>
      <c r="BQ295" s="149"/>
      <c r="BR295" s="149"/>
      <c r="BS295" s="149"/>
      <c r="BT295" s="149"/>
      <c r="BU295" s="149"/>
      <c r="BV295" s="149"/>
      <c r="BW295" s="148"/>
      <c r="BX295" s="148"/>
      <c r="BY295" s="148"/>
      <c r="BZ295" s="150"/>
      <c r="CA295" s="150"/>
      <c r="CB295" s="150"/>
      <c r="CC295" s="150"/>
      <c r="CD295" s="150"/>
      <c r="CE295" s="150"/>
      <c r="CF295" s="150"/>
      <c r="CG295" s="150"/>
      <c r="CH295" s="150"/>
      <c r="CI295" s="150"/>
      <c r="CJ295" s="150"/>
      <c r="CK295" s="150"/>
      <c r="CL295" s="150"/>
      <c r="CM295" s="150"/>
      <c r="CN295" s="150"/>
      <c r="CO295" s="150"/>
      <c r="CP295" s="150"/>
      <c r="CQ295" s="150"/>
      <c r="CR295" s="150"/>
      <c r="CS295" s="143" t="s">
        <v>4808</v>
      </c>
      <c r="CT295" s="150"/>
      <c r="CU295" s="150"/>
      <c r="CV295" s="150"/>
      <c r="CW295" s="150"/>
      <c r="CX295" s="150"/>
      <c r="CY295" s="150"/>
      <c r="CZ295" s="150"/>
      <c r="DA295" s="150"/>
      <c r="DB295" s="150"/>
      <c r="DC295" s="150"/>
      <c r="DD295" s="150"/>
      <c r="DE295" s="150"/>
    </row>
    <row r="296" spans="34:109" ht="15" hidden="1" customHeight="1">
      <c r="AH296" s="148"/>
      <c r="AI296" s="148"/>
      <c r="AJ296" s="148"/>
      <c r="AK296" s="148"/>
      <c r="AL296" s="137" t="str">
        <f t="shared" si="12"/>
        <v/>
      </c>
      <c r="AM296" s="137" t="str">
        <f t="shared" si="13"/>
        <v/>
      </c>
      <c r="AN296" s="138" t="str">
        <f t="shared" si="14"/>
        <v/>
      </c>
      <c r="AO296" s="148"/>
      <c r="AP296" s="129">
        <v>294</v>
      </c>
      <c r="AQ296" s="149"/>
      <c r="AR296" s="149"/>
      <c r="AS296" s="149"/>
      <c r="AT296" s="149"/>
      <c r="AU296" s="149"/>
      <c r="AV296" s="149"/>
      <c r="AW296" s="149"/>
      <c r="AX296" s="149"/>
      <c r="AY296" s="149"/>
      <c r="AZ296" s="149"/>
      <c r="BA296" s="149"/>
      <c r="BB296" s="149"/>
      <c r="BC296" s="149"/>
      <c r="BD296" s="149"/>
      <c r="BE296" s="149"/>
      <c r="BF296" s="149"/>
      <c r="BG296" s="149"/>
      <c r="BH296" s="149"/>
      <c r="BI296" s="149"/>
      <c r="BJ296" s="141" t="s">
        <v>4809</v>
      </c>
      <c r="BK296" s="149"/>
      <c r="BL296" s="149"/>
      <c r="BM296" s="149"/>
      <c r="BN296" s="149"/>
      <c r="BO296" s="149"/>
      <c r="BP296" s="149"/>
      <c r="BQ296" s="149"/>
      <c r="BR296" s="149"/>
      <c r="BS296" s="149"/>
      <c r="BT296" s="149"/>
      <c r="BU296" s="149"/>
      <c r="BV296" s="149"/>
      <c r="BW296" s="148"/>
      <c r="BX296" s="148"/>
      <c r="BY296" s="148"/>
      <c r="BZ296" s="150"/>
      <c r="CA296" s="150"/>
      <c r="CB296" s="150"/>
      <c r="CC296" s="150"/>
      <c r="CD296" s="150"/>
      <c r="CE296" s="150"/>
      <c r="CF296" s="150"/>
      <c r="CG296" s="150"/>
      <c r="CH296" s="150"/>
      <c r="CI296" s="150"/>
      <c r="CJ296" s="150"/>
      <c r="CK296" s="150"/>
      <c r="CL296" s="150"/>
      <c r="CM296" s="150"/>
      <c r="CN296" s="150"/>
      <c r="CO296" s="150"/>
      <c r="CP296" s="150"/>
      <c r="CQ296" s="150"/>
      <c r="CR296" s="150"/>
      <c r="CS296" s="143" t="s">
        <v>4810</v>
      </c>
      <c r="CT296" s="150"/>
      <c r="CU296" s="150"/>
      <c r="CV296" s="150"/>
      <c r="CW296" s="150"/>
      <c r="CX296" s="150"/>
      <c r="CY296" s="150"/>
      <c r="CZ296" s="150"/>
      <c r="DA296" s="150"/>
      <c r="DB296" s="150"/>
      <c r="DC296" s="150"/>
      <c r="DD296" s="150"/>
      <c r="DE296" s="150"/>
    </row>
    <row r="297" spans="34:109" ht="15" hidden="1" customHeight="1">
      <c r="AH297" s="148"/>
      <c r="AI297" s="148"/>
      <c r="AJ297" s="148"/>
      <c r="AK297" s="148"/>
      <c r="AL297" s="137" t="str">
        <f t="shared" si="12"/>
        <v/>
      </c>
      <c r="AM297" s="137" t="str">
        <f t="shared" si="13"/>
        <v/>
      </c>
      <c r="AN297" s="138" t="str">
        <f t="shared" si="14"/>
        <v/>
      </c>
      <c r="AO297" s="148"/>
      <c r="AP297" s="129">
        <v>295</v>
      </c>
      <c r="AQ297" s="149"/>
      <c r="AR297" s="149"/>
      <c r="AS297" s="149"/>
      <c r="AT297" s="149"/>
      <c r="AU297" s="149"/>
      <c r="AV297" s="149"/>
      <c r="AW297" s="149"/>
      <c r="AX297" s="149"/>
      <c r="AY297" s="149"/>
      <c r="AZ297" s="149"/>
      <c r="BA297" s="149"/>
      <c r="BB297" s="149"/>
      <c r="BC297" s="149"/>
      <c r="BD297" s="149"/>
      <c r="BE297" s="149"/>
      <c r="BF297" s="149"/>
      <c r="BG297" s="149"/>
      <c r="BH297" s="149"/>
      <c r="BI297" s="149"/>
      <c r="BJ297" s="141" t="s">
        <v>4811</v>
      </c>
      <c r="BK297" s="149"/>
      <c r="BL297" s="149"/>
      <c r="BM297" s="149"/>
      <c r="BN297" s="149"/>
      <c r="BO297" s="149"/>
      <c r="BP297" s="149"/>
      <c r="BQ297" s="149"/>
      <c r="BR297" s="149"/>
      <c r="BS297" s="149"/>
      <c r="BT297" s="149"/>
      <c r="BU297" s="149"/>
      <c r="BV297" s="149"/>
      <c r="BW297" s="148"/>
      <c r="BX297" s="148"/>
      <c r="BY297" s="148"/>
      <c r="BZ297" s="150"/>
      <c r="CA297" s="150"/>
      <c r="CB297" s="150"/>
      <c r="CC297" s="150"/>
      <c r="CD297" s="150"/>
      <c r="CE297" s="150"/>
      <c r="CF297" s="150"/>
      <c r="CG297" s="150"/>
      <c r="CH297" s="150"/>
      <c r="CI297" s="150"/>
      <c r="CJ297" s="150"/>
      <c r="CK297" s="150"/>
      <c r="CL297" s="150"/>
      <c r="CM297" s="150"/>
      <c r="CN297" s="150"/>
      <c r="CO297" s="150"/>
      <c r="CP297" s="150"/>
      <c r="CQ297" s="150"/>
      <c r="CR297" s="150"/>
      <c r="CS297" s="143" t="s">
        <v>4812</v>
      </c>
      <c r="CT297" s="150"/>
      <c r="CU297" s="150"/>
      <c r="CV297" s="150"/>
      <c r="CW297" s="150"/>
      <c r="CX297" s="150"/>
      <c r="CY297" s="150"/>
      <c r="CZ297" s="150"/>
      <c r="DA297" s="150"/>
      <c r="DB297" s="150"/>
      <c r="DC297" s="150"/>
      <c r="DD297" s="150"/>
      <c r="DE297" s="150"/>
    </row>
    <row r="298" spans="34:109" ht="15" hidden="1" customHeight="1">
      <c r="AH298" s="148"/>
      <c r="AI298" s="148"/>
      <c r="AJ298" s="148"/>
      <c r="AK298" s="148"/>
      <c r="AL298" s="137" t="str">
        <f t="shared" si="12"/>
        <v/>
      </c>
      <c r="AM298" s="137" t="str">
        <f t="shared" si="13"/>
        <v/>
      </c>
      <c r="AN298" s="138" t="str">
        <f t="shared" si="14"/>
        <v/>
      </c>
      <c r="AO298" s="148"/>
      <c r="AP298" s="129">
        <v>296</v>
      </c>
      <c r="AQ298" s="149"/>
      <c r="AR298" s="149"/>
      <c r="AS298" s="149"/>
      <c r="AT298" s="149"/>
      <c r="AU298" s="149"/>
      <c r="AV298" s="149"/>
      <c r="AW298" s="149"/>
      <c r="AX298" s="149"/>
      <c r="AY298" s="149"/>
      <c r="AZ298" s="149"/>
      <c r="BA298" s="149"/>
      <c r="BB298" s="149"/>
      <c r="BC298" s="149"/>
      <c r="BD298" s="149"/>
      <c r="BE298" s="149"/>
      <c r="BF298" s="149"/>
      <c r="BG298" s="149"/>
      <c r="BH298" s="149"/>
      <c r="BI298" s="149"/>
      <c r="BJ298" s="141" t="s">
        <v>4813</v>
      </c>
      <c r="BK298" s="149"/>
      <c r="BL298" s="149"/>
      <c r="BM298" s="149"/>
      <c r="BN298" s="149"/>
      <c r="BO298" s="149"/>
      <c r="BP298" s="149"/>
      <c r="BQ298" s="149"/>
      <c r="BR298" s="149"/>
      <c r="BS298" s="149"/>
      <c r="BT298" s="149"/>
      <c r="BU298" s="149"/>
      <c r="BV298" s="149"/>
      <c r="BW298" s="148"/>
      <c r="BX298" s="148"/>
      <c r="BY298" s="148"/>
      <c r="BZ298" s="150"/>
      <c r="CA298" s="150"/>
      <c r="CB298" s="150"/>
      <c r="CC298" s="150"/>
      <c r="CD298" s="150"/>
      <c r="CE298" s="150"/>
      <c r="CF298" s="150"/>
      <c r="CG298" s="150"/>
      <c r="CH298" s="150"/>
      <c r="CI298" s="150"/>
      <c r="CJ298" s="150"/>
      <c r="CK298" s="150"/>
      <c r="CL298" s="150"/>
      <c r="CM298" s="150"/>
      <c r="CN298" s="150"/>
      <c r="CO298" s="150"/>
      <c r="CP298" s="150"/>
      <c r="CQ298" s="150"/>
      <c r="CR298" s="150"/>
      <c r="CS298" s="143" t="s">
        <v>4814</v>
      </c>
      <c r="CT298" s="150"/>
      <c r="CU298" s="150"/>
      <c r="CV298" s="150"/>
      <c r="CW298" s="150"/>
      <c r="CX298" s="150"/>
      <c r="CY298" s="150"/>
      <c r="CZ298" s="150"/>
      <c r="DA298" s="150"/>
      <c r="DB298" s="150"/>
      <c r="DC298" s="150"/>
      <c r="DD298" s="150"/>
      <c r="DE298" s="150"/>
    </row>
    <row r="299" spans="34:109" ht="15" hidden="1" customHeight="1">
      <c r="AH299" s="148"/>
      <c r="AI299" s="148"/>
      <c r="AJ299" s="148"/>
      <c r="AK299" s="148"/>
      <c r="AL299" s="137" t="str">
        <f t="shared" si="12"/>
        <v/>
      </c>
      <c r="AM299" s="137" t="str">
        <f t="shared" si="13"/>
        <v/>
      </c>
      <c r="AN299" s="138" t="str">
        <f t="shared" si="14"/>
        <v/>
      </c>
      <c r="AO299" s="148"/>
      <c r="AP299" s="129">
        <v>297</v>
      </c>
      <c r="AQ299" s="149"/>
      <c r="AR299" s="149"/>
      <c r="AS299" s="149"/>
      <c r="AT299" s="149"/>
      <c r="AU299" s="149"/>
      <c r="AV299" s="149"/>
      <c r="AW299" s="149"/>
      <c r="AX299" s="149"/>
      <c r="AY299" s="149"/>
      <c r="AZ299" s="149"/>
      <c r="BA299" s="149"/>
      <c r="BB299" s="149"/>
      <c r="BC299" s="149"/>
      <c r="BD299" s="149"/>
      <c r="BE299" s="149"/>
      <c r="BF299" s="149"/>
      <c r="BG299" s="149"/>
      <c r="BH299" s="149"/>
      <c r="BI299" s="149"/>
      <c r="BJ299" s="141" t="s">
        <v>4815</v>
      </c>
      <c r="BK299" s="149"/>
      <c r="BL299" s="149"/>
      <c r="BM299" s="149"/>
      <c r="BN299" s="149"/>
      <c r="BO299" s="149"/>
      <c r="BP299" s="149"/>
      <c r="BQ299" s="149"/>
      <c r="BR299" s="149"/>
      <c r="BS299" s="149"/>
      <c r="BT299" s="149"/>
      <c r="BU299" s="149"/>
      <c r="BV299" s="149"/>
      <c r="BW299" s="148"/>
      <c r="BX299" s="148"/>
      <c r="BY299" s="148"/>
      <c r="BZ299" s="150"/>
      <c r="CA299" s="150"/>
      <c r="CB299" s="150"/>
      <c r="CC299" s="150"/>
      <c r="CD299" s="150"/>
      <c r="CE299" s="150"/>
      <c r="CF299" s="150"/>
      <c r="CG299" s="150"/>
      <c r="CH299" s="150"/>
      <c r="CI299" s="150"/>
      <c r="CJ299" s="150"/>
      <c r="CK299" s="150"/>
      <c r="CL299" s="150"/>
      <c r="CM299" s="150"/>
      <c r="CN299" s="150"/>
      <c r="CO299" s="150"/>
      <c r="CP299" s="150"/>
      <c r="CQ299" s="150"/>
      <c r="CR299" s="150"/>
      <c r="CS299" s="143" t="s">
        <v>4816</v>
      </c>
      <c r="CT299" s="150"/>
      <c r="CU299" s="150"/>
      <c r="CV299" s="150"/>
      <c r="CW299" s="150"/>
      <c r="CX299" s="150"/>
      <c r="CY299" s="150"/>
      <c r="CZ299" s="150"/>
      <c r="DA299" s="150"/>
      <c r="DB299" s="150"/>
      <c r="DC299" s="150"/>
      <c r="DD299" s="150"/>
      <c r="DE299" s="150"/>
    </row>
    <row r="300" spans="34:109" ht="15" hidden="1" customHeight="1">
      <c r="AH300" s="148"/>
      <c r="AI300" s="148"/>
      <c r="AJ300" s="148"/>
      <c r="AK300" s="148"/>
      <c r="AL300" s="137" t="str">
        <f t="shared" si="12"/>
        <v/>
      </c>
      <c r="AM300" s="137" t="str">
        <f t="shared" si="13"/>
        <v/>
      </c>
      <c r="AN300" s="138" t="str">
        <f t="shared" si="14"/>
        <v/>
      </c>
      <c r="AO300" s="148"/>
      <c r="AP300" s="129">
        <v>298</v>
      </c>
      <c r="AQ300" s="149"/>
      <c r="AR300" s="149"/>
      <c r="AS300" s="149"/>
      <c r="AT300" s="149"/>
      <c r="AU300" s="149"/>
      <c r="AV300" s="149"/>
      <c r="AW300" s="149"/>
      <c r="AX300" s="149"/>
      <c r="AY300" s="149"/>
      <c r="AZ300" s="149"/>
      <c r="BA300" s="149"/>
      <c r="BB300" s="149"/>
      <c r="BC300" s="149"/>
      <c r="BD300" s="149"/>
      <c r="BE300" s="149"/>
      <c r="BF300" s="149"/>
      <c r="BG300" s="149"/>
      <c r="BH300" s="149"/>
      <c r="BI300" s="149"/>
      <c r="BJ300" s="141" t="s">
        <v>4817</v>
      </c>
      <c r="BK300" s="149"/>
      <c r="BL300" s="149"/>
      <c r="BM300" s="149"/>
      <c r="BN300" s="149"/>
      <c r="BO300" s="149"/>
      <c r="BP300" s="149"/>
      <c r="BQ300" s="149"/>
      <c r="BR300" s="149"/>
      <c r="BS300" s="149"/>
      <c r="BT300" s="149"/>
      <c r="BU300" s="149"/>
      <c r="BV300" s="149"/>
      <c r="BW300" s="148"/>
      <c r="BX300" s="148"/>
      <c r="BY300" s="148"/>
      <c r="BZ300" s="150"/>
      <c r="CA300" s="150"/>
      <c r="CB300" s="150"/>
      <c r="CC300" s="150"/>
      <c r="CD300" s="150"/>
      <c r="CE300" s="150"/>
      <c r="CF300" s="150"/>
      <c r="CG300" s="150"/>
      <c r="CH300" s="150"/>
      <c r="CI300" s="150"/>
      <c r="CJ300" s="150"/>
      <c r="CK300" s="150"/>
      <c r="CL300" s="150"/>
      <c r="CM300" s="150"/>
      <c r="CN300" s="150"/>
      <c r="CO300" s="150"/>
      <c r="CP300" s="150"/>
      <c r="CQ300" s="150"/>
      <c r="CR300" s="150"/>
      <c r="CS300" s="143" t="s">
        <v>4818</v>
      </c>
      <c r="CT300" s="150"/>
      <c r="CU300" s="150"/>
      <c r="CV300" s="150"/>
      <c r="CW300" s="150"/>
      <c r="CX300" s="150"/>
      <c r="CY300" s="150"/>
      <c r="CZ300" s="150"/>
      <c r="DA300" s="150"/>
      <c r="DB300" s="150"/>
      <c r="DC300" s="150"/>
      <c r="DD300" s="150"/>
      <c r="DE300" s="150"/>
    </row>
    <row r="301" spans="34:109" ht="15" hidden="1" customHeight="1">
      <c r="AH301" s="148"/>
      <c r="AI301" s="148"/>
      <c r="AJ301" s="148"/>
      <c r="AK301" s="148"/>
      <c r="AL301" s="137" t="str">
        <f t="shared" si="12"/>
        <v/>
      </c>
      <c r="AM301" s="137" t="str">
        <f t="shared" si="13"/>
        <v/>
      </c>
      <c r="AN301" s="138" t="str">
        <f t="shared" si="14"/>
        <v/>
      </c>
      <c r="AO301" s="148"/>
      <c r="AP301" s="129">
        <v>299</v>
      </c>
      <c r="AQ301" s="149"/>
      <c r="AR301" s="149"/>
      <c r="AS301" s="149"/>
      <c r="AT301" s="149"/>
      <c r="AU301" s="149"/>
      <c r="AV301" s="149"/>
      <c r="AW301" s="149"/>
      <c r="AX301" s="149"/>
      <c r="AY301" s="149"/>
      <c r="AZ301" s="149"/>
      <c r="BA301" s="149"/>
      <c r="BB301" s="149"/>
      <c r="BC301" s="149"/>
      <c r="BD301" s="149"/>
      <c r="BE301" s="149"/>
      <c r="BF301" s="149"/>
      <c r="BG301" s="149"/>
      <c r="BH301" s="149"/>
      <c r="BI301" s="149"/>
      <c r="BJ301" s="141" t="s">
        <v>4819</v>
      </c>
      <c r="BK301" s="149"/>
      <c r="BL301" s="149"/>
      <c r="BM301" s="149"/>
      <c r="BN301" s="149"/>
      <c r="BO301" s="149"/>
      <c r="BP301" s="149"/>
      <c r="BQ301" s="149"/>
      <c r="BR301" s="149"/>
      <c r="BS301" s="149"/>
      <c r="BT301" s="149"/>
      <c r="BU301" s="149"/>
      <c r="BV301" s="149"/>
      <c r="BW301" s="148"/>
      <c r="BX301" s="148"/>
      <c r="BY301" s="148"/>
      <c r="BZ301" s="150"/>
      <c r="CA301" s="150"/>
      <c r="CB301" s="150"/>
      <c r="CC301" s="150"/>
      <c r="CD301" s="150"/>
      <c r="CE301" s="150"/>
      <c r="CF301" s="150"/>
      <c r="CG301" s="150"/>
      <c r="CH301" s="150"/>
      <c r="CI301" s="150"/>
      <c r="CJ301" s="150"/>
      <c r="CK301" s="150"/>
      <c r="CL301" s="150"/>
      <c r="CM301" s="150"/>
      <c r="CN301" s="150"/>
      <c r="CO301" s="150"/>
      <c r="CP301" s="150"/>
      <c r="CQ301" s="150"/>
      <c r="CR301" s="150"/>
      <c r="CS301" s="143" t="s">
        <v>4820</v>
      </c>
      <c r="CT301" s="150"/>
      <c r="CU301" s="150"/>
      <c r="CV301" s="150"/>
      <c r="CW301" s="150"/>
      <c r="CX301" s="150"/>
      <c r="CY301" s="150"/>
      <c r="CZ301" s="150"/>
      <c r="DA301" s="150"/>
      <c r="DB301" s="150"/>
      <c r="DC301" s="150"/>
      <c r="DD301" s="150"/>
      <c r="DE301" s="150"/>
    </row>
    <row r="302" spans="34:109" ht="15" hidden="1" customHeight="1">
      <c r="AH302" s="148"/>
      <c r="AI302" s="148"/>
      <c r="AJ302" s="148"/>
      <c r="AK302" s="148"/>
      <c r="AL302" s="137" t="str">
        <f t="shared" si="12"/>
        <v/>
      </c>
      <c r="AM302" s="137" t="str">
        <f t="shared" si="13"/>
        <v/>
      </c>
      <c r="AN302" s="138" t="str">
        <f t="shared" si="14"/>
        <v/>
      </c>
      <c r="AO302" s="148"/>
      <c r="AP302" s="129">
        <v>300</v>
      </c>
      <c r="AQ302" s="149"/>
      <c r="AR302" s="149"/>
      <c r="AS302" s="149"/>
      <c r="AT302" s="149"/>
      <c r="AU302" s="149"/>
      <c r="AV302" s="149"/>
      <c r="AW302" s="149"/>
      <c r="AX302" s="149"/>
      <c r="AY302" s="149"/>
      <c r="AZ302" s="149"/>
      <c r="BA302" s="149"/>
      <c r="BB302" s="149"/>
      <c r="BC302" s="149"/>
      <c r="BD302" s="149"/>
      <c r="BE302" s="149"/>
      <c r="BF302" s="149"/>
      <c r="BG302" s="149"/>
      <c r="BH302" s="149"/>
      <c r="BI302" s="149"/>
      <c r="BJ302" s="141" t="s">
        <v>4821</v>
      </c>
      <c r="BK302" s="149"/>
      <c r="BL302" s="149"/>
      <c r="BM302" s="149"/>
      <c r="BN302" s="149"/>
      <c r="BO302" s="149"/>
      <c r="BP302" s="149"/>
      <c r="BQ302" s="149"/>
      <c r="BR302" s="149"/>
      <c r="BS302" s="149"/>
      <c r="BT302" s="149"/>
      <c r="BU302" s="149"/>
      <c r="BV302" s="149"/>
      <c r="BW302" s="148"/>
      <c r="BX302" s="148"/>
      <c r="BY302" s="148"/>
      <c r="BZ302" s="150"/>
      <c r="CA302" s="150"/>
      <c r="CB302" s="150"/>
      <c r="CC302" s="150"/>
      <c r="CD302" s="150"/>
      <c r="CE302" s="150"/>
      <c r="CF302" s="150"/>
      <c r="CG302" s="150"/>
      <c r="CH302" s="150"/>
      <c r="CI302" s="150"/>
      <c r="CJ302" s="150"/>
      <c r="CK302" s="150"/>
      <c r="CL302" s="150"/>
      <c r="CM302" s="150"/>
      <c r="CN302" s="150"/>
      <c r="CO302" s="150"/>
      <c r="CP302" s="150"/>
      <c r="CQ302" s="150"/>
      <c r="CR302" s="150"/>
      <c r="CS302" s="143" t="s">
        <v>4822</v>
      </c>
      <c r="CT302" s="150"/>
      <c r="CU302" s="150"/>
      <c r="CV302" s="150"/>
      <c r="CW302" s="150"/>
      <c r="CX302" s="150"/>
      <c r="CY302" s="150"/>
      <c r="CZ302" s="150"/>
      <c r="DA302" s="150"/>
      <c r="DB302" s="150"/>
      <c r="DC302" s="150"/>
      <c r="DD302" s="150"/>
      <c r="DE302" s="150"/>
    </row>
    <row r="303" spans="34:109" ht="15" hidden="1" customHeight="1">
      <c r="AH303" s="148"/>
      <c r="AI303" s="148"/>
      <c r="AJ303" s="148"/>
      <c r="AK303" s="148"/>
      <c r="AL303" s="137" t="str">
        <f t="shared" si="12"/>
        <v/>
      </c>
      <c r="AM303" s="137" t="str">
        <f t="shared" si="13"/>
        <v/>
      </c>
      <c r="AN303" s="138" t="str">
        <f t="shared" si="14"/>
        <v/>
      </c>
      <c r="AO303" s="148"/>
      <c r="AP303" s="129">
        <v>301</v>
      </c>
      <c r="AQ303" s="149"/>
      <c r="AR303" s="149"/>
      <c r="AS303" s="149"/>
      <c r="AT303" s="149"/>
      <c r="AU303" s="149"/>
      <c r="AV303" s="149"/>
      <c r="AW303" s="149"/>
      <c r="AX303" s="149"/>
      <c r="AY303" s="149"/>
      <c r="AZ303" s="149"/>
      <c r="BA303" s="149"/>
      <c r="BB303" s="149"/>
      <c r="BC303" s="149"/>
      <c r="BD303" s="149"/>
      <c r="BE303" s="149"/>
      <c r="BF303" s="149"/>
      <c r="BG303" s="149"/>
      <c r="BH303" s="149"/>
      <c r="BI303" s="149"/>
      <c r="BJ303" s="141" t="s">
        <v>4823</v>
      </c>
      <c r="BK303" s="149"/>
      <c r="BL303" s="149"/>
      <c r="BM303" s="149"/>
      <c r="BN303" s="149"/>
      <c r="BO303" s="149"/>
      <c r="BP303" s="149"/>
      <c r="BQ303" s="149"/>
      <c r="BR303" s="149"/>
      <c r="BS303" s="149"/>
      <c r="BT303" s="149"/>
      <c r="BU303" s="149"/>
      <c r="BV303" s="149"/>
      <c r="BW303" s="148"/>
      <c r="BX303" s="148"/>
      <c r="BY303" s="148"/>
      <c r="BZ303" s="150"/>
      <c r="CA303" s="150"/>
      <c r="CB303" s="150"/>
      <c r="CC303" s="150"/>
      <c r="CD303" s="150"/>
      <c r="CE303" s="150"/>
      <c r="CF303" s="150"/>
      <c r="CG303" s="150"/>
      <c r="CH303" s="150"/>
      <c r="CI303" s="150"/>
      <c r="CJ303" s="150"/>
      <c r="CK303" s="150"/>
      <c r="CL303" s="150"/>
      <c r="CM303" s="150"/>
      <c r="CN303" s="150"/>
      <c r="CO303" s="150"/>
      <c r="CP303" s="150"/>
      <c r="CQ303" s="150"/>
      <c r="CR303" s="150"/>
      <c r="CS303" s="143" t="s">
        <v>4824</v>
      </c>
      <c r="CT303" s="150"/>
      <c r="CU303" s="150"/>
      <c r="CV303" s="150"/>
      <c r="CW303" s="150"/>
      <c r="CX303" s="150"/>
      <c r="CY303" s="150"/>
      <c r="CZ303" s="150"/>
      <c r="DA303" s="150"/>
      <c r="DB303" s="150"/>
      <c r="DC303" s="150"/>
      <c r="DD303" s="150"/>
      <c r="DE303" s="150"/>
    </row>
    <row r="304" spans="34:109" ht="15" hidden="1" customHeight="1">
      <c r="AH304" s="148"/>
      <c r="AI304" s="148"/>
      <c r="AJ304" s="148"/>
      <c r="AK304" s="148"/>
      <c r="AL304" s="137" t="str">
        <f t="shared" si="12"/>
        <v/>
      </c>
      <c r="AM304" s="137" t="str">
        <f t="shared" si="13"/>
        <v/>
      </c>
      <c r="AN304" s="138" t="str">
        <f t="shared" si="14"/>
        <v/>
      </c>
      <c r="AO304" s="148"/>
      <c r="AP304" s="129">
        <v>302</v>
      </c>
      <c r="AQ304" s="149"/>
      <c r="AR304" s="149"/>
      <c r="AS304" s="149"/>
      <c r="AT304" s="149"/>
      <c r="AU304" s="149"/>
      <c r="AV304" s="149"/>
      <c r="AW304" s="149"/>
      <c r="AX304" s="149"/>
      <c r="AY304" s="149"/>
      <c r="AZ304" s="149"/>
      <c r="BA304" s="149"/>
      <c r="BB304" s="149"/>
      <c r="BC304" s="149"/>
      <c r="BD304" s="149"/>
      <c r="BE304" s="149"/>
      <c r="BF304" s="149"/>
      <c r="BG304" s="149"/>
      <c r="BH304" s="149"/>
      <c r="BI304" s="149"/>
      <c r="BJ304" s="141" t="s">
        <v>4825</v>
      </c>
      <c r="BK304" s="149"/>
      <c r="BL304" s="149"/>
      <c r="BM304" s="149"/>
      <c r="BN304" s="149"/>
      <c r="BO304" s="149"/>
      <c r="BP304" s="149"/>
      <c r="BQ304" s="149"/>
      <c r="BR304" s="149"/>
      <c r="BS304" s="149"/>
      <c r="BT304" s="149"/>
      <c r="BU304" s="149"/>
      <c r="BV304" s="149"/>
      <c r="BW304" s="148"/>
      <c r="BX304" s="148"/>
      <c r="BY304" s="148"/>
      <c r="BZ304" s="150"/>
      <c r="CA304" s="150"/>
      <c r="CB304" s="150"/>
      <c r="CC304" s="150"/>
      <c r="CD304" s="150"/>
      <c r="CE304" s="150"/>
      <c r="CF304" s="150"/>
      <c r="CG304" s="150"/>
      <c r="CH304" s="150"/>
      <c r="CI304" s="150"/>
      <c r="CJ304" s="150"/>
      <c r="CK304" s="150"/>
      <c r="CL304" s="150"/>
      <c r="CM304" s="150"/>
      <c r="CN304" s="150"/>
      <c r="CO304" s="150"/>
      <c r="CP304" s="150"/>
      <c r="CQ304" s="150"/>
      <c r="CR304" s="150"/>
      <c r="CS304" s="143" t="s">
        <v>4826</v>
      </c>
      <c r="CT304" s="150"/>
      <c r="CU304" s="150"/>
      <c r="CV304" s="150"/>
      <c r="CW304" s="150"/>
      <c r="CX304" s="150"/>
      <c r="CY304" s="150"/>
      <c r="CZ304" s="150"/>
      <c r="DA304" s="150"/>
      <c r="DB304" s="150"/>
      <c r="DC304" s="150"/>
      <c r="DD304" s="150"/>
      <c r="DE304" s="150"/>
    </row>
    <row r="305" spans="34:109" ht="15" hidden="1" customHeight="1">
      <c r="AH305" s="148"/>
      <c r="AI305" s="148"/>
      <c r="AJ305" s="148"/>
      <c r="AK305" s="148"/>
      <c r="AL305" s="137" t="str">
        <f t="shared" si="12"/>
        <v/>
      </c>
      <c r="AM305" s="137" t="str">
        <f t="shared" si="13"/>
        <v/>
      </c>
      <c r="AN305" s="138" t="str">
        <f t="shared" si="14"/>
        <v/>
      </c>
      <c r="AO305" s="148"/>
      <c r="AP305" s="129">
        <v>303</v>
      </c>
      <c r="AQ305" s="149"/>
      <c r="AR305" s="149"/>
      <c r="AS305" s="149"/>
      <c r="AT305" s="149"/>
      <c r="AU305" s="149"/>
      <c r="AV305" s="149"/>
      <c r="AW305" s="149"/>
      <c r="AX305" s="149"/>
      <c r="AY305" s="149"/>
      <c r="AZ305" s="149"/>
      <c r="BA305" s="149"/>
      <c r="BB305" s="149"/>
      <c r="BC305" s="149"/>
      <c r="BD305" s="149"/>
      <c r="BE305" s="149"/>
      <c r="BF305" s="149"/>
      <c r="BG305" s="149"/>
      <c r="BH305" s="149"/>
      <c r="BI305" s="149"/>
      <c r="BJ305" s="141" t="s">
        <v>4827</v>
      </c>
      <c r="BK305" s="149"/>
      <c r="BL305" s="149"/>
      <c r="BM305" s="149"/>
      <c r="BN305" s="149"/>
      <c r="BO305" s="149"/>
      <c r="BP305" s="149"/>
      <c r="BQ305" s="149"/>
      <c r="BR305" s="149"/>
      <c r="BS305" s="149"/>
      <c r="BT305" s="149"/>
      <c r="BU305" s="149"/>
      <c r="BV305" s="149"/>
      <c r="BW305" s="148"/>
      <c r="BX305" s="148"/>
      <c r="BY305" s="148"/>
      <c r="BZ305" s="150"/>
      <c r="CA305" s="150"/>
      <c r="CB305" s="150"/>
      <c r="CC305" s="150"/>
      <c r="CD305" s="150"/>
      <c r="CE305" s="150"/>
      <c r="CF305" s="150"/>
      <c r="CG305" s="150"/>
      <c r="CH305" s="150"/>
      <c r="CI305" s="150"/>
      <c r="CJ305" s="150"/>
      <c r="CK305" s="150"/>
      <c r="CL305" s="150"/>
      <c r="CM305" s="150"/>
      <c r="CN305" s="150"/>
      <c r="CO305" s="150"/>
      <c r="CP305" s="150"/>
      <c r="CQ305" s="150"/>
      <c r="CR305" s="150"/>
      <c r="CS305" s="143" t="s">
        <v>4828</v>
      </c>
      <c r="CT305" s="150"/>
      <c r="CU305" s="150"/>
      <c r="CV305" s="150"/>
      <c r="CW305" s="150"/>
      <c r="CX305" s="150"/>
      <c r="CY305" s="150"/>
      <c r="CZ305" s="150"/>
      <c r="DA305" s="150"/>
      <c r="DB305" s="150"/>
      <c r="DC305" s="150"/>
      <c r="DD305" s="150"/>
      <c r="DE305" s="150"/>
    </row>
    <row r="306" spans="34:109" ht="15" hidden="1" customHeight="1">
      <c r="AH306" s="148"/>
      <c r="AI306" s="148"/>
      <c r="AJ306" s="148"/>
      <c r="AK306" s="148"/>
      <c r="AL306" s="137" t="str">
        <f t="shared" si="12"/>
        <v/>
      </c>
      <c r="AM306" s="137" t="str">
        <f t="shared" si="13"/>
        <v/>
      </c>
      <c r="AN306" s="138" t="str">
        <f t="shared" si="14"/>
        <v/>
      </c>
      <c r="AO306" s="148"/>
      <c r="AP306" s="129">
        <v>304</v>
      </c>
      <c r="AQ306" s="149"/>
      <c r="AR306" s="149"/>
      <c r="AS306" s="149"/>
      <c r="AT306" s="149"/>
      <c r="AU306" s="149"/>
      <c r="AV306" s="149"/>
      <c r="AW306" s="149"/>
      <c r="AX306" s="149"/>
      <c r="AY306" s="149"/>
      <c r="AZ306" s="149"/>
      <c r="BA306" s="149"/>
      <c r="BB306" s="149"/>
      <c r="BC306" s="149"/>
      <c r="BD306" s="149"/>
      <c r="BE306" s="149"/>
      <c r="BF306" s="149"/>
      <c r="BG306" s="149"/>
      <c r="BH306" s="149"/>
      <c r="BI306" s="149"/>
      <c r="BJ306" s="141" t="s">
        <v>4829</v>
      </c>
      <c r="BK306" s="149"/>
      <c r="BL306" s="149"/>
      <c r="BM306" s="149"/>
      <c r="BN306" s="149"/>
      <c r="BO306" s="149"/>
      <c r="BP306" s="149"/>
      <c r="BQ306" s="149"/>
      <c r="BR306" s="149"/>
      <c r="BS306" s="149"/>
      <c r="BT306" s="149"/>
      <c r="BU306" s="149"/>
      <c r="BV306" s="149"/>
      <c r="BW306" s="148"/>
      <c r="BX306" s="148"/>
      <c r="BY306" s="148"/>
      <c r="BZ306" s="150"/>
      <c r="CA306" s="150"/>
      <c r="CB306" s="150"/>
      <c r="CC306" s="150"/>
      <c r="CD306" s="150"/>
      <c r="CE306" s="150"/>
      <c r="CF306" s="150"/>
      <c r="CG306" s="150"/>
      <c r="CH306" s="150"/>
      <c r="CI306" s="150"/>
      <c r="CJ306" s="150"/>
      <c r="CK306" s="150"/>
      <c r="CL306" s="150"/>
      <c r="CM306" s="150"/>
      <c r="CN306" s="150"/>
      <c r="CO306" s="150"/>
      <c r="CP306" s="150"/>
      <c r="CQ306" s="150"/>
      <c r="CR306" s="150"/>
      <c r="CS306" s="143" t="s">
        <v>4830</v>
      </c>
      <c r="CT306" s="150"/>
      <c r="CU306" s="150"/>
      <c r="CV306" s="150"/>
      <c r="CW306" s="150"/>
      <c r="CX306" s="150"/>
      <c r="CY306" s="150"/>
      <c r="CZ306" s="150"/>
      <c r="DA306" s="150"/>
      <c r="DB306" s="150"/>
      <c r="DC306" s="150"/>
      <c r="DD306" s="150"/>
      <c r="DE306" s="150"/>
    </row>
    <row r="307" spans="34:109" ht="15" hidden="1" customHeight="1">
      <c r="AH307" s="148"/>
      <c r="AI307" s="148"/>
      <c r="AJ307" s="148"/>
      <c r="AK307" s="148"/>
      <c r="AL307" s="137" t="str">
        <f t="shared" si="12"/>
        <v/>
      </c>
      <c r="AM307" s="137" t="str">
        <f t="shared" si="13"/>
        <v/>
      </c>
      <c r="AN307" s="138" t="str">
        <f t="shared" si="14"/>
        <v/>
      </c>
      <c r="AO307" s="148"/>
      <c r="AP307" s="129">
        <v>305</v>
      </c>
      <c r="AQ307" s="149"/>
      <c r="AR307" s="149"/>
      <c r="AS307" s="149"/>
      <c r="AT307" s="149"/>
      <c r="AU307" s="149"/>
      <c r="AV307" s="149"/>
      <c r="AW307" s="149"/>
      <c r="AX307" s="149"/>
      <c r="AY307" s="149"/>
      <c r="AZ307" s="149"/>
      <c r="BA307" s="149"/>
      <c r="BB307" s="149"/>
      <c r="BC307" s="149"/>
      <c r="BD307" s="149"/>
      <c r="BE307" s="149"/>
      <c r="BF307" s="149"/>
      <c r="BG307" s="149"/>
      <c r="BH307" s="149"/>
      <c r="BI307" s="149"/>
      <c r="BJ307" s="141" t="s">
        <v>4831</v>
      </c>
      <c r="BK307" s="149"/>
      <c r="BL307" s="149"/>
      <c r="BM307" s="149"/>
      <c r="BN307" s="149"/>
      <c r="BO307" s="149"/>
      <c r="BP307" s="149"/>
      <c r="BQ307" s="149"/>
      <c r="BR307" s="149"/>
      <c r="BS307" s="149"/>
      <c r="BT307" s="149"/>
      <c r="BU307" s="149"/>
      <c r="BV307" s="149"/>
      <c r="BW307" s="148"/>
      <c r="BX307" s="148"/>
      <c r="BY307" s="148"/>
      <c r="BZ307" s="150"/>
      <c r="CA307" s="150"/>
      <c r="CB307" s="150"/>
      <c r="CC307" s="150"/>
      <c r="CD307" s="150"/>
      <c r="CE307" s="150"/>
      <c r="CF307" s="150"/>
      <c r="CG307" s="150"/>
      <c r="CH307" s="150"/>
      <c r="CI307" s="150"/>
      <c r="CJ307" s="150"/>
      <c r="CK307" s="150"/>
      <c r="CL307" s="150"/>
      <c r="CM307" s="150"/>
      <c r="CN307" s="150"/>
      <c r="CO307" s="150"/>
      <c r="CP307" s="150"/>
      <c r="CQ307" s="150"/>
      <c r="CR307" s="150"/>
      <c r="CS307" s="143" t="s">
        <v>4832</v>
      </c>
      <c r="CT307" s="150"/>
      <c r="CU307" s="150"/>
      <c r="CV307" s="150"/>
      <c r="CW307" s="150"/>
      <c r="CX307" s="150"/>
      <c r="CY307" s="150"/>
      <c r="CZ307" s="150"/>
      <c r="DA307" s="150"/>
      <c r="DB307" s="150"/>
      <c r="DC307" s="150"/>
      <c r="DD307" s="150"/>
      <c r="DE307" s="150"/>
    </row>
    <row r="308" spans="34:109" ht="15" hidden="1" customHeight="1">
      <c r="AH308" s="148"/>
      <c r="AI308" s="148"/>
      <c r="AJ308" s="148"/>
      <c r="AK308" s="148"/>
      <c r="AL308" s="137" t="str">
        <f t="shared" si="12"/>
        <v/>
      </c>
      <c r="AM308" s="137" t="str">
        <f t="shared" si="13"/>
        <v/>
      </c>
      <c r="AN308" s="138" t="str">
        <f t="shared" si="14"/>
        <v/>
      </c>
      <c r="AO308" s="148"/>
      <c r="AP308" s="129">
        <v>306</v>
      </c>
      <c r="AQ308" s="149"/>
      <c r="AR308" s="149"/>
      <c r="AS308" s="149"/>
      <c r="AT308" s="149"/>
      <c r="AU308" s="149"/>
      <c r="AV308" s="149"/>
      <c r="AW308" s="149"/>
      <c r="AX308" s="149"/>
      <c r="AY308" s="149"/>
      <c r="AZ308" s="149"/>
      <c r="BA308" s="149"/>
      <c r="BB308" s="149"/>
      <c r="BC308" s="149"/>
      <c r="BD308" s="149"/>
      <c r="BE308" s="149"/>
      <c r="BF308" s="149"/>
      <c r="BG308" s="149"/>
      <c r="BH308" s="149"/>
      <c r="BI308" s="149"/>
      <c r="BJ308" s="141" t="s">
        <v>4833</v>
      </c>
      <c r="BK308" s="149"/>
      <c r="BL308" s="149"/>
      <c r="BM308" s="149"/>
      <c r="BN308" s="149"/>
      <c r="BO308" s="149"/>
      <c r="BP308" s="149"/>
      <c r="BQ308" s="149"/>
      <c r="BR308" s="149"/>
      <c r="BS308" s="149"/>
      <c r="BT308" s="149"/>
      <c r="BU308" s="149"/>
      <c r="BV308" s="149"/>
      <c r="BW308" s="148"/>
      <c r="BX308" s="148"/>
      <c r="BY308" s="148"/>
      <c r="BZ308" s="150"/>
      <c r="CA308" s="150"/>
      <c r="CB308" s="150"/>
      <c r="CC308" s="150"/>
      <c r="CD308" s="150"/>
      <c r="CE308" s="150"/>
      <c r="CF308" s="150"/>
      <c r="CG308" s="150"/>
      <c r="CH308" s="150"/>
      <c r="CI308" s="150"/>
      <c r="CJ308" s="150"/>
      <c r="CK308" s="150"/>
      <c r="CL308" s="150"/>
      <c r="CM308" s="150"/>
      <c r="CN308" s="150"/>
      <c r="CO308" s="150"/>
      <c r="CP308" s="150"/>
      <c r="CQ308" s="150"/>
      <c r="CR308" s="150"/>
      <c r="CS308" s="143" t="s">
        <v>4834</v>
      </c>
      <c r="CT308" s="150"/>
      <c r="CU308" s="150"/>
      <c r="CV308" s="150"/>
      <c r="CW308" s="150"/>
      <c r="CX308" s="150"/>
      <c r="CY308" s="150"/>
      <c r="CZ308" s="150"/>
      <c r="DA308" s="150"/>
      <c r="DB308" s="150"/>
      <c r="DC308" s="150"/>
      <c r="DD308" s="150"/>
      <c r="DE308" s="150"/>
    </row>
    <row r="309" spans="34:109" ht="15" hidden="1" customHeight="1">
      <c r="AH309" s="148"/>
      <c r="AI309" s="148"/>
      <c r="AJ309" s="148"/>
      <c r="AK309" s="148"/>
      <c r="AL309" s="137" t="str">
        <f t="shared" si="12"/>
        <v/>
      </c>
      <c r="AM309" s="137" t="str">
        <f t="shared" si="13"/>
        <v/>
      </c>
      <c r="AN309" s="138" t="str">
        <f t="shared" si="14"/>
        <v/>
      </c>
      <c r="AO309" s="148"/>
      <c r="AP309" s="129">
        <v>307</v>
      </c>
      <c r="AQ309" s="149"/>
      <c r="AR309" s="149"/>
      <c r="AS309" s="149"/>
      <c r="AT309" s="149"/>
      <c r="AU309" s="149"/>
      <c r="AV309" s="149"/>
      <c r="AW309" s="149"/>
      <c r="AX309" s="149"/>
      <c r="AY309" s="149"/>
      <c r="AZ309" s="149"/>
      <c r="BA309" s="149"/>
      <c r="BB309" s="149"/>
      <c r="BC309" s="149"/>
      <c r="BD309" s="149"/>
      <c r="BE309" s="149"/>
      <c r="BF309" s="149"/>
      <c r="BG309" s="149"/>
      <c r="BH309" s="149"/>
      <c r="BI309" s="149"/>
      <c r="BJ309" s="141" t="s">
        <v>4835</v>
      </c>
      <c r="BK309" s="149"/>
      <c r="BL309" s="149"/>
      <c r="BM309" s="149"/>
      <c r="BN309" s="149"/>
      <c r="BO309" s="149"/>
      <c r="BP309" s="149"/>
      <c r="BQ309" s="149"/>
      <c r="BR309" s="149"/>
      <c r="BS309" s="149"/>
      <c r="BT309" s="149"/>
      <c r="BU309" s="149"/>
      <c r="BV309" s="149"/>
      <c r="BW309" s="148"/>
      <c r="BX309" s="148"/>
      <c r="BY309" s="148"/>
      <c r="BZ309" s="150"/>
      <c r="CA309" s="150"/>
      <c r="CB309" s="150"/>
      <c r="CC309" s="150"/>
      <c r="CD309" s="150"/>
      <c r="CE309" s="150"/>
      <c r="CF309" s="150"/>
      <c r="CG309" s="150"/>
      <c r="CH309" s="150"/>
      <c r="CI309" s="150"/>
      <c r="CJ309" s="150"/>
      <c r="CK309" s="150"/>
      <c r="CL309" s="150"/>
      <c r="CM309" s="150"/>
      <c r="CN309" s="150"/>
      <c r="CO309" s="150"/>
      <c r="CP309" s="150"/>
      <c r="CQ309" s="150"/>
      <c r="CR309" s="150"/>
      <c r="CS309" s="143" t="s">
        <v>4836</v>
      </c>
      <c r="CT309" s="150"/>
      <c r="CU309" s="150"/>
      <c r="CV309" s="150"/>
      <c r="CW309" s="150"/>
      <c r="CX309" s="150"/>
      <c r="CY309" s="150"/>
      <c r="CZ309" s="150"/>
      <c r="DA309" s="150"/>
      <c r="DB309" s="150"/>
      <c r="DC309" s="150"/>
      <c r="DD309" s="150"/>
      <c r="DE309" s="150"/>
    </row>
    <row r="310" spans="34:109" ht="15" hidden="1" customHeight="1">
      <c r="AH310" s="148"/>
      <c r="AI310" s="148"/>
      <c r="AJ310" s="148"/>
      <c r="AK310" s="148"/>
      <c r="AL310" s="137" t="str">
        <f t="shared" si="12"/>
        <v/>
      </c>
      <c r="AM310" s="137" t="str">
        <f t="shared" si="13"/>
        <v/>
      </c>
      <c r="AN310" s="138" t="str">
        <f t="shared" si="14"/>
        <v/>
      </c>
      <c r="AO310" s="148"/>
      <c r="AP310" s="129">
        <v>308</v>
      </c>
      <c r="AQ310" s="149"/>
      <c r="AR310" s="149"/>
      <c r="AS310" s="149"/>
      <c r="AT310" s="149"/>
      <c r="AU310" s="149"/>
      <c r="AV310" s="149"/>
      <c r="AW310" s="149"/>
      <c r="AX310" s="149"/>
      <c r="AY310" s="149"/>
      <c r="AZ310" s="149"/>
      <c r="BA310" s="149"/>
      <c r="BB310" s="149"/>
      <c r="BC310" s="149"/>
      <c r="BD310" s="149"/>
      <c r="BE310" s="149"/>
      <c r="BF310" s="149"/>
      <c r="BG310" s="149"/>
      <c r="BH310" s="149"/>
      <c r="BI310" s="149"/>
      <c r="BJ310" s="141" t="s">
        <v>4837</v>
      </c>
      <c r="BK310" s="149"/>
      <c r="BL310" s="149"/>
      <c r="BM310" s="149"/>
      <c r="BN310" s="149"/>
      <c r="BO310" s="149"/>
      <c r="BP310" s="149"/>
      <c r="BQ310" s="149"/>
      <c r="BR310" s="149"/>
      <c r="BS310" s="149"/>
      <c r="BT310" s="149"/>
      <c r="BU310" s="149"/>
      <c r="BV310" s="149"/>
      <c r="BW310" s="148"/>
      <c r="BX310" s="148"/>
      <c r="BY310" s="148"/>
      <c r="BZ310" s="150"/>
      <c r="CA310" s="150"/>
      <c r="CB310" s="150"/>
      <c r="CC310" s="150"/>
      <c r="CD310" s="150"/>
      <c r="CE310" s="150"/>
      <c r="CF310" s="150"/>
      <c r="CG310" s="150"/>
      <c r="CH310" s="150"/>
      <c r="CI310" s="150"/>
      <c r="CJ310" s="150"/>
      <c r="CK310" s="150"/>
      <c r="CL310" s="150"/>
      <c r="CM310" s="150"/>
      <c r="CN310" s="150"/>
      <c r="CO310" s="150"/>
      <c r="CP310" s="150"/>
      <c r="CQ310" s="150"/>
      <c r="CR310" s="150"/>
      <c r="CS310" s="143" t="s">
        <v>4838</v>
      </c>
      <c r="CT310" s="150"/>
      <c r="CU310" s="150"/>
      <c r="CV310" s="150"/>
      <c r="CW310" s="150"/>
      <c r="CX310" s="150"/>
      <c r="CY310" s="150"/>
      <c r="CZ310" s="150"/>
      <c r="DA310" s="150"/>
      <c r="DB310" s="150"/>
      <c r="DC310" s="150"/>
      <c r="DD310" s="150"/>
      <c r="DE310" s="150"/>
    </row>
    <row r="311" spans="34:109" ht="15" hidden="1" customHeight="1">
      <c r="AH311" s="148"/>
      <c r="AI311" s="148"/>
      <c r="AJ311" s="148"/>
      <c r="AK311" s="148"/>
      <c r="AL311" s="137" t="str">
        <f t="shared" si="12"/>
        <v/>
      </c>
      <c r="AM311" s="137" t="str">
        <f t="shared" si="13"/>
        <v/>
      </c>
      <c r="AN311" s="138" t="str">
        <f t="shared" si="14"/>
        <v/>
      </c>
      <c r="AO311" s="148"/>
      <c r="AP311" s="129">
        <v>309</v>
      </c>
      <c r="AQ311" s="149"/>
      <c r="AR311" s="149"/>
      <c r="AS311" s="149"/>
      <c r="AT311" s="149"/>
      <c r="AU311" s="149"/>
      <c r="AV311" s="149"/>
      <c r="AW311" s="149"/>
      <c r="AX311" s="149"/>
      <c r="AY311" s="149"/>
      <c r="AZ311" s="149"/>
      <c r="BA311" s="149"/>
      <c r="BB311" s="149"/>
      <c r="BC311" s="149"/>
      <c r="BD311" s="149"/>
      <c r="BE311" s="149"/>
      <c r="BF311" s="149"/>
      <c r="BG311" s="149"/>
      <c r="BH311" s="149"/>
      <c r="BI311" s="149"/>
      <c r="BJ311" s="141" t="s">
        <v>4839</v>
      </c>
      <c r="BK311" s="149"/>
      <c r="BL311" s="149"/>
      <c r="BM311" s="149"/>
      <c r="BN311" s="149"/>
      <c r="BO311" s="149"/>
      <c r="BP311" s="149"/>
      <c r="BQ311" s="149"/>
      <c r="BR311" s="149"/>
      <c r="BS311" s="149"/>
      <c r="BT311" s="149"/>
      <c r="BU311" s="149"/>
      <c r="BV311" s="149"/>
      <c r="BW311" s="148"/>
      <c r="BX311" s="148"/>
      <c r="BY311" s="148"/>
      <c r="BZ311" s="150"/>
      <c r="CA311" s="150"/>
      <c r="CB311" s="150"/>
      <c r="CC311" s="150"/>
      <c r="CD311" s="150"/>
      <c r="CE311" s="150"/>
      <c r="CF311" s="150"/>
      <c r="CG311" s="150"/>
      <c r="CH311" s="150"/>
      <c r="CI311" s="150"/>
      <c r="CJ311" s="150"/>
      <c r="CK311" s="150"/>
      <c r="CL311" s="150"/>
      <c r="CM311" s="150"/>
      <c r="CN311" s="150"/>
      <c r="CO311" s="150"/>
      <c r="CP311" s="150"/>
      <c r="CQ311" s="150"/>
      <c r="CR311" s="150"/>
      <c r="CS311" s="143" t="s">
        <v>4840</v>
      </c>
      <c r="CT311" s="150"/>
      <c r="CU311" s="150"/>
      <c r="CV311" s="150"/>
      <c r="CW311" s="150"/>
      <c r="CX311" s="150"/>
      <c r="CY311" s="150"/>
      <c r="CZ311" s="150"/>
      <c r="DA311" s="150"/>
      <c r="DB311" s="150"/>
      <c r="DC311" s="150"/>
      <c r="DD311" s="150"/>
      <c r="DE311" s="150"/>
    </row>
    <row r="312" spans="34:109" ht="15" hidden="1" customHeight="1">
      <c r="AH312" s="148"/>
      <c r="AI312" s="148"/>
      <c r="AJ312" s="148"/>
      <c r="AK312" s="148"/>
      <c r="AL312" s="137" t="str">
        <f t="shared" si="12"/>
        <v/>
      </c>
      <c r="AM312" s="137" t="str">
        <f t="shared" si="13"/>
        <v/>
      </c>
      <c r="AN312" s="138" t="str">
        <f t="shared" si="14"/>
        <v/>
      </c>
      <c r="AO312" s="148"/>
      <c r="AP312" s="129">
        <v>310</v>
      </c>
      <c r="AQ312" s="149"/>
      <c r="AR312" s="149"/>
      <c r="AS312" s="149"/>
      <c r="AT312" s="149"/>
      <c r="AU312" s="149"/>
      <c r="AV312" s="149"/>
      <c r="AW312" s="149"/>
      <c r="AX312" s="149"/>
      <c r="AY312" s="149"/>
      <c r="AZ312" s="149"/>
      <c r="BA312" s="149"/>
      <c r="BB312" s="149"/>
      <c r="BC312" s="149"/>
      <c r="BD312" s="149"/>
      <c r="BE312" s="149"/>
      <c r="BF312" s="149"/>
      <c r="BG312" s="149"/>
      <c r="BH312" s="149"/>
      <c r="BI312" s="149"/>
      <c r="BJ312" s="141" t="s">
        <v>4841</v>
      </c>
      <c r="BK312" s="149"/>
      <c r="BL312" s="149"/>
      <c r="BM312" s="149"/>
      <c r="BN312" s="149"/>
      <c r="BO312" s="149"/>
      <c r="BP312" s="149"/>
      <c r="BQ312" s="149"/>
      <c r="BR312" s="149"/>
      <c r="BS312" s="149"/>
      <c r="BT312" s="149"/>
      <c r="BU312" s="149"/>
      <c r="BV312" s="149"/>
      <c r="BW312" s="148"/>
      <c r="BX312" s="148"/>
      <c r="BY312" s="148"/>
      <c r="BZ312" s="150"/>
      <c r="CA312" s="150"/>
      <c r="CB312" s="150"/>
      <c r="CC312" s="150"/>
      <c r="CD312" s="150"/>
      <c r="CE312" s="150"/>
      <c r="CF312" s="150"/>
      <c r="CG312" s="150"/>
      <c r="CH312" s="150"/>
      <c r="CI312" s="150"/>
      <c r="CJ312" s="150"/>
      <c r="CK312" s="150"/>
      <c r="CL312" s="150"/>
      <c r="CM312" s="150"/>
      <c r="CN312" s="150"/>
      <c r="CO312" s="150"/>
      <c r="CP312" s="150"/>
      <c r="CQ312" s="150"/>
      <c r="CR312" s="150"/>
      <c r="CS312" s="143" t="s">
        <v>4842</v>
      </c>
      <c r="CT312" s="150"/>
      <c r="CU312" s="150"/>
      <c r="CV312" s="150"/>
      <c r="CW312" s="150"/>
      <c r="CX312" s="150"/>
      <c r="CY312" s="150"/>
      <c r="CZ312" s="150"/>
      <c r="DA312" s="150"/>
      <c r="DB312" s="150"/>
      <c r="DC312" s="150"/>
      <c r="DD312" s="150"/>
      <c r="DE312" s="150"/>
    </row>
    <row r="313" spans="34:109" ht="15" hidden="1" customHeight="1">
      <c r="AH313" s="148"/>
      <c r="AI313" s="148"/>
      <c r="AJ313" s="148"/>
      <c r="AK313" s="148"/>
      <c r="AL313" s="137" t="str">
        <f t="shared" si="12"/>
        <v/>
      </c>
      <c r="AM313" s="137" t="str">
        <f t="shared" si="13"/>
        <v/>
      </c>
      <c r="AN313" s="138" t="str">
        <f t="shared" si="14"/>
        <v/>
      </c>
      <c r="AO313" s="148"/>
      <c r="AP313" s="129">
        <v>311</v>
      </c>
      <c r="AQ313" s="149"/>
      <c r="AR313" s="149"/>
      <c r="AS313" s="149"/>
      <c r="AT313" s="149"/>
      <c r="AU313" s="149"/>
      <c r="AV313" s="149"/>
      <c r="AW313" s="149"/>
      <c r="AX313" s="149"/>
      <c r="AY313" s="149"/>
      <c r="AZ313" s="149"/>
      <c r="BA313" s="149"/>
      <c r="BB313" s="149"/>
      <c r="BC313" s="149"/>
      <c r="BD313" s="149"/>
      <c r="BE313" s="149"/>
      <c r="BF313" s="149"/>
      <c r="BG313" s="149"/>
      <c r="BH313" s="149"/>
      <c r="BI313" s="149"/>
      <c r="BJ313" s="141" t="s">
        <v>4843</v>
      </c>
      <c r="BK313" s="149"/>
      <c r="BL313" s="149"/>
      <c r="BM313" s="149"/>
      <c r="BN313" s="149"/>
      <c r="BO313" s="149"/>
      <c r="BP313" s="149"/>
      <c r="BQ313" s="149"/>
      <c r="BR313" s="149"/>
      <c r="BS313" s="149"/>
      <c r="BT313" s="149"/>
      <c r="BU313" s="149"/>
      <c r="BV313" s="149"/>
      <c r="BW313" s="148"/>
      <c r="BX313" s="148"/>
      <c r="BY313" s="148"/>
      <c r="BZ313" s="150"/>
      <c r="CA313" s="150"/>
      <c r="CB313" s="150"/>
      <c r="CC313" s="150"/>
      <c r="CD313" s="150"/>
      <c r="CE313" s="150"/>
      <c r="CF313" s="150"/>
      <c r="CG313" s="150"/>
      <c r="CH313" s="150"/>
      <c r="CI313" s="150"/>
      <c r="CJ313" s="150"/>
      <c r="CK313" s="150"/>
      <c r="CL313" s="150"/>
      <c r="CM313" s="150"/>
      <c r="CN313" s="150"/>
      <c r="CO313" s="150"/>
      <c r="CP313" s="150"/>
      <c r="CQ313" s="150"/>
      <c r="CR313" s="150"/>
      <c r="CS313" s="143" t="s">
        <v>4844</v>
      </c>
      <c r="CT313" s="150"/>
      <c r="CU313" s="150"/>
      <c r="CV313" s="150"/>
      <c r="CW313" s="150"/>
      <c r="CX313" s="150"/>
      <c r="CY313" s="150"/>
      <c r="CZ313" s="150"/>
      <c r="DA313" s="150"/>
      <c r="DB313" s="150"/>
      <c r="DC313" s="150"/>
      <c r="DD313" s="150"/>
      <c r="DE313" s="150"/>
    </row>
    <row r="314" spans="34:109" ht="15" hidden="1" customHeight="1">
      <c r="AH314" s="148"/>
      <c r="AI314" s="148"/>
      <c r="AJ314" s="148"/>
      <c r="AK314" s="148"/>
      <c r="AL314" s="137" t="str">
        <f t="shared" si="12"/>
        <v/>
      </c>
      <c r="AM314" s="137" t="str">
        <f t="shared" si="13"/>
        <v/>
      </c>
      <c r="AN314" s="138" t="str">
        <f t="shared" si="14"/>
        <v/>
      </c>
      <c r="AO314" s="148"/>
      <c r="AP314" s="129">
        <v>312</v>
      </c>
      <c r="AQ314" s="149"/>
      <c r="AR314" s="149"/>
      <c r="AS314" s="149"/>
      <c r="AT314" s="149"/>
      <c r="AU314" s="149"/>
      <c r="AV314" s="149"/>
      <c r="AW314" s="149"/>
      <c r="AX314" s="149"/>
      <c r="AY314" s="149"/>
      <c r="AZ314" s="149"/>
      <c r="BA314" s="149"/>
      <c r="BB314" s="149"/>
      <c r="BC314" s="149"/>
      <c r="BD314" s="149"/>
      <c r="BE314" s="149"/>
      <c r="BF314" s="149"/>
      <c r="BG314" s="149"/>
      <c r="BH314" s="149"/>
      <c r="BI314" s="149"/>
      <c r="BJ314" s="141" t="s">
        <v>4845</v>
      </c>
      <c r="BK314" s="149"/>
      <c r="BL314" s="149"/>
      <c r="BM314" s="149"/>
      <c r="BN314" s="149"/>
      <c r="BO314" s="149"/>
      <c r="BP314" s="149"/>
      <c r="BQ314" s="149"/>
      <c r="BR314" s="149"/>
      <c r="BS314" s="149"/>
      <c r="BT314" s="149"/>
      <c r="BU314" s="149"/>
      <c r="BV314" s="149"/>
      <c r="BW314" s="148"/>
      <c r="BX314" s="148"/>
      <c r="BY314" s="148"/>
      <c r="BZ314" s="150"/>
      <c r="CA314" s="150"/>
      <c r="CB314" s="150"/>
      <c r="CC314" s="150"/>
      <c r="CD314" s="150"/>
      <c r="CE314" s="150"/>
      <c r="CF314" s="150"/>
      <c r="CG314" s="150"/>
      <c r="CH314" s="150"/>
      <c r="CI314" s="150"/>
      <c r="CJ314" s="150"/>
      <c r="CK314" s="150"/>
      <c r="CL314" s="150"/>
      <c r="CM314" s="150"/>
      <c r="CN314" s="150"/>
      <c r="CO314" s="150"/>
      <c r="CP314" s="150"/>
      <c r="CQ314" s="150"/>
      <c r="CR314" s="150"/>
      <c r="CS314" s="143" t="s">
        <v>4846</v>
      </c>
      <c r="CT314" s="150"/>
      <c r="CU314" s="150"/>
      <c r="CV314" s="150"/>
      <c r="CW314" s="150"/>
      <c r="CX314" s="150"/>
      <c r="CY314" s="150"/>
      <c r="CZ314" s="150"/>
      <c r="DA314" s="150"/>
      <c r="DB314" s="150"/>
      <c r="DC314" s="150"/>
      <c r="DD314" s="150"/>
      <c r="DE314" s="150"/>
    </row>
    <row r="315" spans="34:109" ht="15" hidden="1" customHeight="1">
      <c r="AH315" s="148"/>
      <c r="AI315" s="148"/>
      <c r="AJ315" s="148"/>
      <c r="AK315" s="148"/>
      <c r="AL315" s="137" t="str">
        <f t="shared" si="12"/>
        <v/>
      </c>
      <c r="AM315" s="137" t="str">
        <f t="shared" si="13"/>
        <v/>
      </c>
      <c r="AN315" s="138" t="str">
        <f t="shared" si="14"/>
        <v/>
      </c>
      <c r="AO315" s="148"/>
      <c r="AP315" s="129">
        <v>313</v>
      </c>
      <c r="AQ315" s="149"/>
      <c r="AR315" s="149"/>
      <c r="AS315" s="149"/>
      <c r="AT315" s="149"/>
      <c r="AU315" s="149"/>
      <c r="AV315" s="149"/>
      <c r="AW315" s="149"/>
      <c r="AX315" s="149"/>
      <c r="AY315" s="149"/>
      <c r="AZ315" s="149"/>
      <c r="BA315" s="149"/>
      <c r="BB315" s="149"/>
      <c r="BC315" s="149"/>
      <c r="BD315" s="149"/>
      <c r="BE315" s="149"/>
      <c r="BF315" s="149"/>
      <c r="BG315" s="149"/>
      <c r="BH315" s="149"/>
      <c r="BI315" s="149"/>
      <c r="BJ315" s="141" t="s">
        <v>4847</v>
      </c>
      <c r="BK315" s="149"/>
      <c r="BL315" s="149"/>
      <c r="BM315" s="149"/>
      <c r="BN315" s="149"/>
      <c r="BO315" s="149"/>
      <c r="BP315" s="149"/>
      <c r="BQ315" s="149"/>
      <c r="BR315" s="149"/>
      <c r="BS315" s="149"/>
      <c r="BT315" s="149"/>
      <c r="BU315" s="149"/>
      <c r="BV315" s="149"/>
      <c r="BW315" s="148"/>
      <c r="BX315" s="148"/>
      <c r="BY315" s="148"/>
      <c r="BZ315" s="150"/>
      <c r="CA315" s="150"/>
      <c r="CB315" s="150"/>
      <c r="CC315" s="150"/>
      <c r="CD315" s="150"/>
      <c r="CE315" s="150"/>
      <c r="CF315" s="150"/>
      <c r="CG315" s="150"/>
      <c r="CH315" s="150"/>
      <c r="CI315" s="150"/>
      <c r="CJ315" s="150"/>
      <c r="CK315" s="150"/>
      <c r="CL315" s="150"/>
      <c r="CM315" s="150"/>
      <c r="CN315" s="150"/>
      <c r="CO315" s="150"/>
      <c r="CP315" s="150"/>
      <c r="CQ315" s="150"/>
      <c r="CR315" s="150"/>
      <c r="CS315" s="143" t="s">
        <v>4848</v>
      </c>
      <c r="CT315" s="150"/>
      <c r="CU315" s="150"/>
      <c r="CV315" s="150"/>
      <c r="CW315" s="150"/>
      <c r="CX315" s="150"/>
      <c r="CY315" s="150"/>
      <c r="CZ315" s="150"/>
      <c r="DA315" s="150"/>
      <c r="DB315" s="150"/>
      <c r="DC315" s="150"/>
      <c r="DD315" s="150"/>
      <c r="DE315" s="150"/>
    </row>
    <row r="316" spans="34:109" ht="15" hidden="1" customHeight="1">
      <c r="AH316" s="148"/>
      <c r="AI316" s="148"/>
      <c r="AJ316" s="148"/>
      <c r="AK316" s="148"/>
      <c r="AL316" s="137" t="str">
        <f t="shared" si="12"/>
        <v/>
      </c>
      <c r="AM316" s="137" t="str">
        <f t="shared" si="13"/>
        <v/>
      </c>
      <c r="AN316" s="138" t="str">
        <f t="shared" si="14"/>
        <v/>
      </c>
      <c r="AO316" s="148"/>
      <c r="AP316" s="129">
        <v>314</v>
      </c>
      <c r="AQ316" s="149"/>
      <c r="AR316" s="149"/>
      <c r="AS316" s="149"/>
      <c r="AT316" s="149"/>
      <c r="AU316" s="149"/>
      <c r="AV316" s="149"/>
      <c r="AW316" s="149"/>
      <c r="AX316" s="149"/>
      <c r="AY316" s="149"/>
      <c r="AZ316" s="149"/>
      <c r="BA316" s="149"/>
      <c r="BB316" s="149"/>
      <c r="BC316" s="149"/>
      <c r="BD316" s="149"/>
      <c r="BE316" s="149"/>
      <c r="BF316" s="149"/>
      <c r="BG316" s="149"/>
      <c r="BH316" s="149"/>
      <c r="BI316" s="149"/>
      <c r="BJ316" s="141" t="s">
        <v>4849</v>
      </c>
      <c r="BK316" s="149"/>
      <c r="BL316" s="149"/>
      <c r="BM316" s="149"/>
      <c r="BN316" s="149"/>
      <c r="BO316" s="149"/>
      <c r="BP316" s="149"/>
      <c r="BQ316" s="149"/>
      <c r="BR316" s="149"/>
      <c r="BS316" s="149"/>
      <c r="BT316" s="149"/>
      <c r="BU316" s="149"/>
      <c r="BV316" s="149"/>
      <c r="BW316" s="148"/>
      <c r="BX316" s="148"/>
      <c r="BY316" s="148"/>
      <c r="BZ316" s="150"/>
      <c r="CA316" s="150"/>
      <c r="CB316" s="150"/>
      <c r="CC316" s="150"/>
      <c r="CD316" s="150"/>
      <c r="CE316" s="150"/>
      <c r="CF316" s="150"/>
      <c r="CG316" s="150"/>
      <c r="CH316" s="150"/>
      <c r="CI316" s="150"/>
      <c r="CJ316" s="150"/>
      <c r="CK316" s="150"/>
      <c r="CL316" s="150"/>
      <c r="CM316" s="150"/>
      <c r="CN316" s="150"/>
      <c r="CO316" s="150"/>
      <c r="CP316" s="150"/>
      <c r="CQ316" s="150"/>
      <c r="CR316" s="150"/>
      <c r="CS316" s="143" t="s">
        <v>4850</v>
      </c>
      <c r="CT316" s="150"/>
      <c r="CU316" s="150"/>
      <c r="CV316" s="150"/>
      <c r="CW316" s="150"/>
      <c r="CX316" s="150"/>
      <c r="CY316" s="150"/>
      <c r="CZ316" s="150"/>
      <c r="DA316" s="150"/>
      <c r="DB316" s="150"/>
      <c r="DC316" s="150"/>
      <c r="DD316" s="150"/>
      <c r="DE316" s="150"/>
    </row>
    <row r="317" spans="34:109" ht="15" hidden="1" customHeight="1">
      <c r="AH317" s="148"/>
      <c r="AI317" s="148"/>
      <c r="AJ317" s="148"/>
      <c r="AK317" s="148"/>
      <c r="AL317" s="137" t="str">
        <f t="shared" si="12"/>
        <v/>
      </c>
      <c r="AM317" s="137" t="str">
        <f t="shared" si="13"/>
        <v/>
      </c>
      <c r="AN317" s="138" t="str">
        <f t="shared" si="14"/>
        <v/>
      </c>
      <c r="AO317" s="148"/>
      <c r="AP317" s="129">
        <v>315</v>
      </c>
      <c r="AQ317" s="149"/>
      <c r="AR317" s="149"/>
      <c r="AS317" s="149"/>
      <c r="AT317" s="149"/>
      <c r="AU317" s="149"/>
      <c r="AV317" s="149"/>
      <c r="AW317" s="149"/>
      <c r="AX317" s="149"/>
      <c r="AY317" s="149"/>
      <c r="AZ317" s="149"/>
      <c r="BA317" s="149"/>
      <c r="BB317" s="149"/>
      <c r="BC317" s="149"/>
      <c r="BD317" s="149"/>
      <c r="BE317" s="149"/>
      <c r="BF317" s="149"/>
      <c r="BG317" s="149"/>
      <c r="BH317" s="149"/>
      <c r="BI317" s="149"/>
      <c r="BJ317" s="141" t="s">
        <v>4851</v>
      </c>
      <c r="BK317" s="149"/>
      <c r="BL317" s="149"/>
      <c r="BM317" s="149"/>
      <c r="BN317" s="149"/>
      <c r="BO317" s="149"/>
      <c r="BP317" s="149"/>
      <c r="BQ317" s="149"/>
      <c r="BR317" s="149"/>
      <c r="BS317" s="149"/>
      <c r="BT317" s="149"/>
      <c r="BU317" s="149"/>
      <c r="BV317" s="149"/>
      <c r="BW317" s="148"/>
      <c r="BX317" s="148"/>
      <c r="BY317" s="148"/>
      <c r="BZ317" s="150"/>
      <c r="CA317" s="150"/>
      <c r="CB317" s="150"/>
      <c r="CC317" s="150"/>
      <c r="CD317" s="150"/>
      <c r="CE317" s="150"/>
      <c r="CF317" s="150"/>
      <c r="CG317" s="150"/>
      <c r="CH317" s="150"/>
      <c r="CI317" s="150"/>
      <c r="CJ317" s="150"/>
      <c r="CK317" s="150"/>
      <c r="CL317" s="150"/>
      <c r="CM317" s="150"/>
      <c r="CN317" s="150"/>
      <c r="CO317" s="150"/>
      <c r="CP317" s="150"/>
      <c r="CQ317" s="150"/>
      <c r="CR317" s="150"/>
      <c r="CS317" s="143" t="s">
        <v>4852</v>
      </c>
      <c r="CT317" s="150"/>
      <c r="CU317" s="150"/>
      <c r="CV317" s="150"/>
      <c r="CW317" s="150"/>
      <c r="CX317" s="150"/>
      <c r="CY317" s="150"/>
      <c r="CZ317" s="150"/>
      <c r="DA317" s="150"/>
      <c r="DB317" s="150"/>
      <c r="DC317" s="150"/>
      <c r="DD317" s="150"/>
      <c r="DE317" s="150"/>
    </row>
    <row r="318" spans="34:109" ht="15" hidden="1" customHeight="1">
      <c r="AH318" s="148"/>
      <c r="AI318" s="148"/>
      <c r="AJ318" s="148"/>
      <c r="AK318" s="148"/>
      <c r="AL318" s="137" t="str">
        <f t="shared" si="12"/>
        <v/>
      </c>
      <c r="AM318" s="137" t="str">
        <f t="shared" si="13"/>
        <v/>
      </c>
      <c r="AN318" s="138" t="str">
        <f t="shared" si="14"/>
        <v/>
      </c>
      <c r="AO318" s="148"/>
      <c r="AP318" s="129">
        <v>316</v>
      </c>
      <c r="AQ318" s="149"/>
      <c r="AR318" s="149"/>
      <c r="AS318" s="149"/>
      <c r="AT318" s="149"/>
      <c r="AU318" s="149"/>
      <c r="AV318" s="149"/>
      <c r="AW318" s="149"/>
      <c r="AX318" s="149"/>
      <c r="AY318" s="149"/>
      <c r="AZ318" s="149"/>
      <c r="BA318" s="149"/>
      <c r="BB318" s="149"/>
      <c r="BC318" s="149"/>
      <c r="BD318" s="149"/>
      <c r="BE318" s="149"/>
      <c r="BF318" s="149"/>
      <c r="BG318" s="149"/>
      <c r="BH318" s="149"/>
      <c r="BI318" s="149"/>
      <c r="BJ318" s="141" t="s">
        <v>4853</v>
      </c>
      <c r="BK318" s="149"/>
      <c r="BL318" s="149"/>
      <c r="BM318" s="149"/>
      <c r="BN318" s="149"/>
      <c r="BO318" s="149"/>
      <c r="BP318" s="149"/>
      <c r="BQ318" s="149"/>
      <c r="BR318" s="149"/>
      <c r="BS318" s="149"/>
      <c r="BT318" s="149"/>
      <c r="BU318" s="149"/>
      <c r="BV318" s="149"/>
      <c r="BW318" s="148"/>
      <c r="BX318" s="148"/>
      <c r="BY318" s="148"/>
      <c r="BZ318" s="150"/>
      <c r="CA318" s="150"/>
      <c r="CB318" s="150"/>
      <c r="CC318" s="150"/>
      <c r="CD318" s="150"/>
      <c r="CE318" s="150"/>
      <c r="CF318" s="150"/>
      <c r="CG318" s="150"/>
      <c r="CH318" s="150"/>
      <c r="CI318" s="150"/>
      <c r="CJ318" s="150"/>
      <c r="CK318" s="150"/>
      <c r="CL318" s="150"/>
      <c r="CM318" s="150"/>
      <c r="CN318" s="150"/>
      <c r="CO318" s="150"/>
      <c r="CP318" s="150"/>
      <c r="CQ318" s="150"/>
      <c r="CR318" s="150"/>
      <c r="CS318" s="143" t="s">
        <v>4854</v>
      </c>
      <c r="CT318" s="150"/>
      <c r="CU318" s="150"/>
      <c r="CV318" s="150"/>
      <c r="CW318" s="150"/>
      <c r="CX318" s="150"/>
      <c r="CY318" s="150"/>
      <c r="CZ318" s="150"/>
      <c r="DA318" s="150"/>
      <c r="DB318" s="150"/>
      <c r="DC318" s="150"/>
      <c r="DD318" s="150"/>
      <c r="DE318" s="150"/>
    </row>
    <row r="319" spans="34:109" ht="15" hidden="1" customHeight="1">
      <c r="AH319" s="148"/>
      <c r="AI319" s="148"/>
      <c r="AJ319" s="148"/>
      <c r="AK319" s="148"/>
      <c r="AL319" s="137" t="str">
        <f t="shared" si="12"/>
        <v/>
      </c>
      <c r="AM319" s="137" t="str">
        <f t="shared" si="13"/>
        <v/>
      </c>
      <c r="AN319" s="138" t="str">
        <f t="shared" si="14"/>
        <v/>
      </c>
      <c r="AO319" s="148"/>
      <c r="AP319" s="129">
        <v>317</v>
      </c>
      <c r="AQ319" s="149"/>
      <c r="AR319" s="149"/>
      <c r="AS319" s="149"/>
      <c r="AT319" s="149"/>
      <c r="AU319" s="149"/>
      <c r="AV319" s="149"/>
      <c r="AW319" s="149"/>
      <c r="AX319" s="149"/>
      <c r="AY319" s="149"/>
      <c r="AZ319" s="149"/>
      <c r="BA319" s="149"/>
      <c r="BB319" s="149"/>
      <c r="BC319" s="149"/>
      <c r="BD319" s="149"/>
      <c r="BE319" s="149"/>
      <c r="BF319" s="149"/>
      <c r="BG319" s="149"/>
      <c r="BH319" s="149"/>
      <c r="BI319" s="149"/>
      <c r="BJ319" s="141" t="s">
        <v>4855</v>
      </c>
      <c r="BK319" s="149"/>
      <c r="BL319" s="149"/>
      <c r="BM319" s="149"/>
      <c r="BN319" s="149"/>
      <c r="BO319" s="149"/>
      <c r="BP319" s="149"/>
      <c r="BQ319" s="149"/>
      <c r="BR319" s="149"/>
      <c r="BS319" s="149"/>
      <c r="BT319" s="149"/>
      <c r="BU319" s="149"/>
      <c r="BV319" s="149"/>
      <c r="BW319" s="148"/>
      <c r="BX319" s="148"/>
      <c r="BY319" s="148"/>
      <c r="BZ319" s="150"/>
      <c r="CA319" s="150"/>
      <c r="CB319" s="150"/>
      <c r="CC319" s="150"/>
      <c r="CD319" s="150"/>
      <c r="CE319" s="150"/>
      <c r="CF319" s="150"/>
      <c r="CG319" s="150"/>
      <c r="CH319" s="150"/>
      <c r="CI319" s="150"/>
      <c r="CJ319" s="150"/>
      <c r="CK319" s="150"/>
      <c r="CL319" s="150"/>
      <c r="CM319" s="150"/>
      <c r="CN319" s="150"/>
      <c r="CO319" s="150"/>
      <c r="CP319" s="150"/>
      <c r="CQ319" s="150"/>
      <c r="CR319" s="150"/>
      <c r="CS319" s="143" t="s">
        <v>4856</v>
      </c>
      <c r="CT319" s="150"/>
      <c r="CU319" s="150"/>
      <c r="CV319" s="150"/>
      <c r="CW319" s="150"/>
      <c r="CX319" s="150"/>
      <c r="CY319" s="150"/>
      <c r="CZ319" s="150"/>
      <c r="DA319" s="150"/>
      <c r="DB319" s="150"/>
      <c r="DC319" s="150"/>
      <c r="DD319" s="150"/>
      <c r="DE319" s="150"/>
    </row>
    <row r="320" spans="34:109" ht="15" hidden="1" customHeight="1">
      <c r="AH320" s="148"/>
      <c r="AI320" s="148"/>
      <c r="AJ320" s="148"/>
      <c r="AK320" s="148"/>
      <c r="AL320" s="137" t="str">
        <f t="shared" si="12"/>
        <v/>
      </c>
      <c r="AM320" s="137" t="str">
        <f t="shared" si="13"/>
        <v/>
      </c>
      <c r="AN320" s="138" t="str">
        <f t="shared" si="14"/>
        <v/>
      </c>
      <c r="AO320" s="148"/>
      <c r="AP320" s="129">
        <v>318</v>
      </c>
      <c r="AQ320" s="149"/>
      <c r="AR320" s="149"/>
      <c r="AS320" s="149"/>
      <c r="AT320" s="149"/>
      <c r="AU320" s="149"/>
      <c r="AV320" s="149"/>
      <c r="AW320" s="149"/>
      <c r="AX320" s="149"/>
      <c r="AY320" s="149"/>
      <c r="AZ320" s="149"/>
      <c r="BA320" s="149"/>
      <c r="BB320" s="149"/>
      <c r="BC320" s="149"/>
      <c r="BD320" s="149"/>
      <c r="BE320" s="149"/>
      <c r="BF320" s="149"/>
      <c r="BG320" s="149"/>
      <c r="BH320" s="149"/>
      <c r="BI320" s="149"/>
      <c r="BJ320" s="141" t="s">
        <v>4857</v>
      </c>
      <c r="BK320" s="149"/>
      <c r="BL320" s="149"/>
      <c r="BM320" s="149"/>
      <c r="BN320" s="149"/>
      <c r="BO320" s="149"/>
      <c r="BP320" s="149"/>
      <c r="BQ320" s="149"/>
      <c r="BR320" s="149"/>
      <c r="BS320" s="149"/>
      <c r="BT320" s="149"/>
      <c r="BU320" s="149"/>
      <c r="BV320" s="149"/>
      <c r="BW320" s="148"/>
      <c r="BX320" s="148"/>
      <c r="BY320" s="148"/>
      <c r="BZ320" s="150"/>
      <c r="CA320" s="150"/>
      <c r="CB320" s="150"/>
      <c r="CC320" s="150"/>
      <c r="CD320" s="150"/>
      <c r="CE320" s="150"/>
      <c r="CF320" s="150"/>
      <c r="CG320" s="150"/>
      <c r="CH320" s="150"/>
      <c r="CI320" s="150"/>
      <c r="CJ320" s="150"/>
      <c r="CK320" s="150"/>
      <c r="CL320" s="150"/>
      <c r="CM320" s="150"/>
      <c r="CN320" s="150"/>
      <c r="CO320" s="150"/>
      <c r="CP320" s="150"/>
      <c r="CQ320" s="150"/>
      <c r="CR320" s="150"/>
      <c r="CS320" s="143" t="s">
        <v>4858</v>
      </c>
      <c r="CT320" s="150"/>
      <c r="CU320" s="150"/>
      <c r="CV320" s="150"/>
      <c r="CW320" s="150"/>
      <c r="CX320" s="150"/>
      <c r="CY320" s="150"/>
      <c r="CZ320" s="150"/>
      <c r="DA320" s="150"/>
      <c r="DB320" s="150"/>
      <c r="DC320" s="150"/>
      <c r="DD320" s="150"/>
      <c r="DE320" s="150"/>
    </row>
    <row r="321" spans="34:109" ht="15" hidden="1" customHeight="1">
      <c r="AH321" s="148"/>
      <c r="AI321" s="148"/>
      <c r="AJ321" s="148"/>
      <c r="AK321" s="148"/>
      <c r="AL321" s="137" t="str">
        <f t="shared" si="12"/>
        <v/>
      </c>
      <c r="AM321" s="137" t="str">
        <f t="shared" si="13"/>
        <v/>
      </c>
      <c r="AN321" s="138" t="str">
        <f t="shared" si="14"/>
        <v/>
      </c>
      <c r="AO321" s="148"/>
      <c r="AP321" s="129">
        <v>319</v>
      </c>
      <c r="AQ321" s="149"/>
      <c r="AR321" s="149"/>
      <c r="AS321" s="149"/>
      <c r="AT321" s="149"/>
      <c r="AU321" s="149"/>
      <c r="AV321" s="149"/>
      <c r="AW321" s="149"/>
      <c r="AX321" s="149"/>
      <c r="AY321" s="149"/>
      <c r="AZ321" s="149"/>
      <c r="BA321" s="149"/>
      <c r="BB321" s="149"/>
      <c r="BC321" s="149"/>
      <c r="BD321" s="149"/>
      <c r="BE321" s="149"/>
      <c r="BF321" s="149"/>
      <c r="BG321" s="149"/>
      <c r="BH321" s="149"/>
      <c r="BI321" s="149"/>
      <c r="BJ321" s="141" t="s">
        <v>4859</v>
      </c>
      <c r="BK321" s="149"/>
      <c r="BL321" s="149"/>
      <c r="BM321" s="149"/>
      <c r="BN321" s="149"/>
      <c r="BO321" s="149"/>
      <c r="BP321" s="149"/>
      <c r="BQ321" s="149"/>
      <c r="BR321" s="149"/>
      <c r="BS321" s="149"/>
      <c r="BT321" s="149"/>
      <c r="BU321" s="149"/>
      <c r="BV321" s="149"/>
      <c r="BW321" s="148"/>
      <c r="BX321" s="148"/>
      <c r="BY321" s="148"/>
      <c r="BZ321" s="150"/>
      <c r="CA321" s="150"/>
      <c r="CB321" s="150"/>
      <c r="CC321" s="150"/>
      <c r="CD321" s="150"/>
      <c r="CE321" s="150"/>
      <c r="CF321" s="150"/>
      <c r="CG321" s="150"/>
      <c r="CH321" s="150"/>
      <c r="CI321" s="150"/>
      <c r="CJ321" s="150"/>
      <c r="CK321" s="150"/>
      <c r="CL321" s="150"/>
      <c r="CM321" s="150"/>
      <c r="CN321" s="150"/>
      <c r="CO321" s="150"/>
      <c r="CP321" s="150"/>
      <c r="CQ321" s="150"/>
      <c r="CR321" s="150"/>
      <c r="CS321" s="157" t="s">
        <v>4860</v>
      </c>
      <c r="CT321" s="150"/>
      <c r="CU321" s="150"/>
      <c r="CV321" s="150"/>
      <c r="CW321" s="150"/>
      <c r="CX321" s="150"/>
      <c r="CY321" s="150"/>
      <c r="CZ321" s="150"/>
      <c r="DA321" s="150"/>
      <c r="DB321" s="150"/>
      <c r="DC321" s="150"/>
      <c r="DD321" s="150"/>
      <c r="DE321" s="150"/>
    </row>
    <row r="322" spans="34:109" ht="15" hidden="1" customHeight="1">
      <c r="AH322" s="148"/>
      <c r="AI322" s="148"/>
      <c r="AJ322" s="148"/>
      <c r="AK322" s="148"/>
      <c r="AL322" s="137" t="str">
        <f t="shared" si="12"/>
        <v/>
      </c>
      <c r="AM322" s="137" t="str">
        <f t="shared" si="13"/>
        <v/>
      </c>
      <c r="AN322" s="138" t="str">
        <f t="shared" si="14"/>
        <v/>
      </c>
      <c r="AO322" s="148"/>
      <c r="AP322" s="129">
        <v>320</v>
      </c>
      <c r="AQ322" s="149"/>
      <c r="AR322" s="149"/>
      <c r="AS322" s="149"/>
      <c r="AT322" s="149"/>
      <c r="AU322" s="149"/>
      <c r="AV322" s="149"/>
      <c r="AW322" s="149"/>
      <c r="AX322" s="149"/>
      <c r="AY322" s="149"/>
      <c r="AZ322" s="149"/>
      <c r="BA322" s="149"/>
      <c r="BB322" s="149"/>
      <c r="BC322" s="149"/>
      <c r="BD322" s="149"/>
      <c r="BE322" s="149"/>
      <c r="BF322" s="149"/>
      <c r="BG322" s="149"/>
      <c r="BH322" s="149"/>
      <c r="BI322" s="149"/>
      <c r="BJ322" s="141" t="s">
        <v>4861</v>
      </c>
      <c r="BK322" s="149"/>
      <c r="BL322" s="149"/>
      <c r="BM322" s="149"/>
      <c r="BN322" s="149"/>
      <c r="BO322" s="149"/>
      <c r="BP322" s="149"/>
      <c r="BQ322" s="149"/>
      <c r="BR322" s="149"/>
      <c r="BS322" s="149"/>
      <c r="BT322" s="149"/>
      <c r="BU322" s="149"/>
      <c r="BV322" s="149"/>
      <c r="BW322" s="148"/>
      <c r="BX322" s="148"/>
      <c r="BY322" s="148"/>
      <c r="BZ322" s="150"/>
      <c r="CA322" s="150"/>
      <c r="CB322" s="150"/>
      <c r="CC322" s="150"/>
      <c r="CD322" s="150"/>
      <c r="CE322" s="150"/>
      <c r="CF322" s="150"/>
      <c r="CG322" s="150"/>
      <c r="CH322" s="150"/>
      <c r="CI322" s="150"/>
      <c r="CJ322" s="150"/>
      <c r="CK322" s="150"/>
      <c r="CL322" s="150"/>
      <c r="CM322" s="150"/>
      <c r="CN322" s="150"/>
      <c r="CO322" s="150"/>
      <c r="CP322" s="150"/>
      <c r="CQ322" s="150"/>
      <c r="CR322" s="150"/>
      <c r="CS322" s="157" t="s">
        <v>4862</v>
      </c>
      <c r="CT322" s="150"/>
      <c r="CU322" s="150"/>
      <c r="CV322" s="150"/>
      <c r="CW322" s="150"/>
      <c r="CX322" s="150"/>
      <c r="CY322" s="150"/>
      <c r="CZ322" s="150"/>
      <c r="DA322" s="150"/>
      <c r="DB322" s="150"/>
      <c r="DC322" s="150"/>
      <c r="DD322" s="150"/>
      <c r="DE322" s="150"/>
    </row>
    <row r="323" spans="34:109" ht="15" hidden="1" customHeight="1">
      <c r="AH323" s="148"/>
      <c r="AI323" s="148"/>
      <c r="AJ323" s="148"/>
      <c r="AK323" s="148"/>
      <c r="AL323" s="137" t="str">
        <f t="shared" si="12"/>
        <v/>
      </c>
      <c r="AM323" s="137" t="str">
        <f t="shared" si="13"/>
        <v/>
      </c>
      <c r="AN323" s="138" t="str">
        <f t="shared" si="14"/>
        <v/>
      </c>
      <c r="AO323" s="148"/>
      <c r="AP323" s="129">
        <v>321</v>
      </c>
      <c r="AQ323" s="149"/>
      <c r="AR323" s="149"/>
      <c r="AS323" s="149"/>
      <c r="AT323" s="149"/>
      <c r="AU323" s="149"/>
      <c r="AV323" s="149"/>
      <c r="AW323" s="149"/>
      <c r="AX323" s="149"/>
      <c r="AY323" s="149"/>
      <c r="AZ323" s="149"/>
      <c r="BA323" s="149"/>
      <c r="BB323" s="149"/>
      <c r="BC323" s="149"/>
      <c r="BD323" s="149"/>
      <c r="BE323" s="149"/>
      <c r="BF323" s="149"/>
      <c r="BG323" s="149"/>
      <c r="BH323" s="149"/>
      <c r="BI323" s="149"/>
      <c r="BJ323" s="141" t="s">
        <v>4863</v>
      </c>
      <c r="BK323" s="149"/>
      <c r="BL323" s="149"/>
      <c r="BM323" s="149"/>
      <c r="BN323" s="149"/>
      <c r="BO323" s="149"/>
      <c r="BP323" s="149"/>
      <c r="BQ323" s="149"/>
      <c r="BR323" s="149"/>
      <c r="BS323" s="149"/>
      <c r="BT323" s="149"/>
      <c r="BU323" s="149"/>
      <c r="BV323" s="149"/>
      <c r="BW323" s="148"/>
      <c r="BX323" s="148"/>
      <c r="BY323" s="148"/>
      <c r="BZ323" s="150"/>
      <c r="CA323" s="150"/>
      <c r="CB323" s="150"/>
      <c r="CC323" s="150"/>
      <c r="CD323" s="150"/>
      <c r="CE323" s="150"/>
      <c r="CF323" s="150"/>
      <c r="CG323" s="150"/>
      <c r="CH323" s="150"/>
      <c r="CI323" s="150"/>
      <c r="CJ323" s="150"/>
      <c r="CK323" s="150"/>
      <c r="CL323" s="150"/>
      <c r="CM323" s="150"/>
      <c r="CN323" s="150"/>
      <c r="CO323" s="150"/>
      <c r="CP323" s="150"/>
      <c r="CQ323" s="150"/>
      <c r="CR323" s="150"/>
      <c r="CS323" s="143" t="s">
        <v>4864</v>
      </c>
      <c r="CT323" s="150"/>
      <c r="CU323" s="150"/>
      <c r="CV323" s="150"/>
      <c r="CW323" s="150"/>
      <c r="CX323" s="150"/>
      <c r="CY323" s="150"/>
      <c r="CZ323" s="150"/>
      <c r="DA323" s="150"/>
      <c r="DB323" s="150"/>
      <c r="DC323" s="150"/>
      <c r="DD323" s="150"/>
      <c r="DE323" s="150"/>
    </row>
    <row r="324" spans="34:109" ht="15" hidden="1" customHeight="1">
      <c r="AH324" s="148"/>
      <c r="AI324" s="148"/>
      <c r="AJ324" s="148"/>
      <c r="AK324" s="148"/>
      <c r="AL324" s="137" t="str">
        <f t="shared" si="12"/>
        <v/>
      </c>
      <c r="AM324" s="137" t="str">
        <f t="shared" si="13"/>
        <v/>
      </c>
      <c r="AN324" s="138" t="str">
        <f t="shared" si="14"/>
        <v/>
      </c>
      <c r="AO324" s="148"/>
      <c r="AP324" s="129">
        <v>322</v>
      </c>
      <c r="AQ324" s="149"/>
      <c r="AR324" s="149"/>
      <c r="AS324" s="149"/>
      <c r="AT324" s="149"/>
      <c r="AU324" s="149"/>
      <c r="AV324" s="149"/>
      <c r="AW324" s="149"/>
      <c r="AX324" s="149"/>
      <c r="AY324" s="149"/>
      <c r="AZ324" s="149"/>
      <c r="BA324" s="149"/>
      <c r="BB324" s="149"/>
      <c r="BC324" s="149"/>
      <c r="BD324" s="149"/>
      <c r="BE324" s="149"/>
      <c r="BF324" s="149"/>
      <c r="BG324" s="149"/>
      <c r="BH324" s="149"/>
      <c r="BI324" s="149"/>
      <c r="BJ324" s="141" t="s">
        <v>4865</v>
      </c>
      <c r="BK324" s="149"/>
      <c r="BL324" s="149"/>
      <c r="BM324" s="149"/>
      <c r="BN324" s="149"/>
      <c r="BO324" s="149"/>
      <c r="BP324" s="149"/>
      <c r="BQ324" s="149"/>
      <c r="BR324" s="149"/>
      <c r="BS324" s="149"/>
      <c r="BT324" s="149"/>
      <c r="BU324" s="149"/>
      <c r="BV324" s="149"/>
      <c r="BW324" s="148"/>
      <c r="BX324" s="148"/>
      <c r="BY324" s="148"/>
      <c r="BZ324" s="150"/>
      <c r="CA324" s="150"/>
      <c r="CB324" s="150"/>
      <c r="CC324" s="150"/>
      <c r="CD324" s="150"/>
      <c r="CE324" s="150"/>
      <c r="CF324" s="150"/>
      <c r="CG324" s="150"/>
      <c r="CH324" s="150"/>
      <c r="CI324" s="150"/>
      <c r="CJ324" s="150"/>
      <c r="CK324" s="150"/>
      <c r="CL324" s="150"/>
      <c r="CM324" s="150"/>
      <c r="CN324" s="150"/>
      <c r="CO324" s="150"/>
      <c r="CP324" s="150"/>
      <c r="CQ324" s="150"/>
      <c r="CR324" s="150"/>
      <c r="CS324" s="143" t="s">
        <v>4866</v>
      </c>
      <c r="CT324" s="150"/>
      <c r="CU324" s="150"/>
      <c r="CV324" s="150"/>
      <c r="CW324" s="150"/>
      <c r="CX324" s="150"/>
      <c r="CY324" s="150"/>
      <c r="CZ324" s="150"/>
      <c r="DA324" s="150"/>
      <c r="DB324" s="150"/>
      <c r="DC324" s="150"/>
      <c r="DD324" s="150"/>
      <c r="DE324" s="150"/>
    </row>
    <row r="325" spans="34:109" ht="15" hidden="1" customHeight="1">
      <c r="AH325" s="158"/>
      <c r="AI325" s="158"/>
      <c r="AJ325" s="158"/>
      <c r="AK325" s="158"/>
      <c r="AL325" s="137" t="str">
        <f t="shared" ref="AL325:AL388" si="15">IFERROR(IF(HLOOKUP($N$10, $BZ$3:$DE$574, $AP325, FALSE )="", "", HLOOKUP($N$10, $BZ$3:$DE$574, $AP325, FALSE)), "")</f>
        <v/>
      </c>
      <c r="AM325" s="137" t="str">
        <f t="shared" ref="AM325:AM388" si="16">IFERROR(IF(AL325="", "", HLOOKUP($N$10, $AQ$3:$BV$574, AP325, FALSE)), "")</f>
        <v/>
      </c>
      <c r="AN325" s="138" t="str">
        <f t="shared" ref="AN325:AN388" si="17">MID(AM325, 3, 3)</f>
        <v/>
      </c>
      <c r="AO325" s="158"/>
      <c r="AP325" s="129">
        <v>323</v>
      </c>
      <c r="AQ325" s="159"/>
      <c r="AR325" s="159"/>
      <c r="AS325" s="159"/>
      <c r="AT325" s="159"/>
      <c r="AU325" s="159"/>
      <c r="AV325" s="159"/>
      <c r="AW325" s="159"/>
      <c r="AX325" s="159"/>
      <c r="AY325" s="159"/>
      <c r="AZ325" s="159"/>
      <c r="BA325" s="159"/>
      <c r="BB325" s="159"/>
      <c r="BC325" s="159"/>
      <c r="BD325" s="159"/>
      <c r="BE325" s="159"/>
      <c r="BF325" s="159"/>
      <c r="BG325" s="159"/>
      <c r="BH325" s="159"/>
      <c r="BI325" s="159"/>
      <c r="BJ325" s="141" t="s">
        <v>4867</v>
      </c>
      <c r="BK325" s="159"/>
      <c r="BL325" s="159"/>
      <c r="BM325" s="159"/>
      <c r="BN325" s="159"/>
      <c r="BO325" s="159"/>
      <c r="BP325" s="159"/>
      <c r="BQ325" s="159"/>
      <c r="BR325" s="159"/>
      <c r="BS325" s="159"/>
      <c r="BT325" s="159"/>
      <c r="BU325" s="159"/>
      <c r="BV325" s="159"/>
      <c r="BW325" s="158"/>
      <c r="BX325" s="158"/>
      <c r="BY325" s="158"/>
      <c r="BZ325" s="160"/>
      <c r="CA325" s="160"/>
      <c r="CB325" s="160"/>
      <c r="CC325" s="160"/>
      <c r="CD325" s="160"/>
      <c r="CE325" s="160"/>
      <c r="CF325" s="160"/>
      <c r="CG325" s="160"/>
      <c r="CH325" s="160"/>
      <c r="CI325" s="160"/>
      <c r="CJ325" s="160"/>
      <c r="CK325" s="160"/>
      <c r="CL325" s="160"/>
      <c r="CM325" s="160"/>
      <c r="CN325" s="160"/>
      <c r="CO325" s="160"/>
      <c r="CP325" s="160"/>
      <c r="CQ325" s="160"/>
      <c r="CR325" s="160"/>
      <c r="CS325" s="143" t="s">
        <v>4868</v>
      </c>
      <c r="CT325" s="160"/>
      <c r="CU325" s="160"/>
      <c r="CV325" s="160"/>
      <c r="CW325" s="160"/>
      <c r="CX325" s="160"/>
      <c r="CY325" s="160"/>
      <c r="CZ325" s="160"/>
      <c r="DA325" s="160"/>
      <c r="DB325" s="160"/>
      <c r="DC325" s="160"/>
      <c r="DD325" s="160"/>
      <c r="DE325" s="160"/>
    </row>
    <row r="326" spans="34:109" ht="15" hidden="1" customHeight="1">
      <c r="AH326" s="158"/>
      <c r="AI326" s="158"/>
      <c r="AJ326" s="158"/>
      <c r="AK326" s="158"/>
      <c r="AL326" s="137" t="str">
        <f t="shared" si="15"/>
        <v/>
      </c>
      <c r="AM326" s="137" t="str">
        <f t="shared" si="16"/>
        <v/>
      </c>
      <c r="AN326" s="138" t="str">
        <f t="shared" si="17"/>
        <v/>
      </c>
      <c r="AO326" s="158"/>
      <c r="AP326" s="129">
        <v>324</v>
      </c>
      <c r="AQ326" s="159"/>
      <c r="AR326" s="159"/>
      <c r="AS326" s="159"/>
      <c r="AT326" s="159"/>
      <c r="AU326" s="159"/>
      <c r="AV326" s="159"/>
      <c r="AW326" s="159"/>
      <c r="AX326" s="159"/>
      <c r="AY326" s="159"/>
      <c r="AZ326" s="159"/>
      <c r="BA326" s="159"/>
      <c r="BB326" s="159"/>
      <c r="BC326" s="159"/>
      <c r="BD326" s="159"/>
      <c r="BE326" s="159"/>
      <c r="BF326" s="159"/>
      <c r="BG326" s="159"/>
      <c r="BH326" s="159"/>
      <c r="BI326" s="159"/>
      <c r="BJ326" s="141" t="s">
        <v>4869</v>
      </c>
      <c r="BK326" s="159"/>
      <c r="BL326" s="159"/>
      <c r="BM326" s="159"/>
      <c r="BN326" s="159"/>
      <c r="BO326" s="159"/>
      <c r="BP326" s="159"/>
      <c r="BQ326" s="159"/>
      <c r="BR326" s="159"/>
      <c r="BS326" s="159"/>
      <c r="BT326" s="159"/>
      <c r="BU326" s="159"/>
      <c r="BV326" s="159"/>
      <c r="BW326" s="158"/>
      <c r="BX326" s="158"/>
      <c r="BY326" s="158"/>
      <c r="BZ326" s="160"/>
      <c r="CA326" s="160"/>
      <c r="CB326" s="160"/>
      <c r="CC326" s="160"/>
      <c r="CD326" s="160"/>
      <c r="CE326" s="160"/>
      <c r="CF326" s="160"/>
      <c r="CG326" s="160"/>
      <c r="CH326" s="160"/>
      <c r="CI326" s="160"/>
      <c r="CJ326" s="160"/>
      <c r="CK326" s="160"/>
      <c r="CL326" s="160"/>
      <c r="CM326" s="160"/>
      <c r="CN326" s="160"/>
      <c r="CO326" s="160"/>
      <c r="CP326" s="160"/>
      <c r="CQ326" s="160"/>
      <c r="CR326" s="160"/>
      <c r="CS326" s="143" t="s">
        <v>4870</v>
      </c>
      <c r="CT326" s="160"/>
      <c r="CU326" s="160"/>
      <c r="CV326" s="160"/>
      <c r="CW326" s="160"/>
      <c r="CX326" s="160"/>
      <c r="CY326" s="160"/>
      <c r="CZ326" s="160"/>
      <c r="DA326" s="160"/>
      <c r="DB326" s="160"/>
      <c r="DC326" s="160"/>
      <c r="DD326" s="160"/>
      <c r="DE326" s="160"/>
    </row>
    <row r="327" spans="34:109" ht="15" hidden="1" customHeight="1">
      <c r="AH327" s="148"/>
      <c r="AI327" s="148"/>
      <c r="AJ327" s="148"/>
      <c r="AK327" s="148"/>
      <c r="AL327" s="137" t="str">
        <f t="shared" si="15"/>
        <v/>
      </c>
      <c r="AM327" s="137" t="str">
        <f t="shared" si="16"/>
        <v/>
      </c>
      <c r="AN327" s="138" t="str">
        <f t="shared" si="17"/>
        <v/>
      </c>
      <c r="AO327" s="148"/>
      <c r="AP327" s="129">
        <v>325</v>
      </c>
      <c r="AQ327" s="149"/>
      <c r="AR327" s="149"/>
      <c r="AS327" s="149"/>
      <c r="AT327" s="149"/>
      <c r="AU327" s="149"/>
      <c r="AV327" s="149"/>
      <c r="AW327" s="149"/>
      <c r="AX327" s="149"/>
      <c r="AY327" s="149"/>
      <c r="AZ327" s="149"/>
      <c r="BA327" s="149"/>
      <c r="BB327" s="149"/>
      <c r="BC327" s="149"/>
      <c r="BD327" s="149"/>
      <c r="BE327" s="149"/>
      <c r="BF327" s="149"/>
      <c r="BG327" s="149"/>
      <c r="BH327" s="149"/>
      <c r="BI327" s="149"/>
      <c r="BJ327" s="141" t="s">
        <v>4871</v>
      </c>
      <c r="BK327" s="149"/>
      <c r="BL327" s="149"/>
      <c r="BM327" s="149"/>
      <c r="BN327" s="149"/>
      <c r="BO327" s="149"/>
      <c r="BP327" s="149"/>
      <c r="BQ327" s="149"/>
      <c r="BR327" s="149"/>
      <c r="BS327" s="149"/>
      <c r="BT327" s="149"/>
      <c r="BU327" s="149"/>
      <c r="BV327" s="149"/>
      <c r="BW327" s="148"/>
      <c r="BX327" s="148"/>
      <c r="BY327" s="148"/>
      <c r="BZ327" s="150"/>
      <c r="CA327" s="150"/>
      <c r="CB327" s="150"/>
      <c r="CC327" s="150"/>
      <c r="CD327" s="150"/>
      <c r="CE327" s="150"/>
      <c r="CF327" s="150"/>
      <c r="CG327" s="150"/>
      <c r="CH327" s="150"/>
      <c r="CI327" s="150"/>
      <c r="CJ327" s="150"/>
      <c r="CK327" s="150"/>
      <c r="CL327" s="150"/>
      <c r="CM327" s="150"/>
      <c r="CN327" s="150"/>
      <c r="CO327" s="150"/>
      <c r="CP327" s="150"/>
      <c r="CQ327" s="150"/>
      <c r="CR327" s="150"/>
      <c r="CS327" s="143" t="s">
        <v>4872</v>
      </c>
      <c r="CT327" s="150"/>
      <c r="CU327" s="150"/>
      <c r="CV327" s="150"/>
      <c r="CW327" s="150"/>
      <c r="CX327" s="150"/>
      <c r="CY327" s="150"/>
      <c r="CZ327" s="150"/>
      <c r="DA327" s="150"/>
      <c r="DB327" s="150"/>
      <c r="DC327" s="150"/>
      <c r="DD327" s="150"/>
      <c r="DE327" s="150"/>
    </row>
    <row r="328" spans="34:109" ht="15" hidden="1" customHeight="1">
      <c r="AH328" s="148"/>
      <c r="AI328" s="148"/>
      <c r="AJ328" s="148"/>
      <c r="AK328" s="148"/>
      <c r="AL328" s="137" t="str">
        <f t="shared" si="15"/>
        <v/>
      </c>
      <c r="AM328" s="137" t="str">
        <f t="shared" si="16"/>
        <v/>
      </c>
      <c r="AN328" s="138" t="str">
        <f t="shared" si="17"/>
        <v/>
      </c>
      <c r="AO328" s="148"/>
      <c r="AP328" s="129">
        <v>326</v>
      </c>
      <c r="AQ328" s="149"/>
      <c r="AR328" s="149"/>
      <c r="AS328" s="149"/>
      <c r="AT328" s="149"/>
      <c r="AU328" s="149"/>
      <c r="AV328" s="149"/>
      <c r="AW328" s="149"/>
      <c r="AX328" s="149"/>
      <c r="AY328" s="149"/>
      <c r="AZ328" s="149"/>
      <c r="BA328" s="149"/>
      <c r="BB328" s="149"/>
      <c r="BC328" s="149"/>
      <c r="BD328" s="149"/>
      <c r="BE328" s="149"/>
      <c r="BF328" s="149"/>
      <c r="BG328" s="149"/>
      <c r="BH328" s="149"/>
      <c r="BI328" s="149"/>
      <c r="BJ328" s="141" t="s">
        <v>4873</v>
      </c>
      <c r="BK328" s="149"/>
      <c r="BL328" s="149"/>
      <c r="BM328" s="149"/>
      <c r="BN328" s="149"/>
      <c r="BO328" s="149"/>
      <c r="BP328" s="149"/>
      <c r="BQ328" s="149"/>
      <c r="BR328" s="149"/>
      <c r="BS328" s="149"/>
      <c r="BT328" s="149"/>
      <c r="BU328" s="149"/>
      <c r="BV328" s="149"/>
      <c r="BW328" s="148"/>
      <c r="BX328" s="148"/>
      <c r="BY328" s="148"/>
      <c r="BZ328" s="150"/>
      <c r="CA328" s="150"/>
      <c r="CB328" s="150"/>
      <c r="CC328" s="150"/>
      <c r="CD328" s="150"/>
      <c r="CE328" s="150"/>
      <c r="CF328" s="150"/>
      <c r="CG328" s="150"/>
      <c r="CH328" s="150"/>
      <c r="CI328" s="150"/>
      <c r="CJ328" s="150"/>
      <c r="CK328" s="150"/>
      <c r="CL328" s="150"/>
      <c r="CM328" s="150"/>
      <c r="CN328" s="150"/>
      <c r="CO328" s="150"/>
      <c r="CP328" s="150"/>
      <c r="CQ328" s="150"/>
      <c r="CR328" s="150"/>
      <c r="CS328" s="143" t="s">
        <v>4874</v>
      </c>
      <c r="CT328" s="150"/>
      <c r="CU328" s="150"/>
      <c r="CV328" s="150"/>
      <c r="CW328" s="150"/>
      <c r="CX328" s="150"/>
      <c r="CY328" s="150"/>
      <c r="CZ328" s="150"/>
      <c r="DA328" s="150"/>
      <c r="DB328" s="150"/>
      <c r="DC328" s="150"/>
      <c r="DD328" s="150"/>
      <c r="DE328" s="150"/>
    </row>
    <row r="329" spans="34:109" ht="15" hidden="1" customHeight="1">
      <c r="AH329" s="148"/>
      <c r="AI329" s="148"/>
      <c r="AJ329" s="148"/>
      <c r="AK329" s="148"/>
      <c r="AL329" s="137" t="str">
        <f t="shared" si="15"/>
        <v/>
      </c>
      <c r="AM329" s="137" t="str">
        <f t="shared" si="16"/>
        <v/>
      </c>
      <c r="AN329" s="138" t="str">
        <f t="shared" si="17"/>
        <v/>
      </c>
      <c r="AO329" s="148"/>
      <c r="AP329" s="129">
        <v>327</v>
      </c>
      <c r="AQ329" s="149"/>
      <c r="AR329" s="149"/>
      <c r="AS329" s="149"/>
      <c r="AT329" s="149"/>
      <c r="AU329" s="149"/>
      <c r="AV329" s="149"/>
      <c r="AW329" s="149"/>
      <c r="AX329" s="149"/>
      <c r="AY329" s="149"/>
      <c r="AZ329" s="149"/>
      <c r="BA329" s="149"/>
      <c r="BB329" s="149"/>
      <c r="BC329" s="149"/>
      <c r="BD329" s="149"/>
      <c r="BE329" s="149"/>
      <c r="BF329" s="149"/>
      <c r="BG329" s="149"/>
      <c r="BH329" s="149"/>
      <c r="BI329" s="149"/>
      <c r="BJ329" s="141" t="s">
        <v>4875</v>
      </c>
      <c r="BK329" s="149"/>
      <c r="BL329" s="149"/>
      <c r="BM329" s="149"/>
      <c r="BN329" s="149"/>
      <c r="BO329" s="149"/>
      <c r="BP329" s="149"/>
      <c r="BQ329" s="149"/>
      <c r="BR329" s="149"/>
      <c r="BS329" s="149"/>
      <c r="BT329" s="149"/>
      <c r="BU329" s="149"/>
      <c r="BV329" s="149"/>
      <c r="BW329" s="148"/>
      <c r="BX329" s="148"/>
      <c r="BY329" s="148"/>
      <c r="BZ329" s="150"/>
      <c r="CA329" s="150"/>
      <c r="CB329" s="150"/>
      <c r="CC329" s="150"/>
      <c r="CD329" s="150"/>
      <c r="CE329" s="150"/>
      <c r="CF329" s="150"/>
      <c r="CG329" s="150"/>
      <c r="CH329" s="150"/>
      <c r="CI329" s="150"/>
      <c r="CJ329" s="150"/>
      <c r="CK329" s="150"/>
      <c r="CL329" s="150"/>
      <c r="CM329" s="150"/>
      <c r="CN329" s="150"/>
      <c r="CO329" s="150"/>
      <c r="CP329" s="150"/>
      <c r="CQ329" s="150"/>
      <c r="CR329" s="150"/>
      <c r="CS329" s="143" t="s">
        <v>4876</v>
      </c>
      <c r="CT329" s="150"/>
      <c r="CU329" s="150"/>
      <c r="CV329" s="150"/>
      <c r="CW329" s="150"/>
      <c r="CX329" s="150"/>
      <c r="CY329" s="150"/>
      <c r="CZ329" s="150"/>
      <c r="DA329" s="150"/>
      <c r="DB329" s="150"/>
      <c r="DC329" s="150"/>
      <c r="DD329" s="150"/>
      <c r="DE329" s="150"/>
    </row>
    <row r="330" spans="34:109" ht="15" hidden="1" customHeight="1">
      <c r="AH330" s="148"/>
      <c r="AI330" s="148"/>
      <c r="AJ330" s="148"/>
      <c r="AK330" s="148"/>
      <c r="AL330" s="137" t="str">
        <f t="shared" si="15"/>
        <v/>
      </c>
      <c r="AM330" s="137" t="str">
        <f t="shared" si="16"/>
        <v/>
      </c>
      <c r="AN330" s="138" t="str">
        <f t="shared" si="17"/>
        <v/>
      </c>
      <c r="AO330" s="148"/>
      <c r="AP330" s="129">
        <v>328</v>
      </c>
      <c r="AQ330" s="149"/>
      <c r="AR330" s="149"/>
      <c r="AS330" s="149"/>
      <c r="AT330" s="149"/>
      <c r="AU330" s="149"/>
      <c r="AV330" s="149"/>
      <c r="AW330" s="149"/>
      <c r="AX330" s="149"/>
      <c r="AY330" s="149"/>
      <c r="AZ330" s="149"/>
      <c r="BA330" s="149"/>
      <c r="BB330" s="149"/>
      <c r="BC330" s="149"/>
      <c r="BD330" s="149"/>
      <c r="BE330" s="149"/>
      <c r="BF330" s="149"/>
      <c r="BG330" s="149"/>
      <c r="BH330" s="149"/>
      <c r="BI330" s="149"/>
      <c r="BJ330" s="141" t="s">
        <v>4877</v>
      </c>
      <c r="BK330" s="149"/>
      <c r="BL330" s="149"/>
      <c r="BM330" s="149"/>
      <c r="BN330" s="149"/>
      <c r="BO330" s="149"/>
      <c r="BP330" s="149"/>
      <c r="BQ330" s="149"/>
      <c r="BR330" s="149"/>
      <c r="BS330" s="149"/>
      <c r="BT330" s="149"/>
      <c r="BU330" s="149"/>
      <c r="BV330" s="149"/>
      <c r="BW330" s="148"/>
      <c r="BX330" s="148"/>
      <c r="BY330" s="148"/>
      <c r="BZ330" s="150"/>
      <c r="CA330" s="150"/>
      <c r="CB330" s="150"/>
      <c r="CC330" s="150"/>
      <c r="CD330" s="150"/>
      <c r="CE330" s="150"/>
      <c r="CF330" s="150"/>
      <c r="CG330" s="150"/>
      <c r="CH330" s="150"/>
      <c r="CI330" s="150"/>
      <c r="CJ330" s="150"/>
      <c r="CK330" s="150"/>
      <c r="CL330" s="150"/>
      <c r="CM330" s="150"/>
      <c r="CN330" s="150"/>
      <c r="CO330" s="150"/>
      <c r="CP330" s="150"/>
      <c r="CQ330" s="150"/>
      <c r="CR330" s="150"/>
      <c r="CS330" s="143" t="s">
        <v>4878</v>
      </c>
      <c r="CT330" s="150"/>
      <c r="CU330" s="150"/>
      <c r="CV330" s="150"/>
      <c r="CW330" s="150"/>
      <c r="CX330" s="150"/>
      <c r="CY330" s="150"/>
      <c r="CZ330" s="150"/>
      <c r="DA330" s="150"/>
      <c r="DB330" s="150"/>
      <c r="DC330" s="150"/>
      <c r="DD330" s="150"/>
      <c r="DE330" s="150"/>
    </row>
    <row r="331" spans="34:109" ht="15" hidden="1" customHeight="1">
      <c r="AH331" s="148"/>
      <c r="AI331" s="148"/>
      <c r="AJ331" s="148"/>
      <c r="AK331" s="148"/>
      <c r="AL331" s="137" t="str">
        <f t="shared" si="15"/>
        <v/>
      </c>
      <c r="AM331" s="137" t="str">
        <f t="shared" si="16"/>
        <v/>
      </c>
      <c r="AN331" s="138" t="str">
        <f t="shared" si="17"/>
        <v/>
      </c>
      <c r="AO331" s="148"/>
      <c r="AP331" s="129">
        <v>329</v>
      </c>
      <c r="AQ331" s="149"/>
      <c r="AR331" s="149"/>
      <c r="AS331" s="149"/>
      <c r="AT331" s="149"/>
      <c r="AU331" s="149"/>
      <c r="AV331" s="149"/>
      <c r="AW331" s="149"/>
      <c r="AX331" s="149"/>
      <c r="AY331" s="149"/>
      <c r="AZ331" s="149"/>
      <c r="BA331" s="149"/>
      <c r="BB331" s="149"/>
      <c r="BC331" s="149"/>
      <c r="BD331" s="149"/>
      <c r="BE331" s="149"/>
      <c r="BF331" s="149"/>
      <c r="BG331" s="149"/>
      <c r="BH331" s="149"/>
      <c r="BI331" s="149"/>
      <c r="BJ331" s="141" t="s">
        <v>4879</v>
      </c>
      <c r="BK331" s="149"/>
      <c r="BL331" s="149"/>
      <c r="BM331" s="149"/>
      <c r="BN331" s="149"/>
      <c r="BO331" s="149"/>
      <c r="BP331" s="149"/>
      <c r="BQ331" s="149"/>
      <c r="BR331" s="149"/>
      <c r="BS331" s="149"/>
      <c r="BT331" s="149"/>
      <c r="BU331" s="149"/>
      <c r="BV331" s="149"/>
      <c r="BW331" s="148"/>
      <c r="BX331" s="148"/>
      <c r="BY331" s="148"/>
      <c r="BZ331" s="150"/>
      <c r="CA331" s="150"/>
      <c r="CB331" s="150"/>
      <c r="CC331" s="150"/>
      <c r="CD331" s="150"/>
      <c r="CE331" s="150"/>
      <c r="CF331" s="150"/>
      <c r="CG331" s="150"/>
      <c r="CH331" s="150"/>
      <c r="CI331" s="150"/>
      <c r="CJ331" s="150"/>
      <c r="CK331" s="150"/>
      <c r="CL331" s="150"/>
      <c r="CM331" s="150"/>
      <c r="CN331" s="150"/>
      <c r="CO331" s="150"/>
      <c r="CP331" s="150"/>
      <c r="CQ331" s="150"/>
      <c r="CR331" s="150"/>
      <c r="CS331" s="143" t="s">
        <v>4880</v>
      </c>
      <c r="CT331" s="150"/>
      <c r="CU331" s="150"/>
      <c r="CV331" s="150"/>
      <c r="CW331" s="150"/>
      <c r="CX331" s="150"/>
      <c r="CY331" s="150"/>
      <c r="CZ331" s="150"/>
      <c r="DA331" s="150"/>
      <c r="DB331" s="150"/>
      <c r="DC331" s="150"/>
      <c r="DD331" s="150"/>
      <c r="DE331" s="150"/>
    </row>
    <row r="332" spans="34:109" ht="15" hidden="1" customHeight="1">
      <c r="AH332" s="148"/>
      <c r="AI332" s="148"/>
      <c r="AJ332" s="148"/>
      <c r="AK332" s="148"/>
      <c r="AL332" s="137" t="str">
        <f t="shared" si="15"/>
        <v/>
      </c>
      <c r="AM332" s="137" t="str">
        <f t="shared" si="16"/>
        <v/>
      </c>
      <c r="AN332" s="138" t="str">
        <f t="shared" si="17"/>
        <v/>
      </c>
      <c r="AO332" s="148"/>
      <c r="AP332" s="129">
        <v>330</v>
      </c>
      <c r="AQ332" s="149"/>
      <c r="AR332" s="149"/>
      <c r="AS332" s="149"/>
      <c r="AT332" s="149"/>
      <c r="AU332" s="149"/>
      <c r="AV332" s="149"/>
      <c r="AW332" s="149"/>
      <c r="AX332" s="149"/>
      <c r="AY332" s="149"/>
      <c r="AZ332" s="149"/>
      <c r="BA332" s="149"/>
      <c r="BB332" s="149"/>
      <c r="BC332" s="149"/>
      <c r="BD332" s="149"/>
      <c r="BE332" s="149"/>
      <c r="BF332" s="149"/>
      <c r="BG332" s="149"/>
      <c r="BH332" s="149"/>
      <c r="BI332" s="149"/>
      <c r="BJ332" s="141" t="s">
        <v>4881</v>
      </c>
      <c r="BK332" s="149"/>
      <c r="BL332" s="149"/>
      <c r="BM332" s="149"/>
      <c r="BN332" s="149"/>
      <c r="BO332" s="149"/>
      <c r="BP332" s="149"/>
      <c r="BQ332" s="149"/>
      <c r="BR332" s="149"/>
      <c r="BS332" s="149"/>
      <c r="BT332" s="149"/>
      <c r="BU332" s="149"/>
      <c r="BV332" s="149"/>
      <c r="BW332" s="148"/>
      <c r="BX332" s="148"/>
      <c r="BY332" s="148"/>
      <c r="BZ332" s="150"/>
      <c r="CA332" s="150"/>
      <c r="CB332" s="150"/>
      <c r="CC332" s="150"/>
      <c r="CD332" s="150"/>
      <c r="CE332" s="150"/>
      <c r="CF332" s="150"/>
      <c r="CG332" s="150"/>
      <c r="CH332" s="150"/>
      <c r="CI332" s="150"/>
      <c r="CJ332" s="150"/>
      <c r="CK332" s="150"/>
      <c r="CL332" s="150"/>
      <c r="CM332" s="150"/>
      <c r="CN332" s="150"/>
      <c r="CO332" s="150"/>
      <c r="CP332" s="150"/>
      <c r="CQ332" s="150"/>
      <c r="CR332" s="150"/>
      <c r="CS332" s="143" t="s">
        <v>4882</v>
      </c>
      <c r="CT332" s="150"/>
      <c r="CU332" s="150"/>
      <c r="CV332" s="150"/>
      <c r="CW332" s="150"/>
      <c r="CX332" s="150"/>
      <c r="CY332" s="150"/>
      <c r="CZ332" s="150"/>
      <c r="DA332" s="150"/>
      <c r="DB332" s="150"/>
      <c r="DC332" s="150"/>
      <c r="DD332" s="150"/>
      <c r="DE332" s="150"/>
    </row>
    <row r="333" spans="34:109" ht="15" hidden="1" customHeight="1">
      <c r="AH333" s="148"/>
      <c r="AI333" s="148"/>
      <c r="AJ333" s="148"/>
      <c r="AK333" s="148"/>
      <c r="AL333" s="137" t="str">
        <f t="shared" si="15"/>
        <v/>
      </c>
      <c r="AM333" s="137" t="str">
        <f t="shared" si="16"/>
        <v/>
      </c>
      <c r="AN333" s="138" t="str">
        <f t="shared" si="17"/>
        <v/>
      </c>
      <c r="AO333" s="148"/>
      <c r="AP333" s="129">
        <v>331</v>
      </c>
      <c r="AQ333" s="149"/>
      <c r="AR333" s="149"/>
      <c r="AS333" s="149"/>
      <c r="AT333" s="149"/>
      <c r="AU333" s="149"/>
      <c r="AV333" s="149"/>
      <c r="AW333" s="149"/>
      <c r="AX333" s="149"/>
      <c r="AY333" s="149"/>
      <c r="AZ333" s="149"/>
      <c r="BA333" s="149"/>
      <c r="BB333" s="149"/>
      <c r="BC333" s="149"/>
      <c r="BD333" s="149"/>
      <c r="BE333" s="149"/>
      <c r="BF333" s="149"/>
      <c r="BG333" s="149"/>
      <c r="BH333" s="149"/>
      <c r="BI333" s="149"/>
      <c r="BJ333" s="141" t="s">
        <v>4883</v>
      </c>
      <c r="BK333" s="149"/>
      <c r="BL333" s="149"/>
      <c r="BM333" s="149"/>
      <c r="BN333" s="149"/>
      <c r="BO333" s="149"/>
      <c r="BP333" s="149"/>
      <c r="BQ333" s="149"/>
      <c r="BR333" s="149"/>
      <c r="BS333" s="149"/>
      <c r="BT333" s="149"/>
      <c r="BU333" s="149"/>
      <c r="BV333" s="149"/>
      <c r="BW333" s="148"/>
      <c r="BX333" s="148"/>
      <c r="BY333" s="148"/>
      <c r="BZ333" s="150"/>
      <c r="CA333" s="150"/>
      <c r="CB333" s="150"/>
      <c r="CC333" s="150"/>
      <c r="CD333" s="150"/>
      <c r="CE333" s="150"/>
      <c r="CF333" s="150"/>
      <c r="CG333" s="150"/>
      <c r="CH333" s="150"/>
      <c r="CI333" s="150"/>
      <c r="CJ333" s="150"/>
      <c r="CK333" s="150"/>
      <c r="CL333" s="150"/>
      <c r="CM333" s="150"/>
      <c r="CN333" s="150"/>
      <c r="CO333" s="150"/>
      <c r="CP333" s="150"/>
      <c r="CQ333" s="150"/>
      <c r="CR333" s="150"/>
      <c r="CS333" s="143" t="s">
        <v>4884</v>
      </c>
      <c r="CT333" s="150"/>
      <c r="CU333" s="150"/>
      <c r="CV333" s="150"/>
      <c r="CW333" s="150"/>
      <c r="CX333" s="150"/>
      <c r="CY333" s="150"/>
      <c r="CZ333" s="150"/>
      <c r="DA333" s="150"/>
      <c r="DB333" s="150"/>
      <c r="DC333" s="150"/>
      <c r="DD333" s="150"/>
      <c r="DE333" s="150"/>
    </row>
    <row r="334" spans="34:109" ht="15" hidden="1" customHeight="1">
      <c r="AH334" s="148"/>
      <c r="AI334" s="148"/>
      <c r="AJ334" s="148"/>
      <c r="AK334" s="148"/>
      <c r="AL334" s="137" t="str">
        <f t="shared" si="15"/>
        <v/>
      </c>
      <c r="AM334" s="137" t="str">
        <f t="shared" si="16"/>
        <v/>
      </c>
      <c r="AN334" s="138" t="str">
        <f t="shared" si="17"/>
        <v/>
      </c>
      <c r="AO334" s="148"/>
      <c r="AP334" s="129">
        <v>332</v>
      </c>
      <c r="AQ334" s="149"/>
      <c r="AR334" s="149"/>
      <c r="AS334" s="149"/>
      <c r="AT334" s="149"/>
      <c r="AU334" s="149"/>
      <c r="AV334" s="149"/>
      <c r="AW334" s="149"/>
      <c r="AX334" s="149"/>
      <c r="AY334" s="149"/>
      <c r="AZ334" s="149"/>
      <c r="BA334" s="149"/>
      <c r="BB334" s="149"/>
      <c r="BC334" s="149"/>
      <c r="BD334" s="149"/>
      <c r="BE334" s="149"/>
      <c r="BF334" s="149"/>
      <c r="BG334" s="149"/>
      <c r="BH334" s="149"/>
      <c r="BI334" s="149"/>
      <c r="BJ334" s="141" t="s">
        <v>4885</v>
      </c>
      <c r="BK334" s="149"/>
      <c r="BL334" s="149"/>
      <c r="BM334" s="149"/>
      <c r="BN334" s="149"/>
      <c r="BO334" s="149"/>
      <c r="BP334" s="149"/>
      <c r="BQ334" s="149"/>
      <c r="BR334" s="149"/>
      <c r="BS334" s="149"/>
      <c r="BT334" s="149"/>
      <c r="BU334" s="149"/>
      <c r="BV334" s="149"/>
      <c r="BW334" s="148"/>
      <c r="BX334" s="148"/>
      <c r="BY334" s="148"/>
      <c r="BZ334" s="150"/>
      <c r="CA334" s="150"/>
      <c r="CB334" s="150"/>
      <c r="CC334" s="150"/>
      <c r="CD334" s="150"/>
      <c r="CE334" s="150"/>
      <c r="CF334" s="150"/>
      <c r="CG334" s="150"/>
      <c r="CH334" s="150"/>
      <c r="CI334" s="150"/>
      <c r="CJ334" s="150"/>
      <c r="CK334" s="150"/>
      <c r="CL334" s="150"/>
      <c r="CM334" s="150"/>
      <c r="CN334" s="150"/>
      <c r="CO334" s="150"/>
      <c r="CP334" s="150"/>
      <c r="CQ334" s="150"/>
      <c r="CR334" s="150"/>
      <c r="CS334" s="143" t="s">
        <v>4886</v>
      </c>
      <c r="CT334" s="150"/>
      <c r="CU334" s="150"/>
      <c r="CV334" s="150"/>
      <c r="CW334" s="150"/>
      <c r="CX334" s="150"/>
      <c r="CY334" s="150"/>
      <c r="CZ334" s="150"/>
      <c r="DA334" s="150"/>
      <c r="DB334" s="150"/>
      <c r="DC334" s="150"/>
      <c r="DD334" s="150"/>
      <c r="DE334" s="150"/>
    </row>
    <row r="335" spans="34:109" ht="15" hidden="1" customHeight="1">
      <c r="AH335" s="148"/>
      <c r="AI335" s="148"/>
      <c r="AJ335" s="148"/>
      <c r="AK335" s="148"/>
      <c r="AL335" s="137" t="str">
        <f t="shared" si="15"/>
        <v/>
      </c>
      <c r="AM335" s="137" t="str">
        <f t="shared" si="16"/>
        <v/>
      </c>
      <c r="AN335" s="138" t="str">
        <f t="shared" si="17"/>
        <v/>
      </c>
      <c r="AO335" s="148"/>
      <c r="AP335" s="129">
        <v>333</v>
      </c>
      <c r="AQ335" s="149"/>
      <c r="AR335" s="149"/>
      <c r="AS335" s="149"/>
      <c r="AT335" s="149"/>
      <c r="AU335" s="149"/>
      <c r="AV335" s="149"/>
      <c r="AW335" s="149"/>
      <c r="AX335" s="149"/>
      <c r="AY335" s="149"/>
      <c r="AZ335" s="149"/>
      <c r="BA335" s="149"/>
      <c r="BB335" s="149"/>
      <c r="BC335" s="149"/>
      <c r="BD335" s="149"/>
      <c r="BE335" s="149"/>
      <c r="BF335" s="149"/>
      <c r="BG335" s="149"/>
      <c r="BH335" s="149"/>
      <c r="BI335" s="149"/>
      <c r="BJ335" s="141" t="s">
        <v>4887</v>
      </c>
      <c r="BK335" s="149"/>
      <c r="BL335" s="149"/>
      <c r="BM335" s="149"/>
      <c r="BN335" s="149"/>
      <c r="BO335" s="149"/>
      <c r="BP335" s="149"/>
      <c r="BQ335" s="149"/>
      <c r="BR335" s="149"/>
      <c r="BS335" s="149"/>
      <c r="BT335" s="149"/>
      <c r="BU335" s="149"/>
      <c r="BV335" s="149"/>
      <c r="BW335" s="148"/>
      <c r="BX335" s="148"/>
      <c r="BY335" s="148"/>
      <c r="BZ335" s="150"/>
      <c r="CA335" s="150"/>
      <c r="CB335" s="150"/>
      <c r="CC335" s="150"/>
      <c r="CD335" s="150"/>
      <c r="CE335" s="150"/>
      <c r="CF335" s="150"/>
      <c r="CG335" s="150"/>
      <c r="CH335" s="150"/>
      <c r="CI335" s="150"/>
      <c r="CJ335" s="150"/>
      <c r="CK335" s="150"/>
      <c r="CL335" s="150"/>
      <c r="CM335" s="150"/>
      <c r="CN335" s="150"/>
      <c r="CO335" s="150"/>
      <c r="CP335" s="150"/>
      <c r="CQ335" s="150"/>
      <c r="CR335" s="150"/>
      <c r="CS335" s="143" t="s">
        <v>4888</v>
      </c>
      <c r="CT335" s="150"/>
      <c r="CU335" s="150"/>
      <c r="CV335" s="150"/>
      <c r="CW335" s="150"/>
      <c r="CX335" s="150"/>
      <c r="CY335" s="150"/>
      <c r="CZ335" s="150"/>
      <c r="DA335" s="150"/>
      <c r="DB335" s="150"/>
      <c r="DC335" s="150"/>
      <c r="DD335" s="150"/>
      <c r="DE335" s="150"/>
    </row>
    <row r="336" spans="34:109" ht="15" hidden="1" customHeight="1">
      <c r="AH336" s="148"/>
      <c r="AI336" s="148"/>
      <c r="AJ336" s="148"/>
      <c r="AK336" s="148"/>
      <c r="AL336" s="137" t="str">
        <f t="shared" si="15"/>
        <v/>
      </c>
      <c r="AM336" s="137" t="str">
        <f t="shared" si="16"/>
        <v/>
      </c>
      <c r="AN336" s="138" t="str">
        <f t="shared" si="17"/>
        <v/>
      </c>
      <c r="AO336" s="148"/>
      <c r="AP336" s="129">
        <v>334</v>
      </c>
      <c r="AQ336" s="149"/>
      <c r="AR336" s="149"/>
      <c r="AS336" s="149"/>
      <c r="AT336" s="149"/>
      <c r="AU336" s="149"/>
      <c r="AV336" s="149"/>
      <c r="AW336" s="149"/>
      <c r="AX336" s="149"/>
      <c r="AY336" s="149"/>
      <c r="AZ336" s="149"/>
      <c r="BA336" s="149"/>
      <c r="BB336" s="149"/>
      <c r="BC336" s="149"/>
      <c r="BD336" s="149"/>
      <c r="BE336" s="149"/>
      <c r="BF336" s="149"/>
      <c r="BG336" s="149"/>
      <c r="BH336" s="149"/>
      <c r="BI336" s="149"/>
      <c r="BJ336" s="141" t="s">
        <v>4889</v>
      </c>
      <c r="BK336" s="149"/>
      <c r="BL336" s="149"/>
      <c r="BM336" s="149"/>
      <c r="BN336" s="149"/>
      <c r="BO336" s="149"/>
      <c r="BP336" s="149"/>
      <c r="BQ336" s="149"/>
      <c r="BR336" s="149"/>
      <c r="BS336" s="149"/>
      <c r="BT336" s="149"/>
      <c r="BU336" s="149"/>
      <c r="BV336" s="149"/>
      <c r="BW336" s="148"/>
      <c r="BX336" s="148"/>
      <c r="BY336" s="148"/>
      <c r="BZ336" s="150"/>
      <c r="CA336" s="150"/>
      <c r="CB336" s="150"/>
      <c r="CC336" s="150"/>
      <c r="CD336" s="150"/>
      <c r="CE336" s="150"/>
      <c r="CF336" s="150"/>
      <c r="CG336" s="150"/>
      <c r="CH336" s="150"/>
      <c r="CI336" s="150"/>
      <c r="CJ336" s="150"/>
      <c r="CK336" s="150"/>
      <c r="CL336" s="150"/>
      <c r="CM336" s="150"/>
      <c r="CN336" s="150"/>
      <c r="CO336" s="150"/>
      <c r="CP336" s="150"/>
      <c r="CQ336" s="150"/>
      <c r="CR336" s="150"/>
      <c r="CS336" s="143" t="s">
        <v>4890</v>
      </c>
      <c r="CT336" s="150"/>
      <c r="CU336" s="150"/>
      <c r="CV336" s="150"/>
      <c r="CW336" s="150"/>
      <c r="CX336" s="150"/>
      <c r="CY336" s="150"/>
      <c r="CZ336" s="150"/>
      <c r="DA336" s="150"/>
      <c r="DB336" s="150"/>
      <c r="DC336" s="150"/>
      <c r="DD336" s="150"/>
      <c r="DE336" s="150"/>
    </row>
    <row r="337" spans="34:109" ht="15" hidden="1" customHeight="1">
      <c r="AH337" s="148"/>
      <c r="AI337" s="148"/>
      <c r="AJ337" s="148"/>
      <c r="AK337" s="148"/>
      <c r="AL337" s="137" t="str">
        <f t="shared" si="15"/>
        <v/>
      </c>
      <c r="AM337" s="137" t="str">
        <f t="shared" si="16"/>
        <v/>
      </c>
      <c r="AN337" s="138" t="str">
        <f t="shared" si="17"/>
        <v/>
      </c>
      <c r="AO337" s="148"/>
      <c r="AP337" s="129">
        <v>335</v>
      </c>
      <c r="AQ337" s="149"/>
      <c r="AR337" s="149"/>
      <c r="AS337" s="149"/>
      <c r="AT337" s="149"/>
      <c r="AU337" s="149"/>
      <c r="AV337" s="149"/>
      <c r="AW337" s="149"/>
      <c r="AX337" s="149"/>
      <c r="AY337" s="149"/>
      <c r="AZ337" s="149"/>
      <c r="BA337" s="149"/>
      <c r="BB337" s="149"/>
      <c r="BC337" s="149"/>
      <c r="BD337" s="149"/>
      <c r="BE337" s="149"/>
      <c r="BF337" s="149"/>
      <c r="BG337" s="149"/>
      <c r="BH337" s="149"/>
      <c r="BI337" s="149"/>
      <c r="BJ337" s="141" t="s">
        <v>4891</v>
      </c>
      <c r="BK337" s="149"/>
      <c r="BL337" s="149"/>
      <c r="BM337" s="149"/>
      <c r="BN337" s="149"/>
      <c r="BO337" s="149"/>
      <c r="BP337" s="149"/>
      <c r="BQ337" s="149"/>
      <c r="BR337" s="149"/>
      <c r="BS337" s="149"/>
      <c r="BT337" s="149"/>
      <c r="BU337" s="149"/>
      <c r="BV337" s="149"/>
      <c r="BW337" s="148"/>
      <c r="BX337" s="148"/>
      <c r="BY337" s="148"/>
      <c r="BZ337" s="150"/>
      <c r="CA337" s="150"/>
      <c r="CB337" s="150"/>
      <c r="CC337" s="150"/>
      <c r="CD337" s="150"/>
      <c r="CE337" s="150"/>
      <c r="CF337" s="150"/>
      <c r="CG337" s="150"/>
      <c r="CH337" s="150"/>
      <c r="CI337" s="150"/>
      <c r="CJ337" s="150"/>
      <c r="CK337" s="150"/>
      <c r="CL337" s="150"/>
      <c r="CM337" s="150"/>
      <c r="CN337" s="150"/>
      <c r="CO337" s="150"/>
      <c r="CP337" s="150"/>
      <c r="CQ337" s="150"/>
      <c r="CR337" s="150"/>
      <c r="CS337" s="145" t="s">
        <v>4892</v>
      </c>
      <c r="CT337" s="150"/>
      <c r="CU337" s="150"/>
      <c r="CV337" s="150"/>
      <c r="CW337" s="150"/>
      <c r="CX337" s="150"/>
      <c r="CY337" s="150"/>
      <c r="CZ337" s="150"/>
      <c r="DA337" s="150"/>
      <c r="DB337" s="150"/>
      <c r="DC337" s="150"/>
      <c r="DD337" s="150"/>
      <c r="DE337" s="150"/>
    </row>
    <row r="338" spans="34:109" ht="15" hidden="1" customHeight="1">
      <c r="AH338" s="148"/>
      <c r="AI338" s="148"/>
      <c r="AJ338" s="148"/>
      <c r="AK338" s="148"/>
      <c r="AL338" s="137" t="str">
        <f t="shared" si="15"/>
        <v/>
      </c>
      <c r="AM338" s="137" t="str">
        <f t="shared" si="16"/>
        <v/>
      </c>
      <c r="AN338" s="138" t="str">
        <f t="shared" si="17"/>
        <v/>
      </c>
      <c r="AO338" s="148"/>
      <c r="AP338" s="129">
        <v>336</v>
      </c>
      <c r="AQ338" s="149"/>
      <c r="AR338" s="149"/>
      <c r="AS338" s="149"/>
      <c r="AT338" s="149"/>
      <c r="AU338" s="149"/>
      <c r="AV338" s="149"/>
      <c r="AW338" s="149"/>
      <c r="AX338" s="149"/>
      <c r="AY338" s="149"/>
      <c r="AZ338" s="149"/>
      <c r="BA338" s="149"/>
      <c r="BB338" s="149"/>
      <c r="BC338" s="149"/>
      <c r="BD338" s="149"/>
      <c r="BE338" s="149"/>
      <c r="BF338" s="149"/>
      <c r="BG338" s="149"/>
      <c r="BH338" s="149"/>
      <c r="BI338" s="149"/>
      <c r="BJ338" s="141" t="s">
        <v>4893</v>
      </c>
      <c r="BK338" s="149"/>
      <c r="BL338" s="149"/>
      <c r="BM338" s="149"/>
      <c r="BN338" s="149"/>
      <c r="BO338" s="149"/>
      <c r="BP338" s="149"/>
      <c r="BQ338" s="149"/>
      <c r="BR338" s="149"/>
      <c r="BS338" s="149"/>
      <c r="BT338" s="149"/>
      <c r="BU338" s="149"/>
      <c r="BV338" s="149"/>
      <c r="BW338" s="148"/>
      <c r="BX338" s="148"/>
      <c r="BY338" s="148"/>
      <c r="BZ338" s="150"/>
      <c r="CA338" s="150"/>
      <c r="CB338" s="150"/>
      <c r="CC338" s="150"/>
      <c r="CD338" s="150"/>
      <c r="CE338" s="150"/>
      <c r="CF338" s="150"/>
      <c r="CG338" s="150"/>
      <c r="CH338" s="150"/>
      <c r="CI338" s="150"/>
      <c r="CJ338" s="150"/>
      <c r="CK338" s="150"/>
      <c r="CL338" s="150"/>
      <c r="CM338" s="150"/>
      <c r="CN338" s="150"/>
      <c r="CO338" s="150"/>
      <c r="CP338" s="150"/>
      <c r="CQ338" s="150"/>
      <c r="CR338" s="150"/>
      <c r="CS338" s="143" t="s">
        <v>4894</v>
      </c>
      <c r="CT338" s="150"/>
      <c r="CU338" s="150"/>
      <c r="CV338" s="150"/>
      <c r="CW338" s="150"/>
      <c r="CX338" s="150"/>
      <c r="CY338" s="150"/>
      <c r="CZ338" s="150"/>
      <c r="DA338" s="150"/>
      <c r="DB338" s="150"/>
      <c r="DC338" s="150"/>
      <c r="DD338" s="150"/>
      <c r="DE338" s="150"/>
    </row>
    <row r="339" spans="34:109" ht="15" hidden="1" customHeight="1">
      <c r="AH339" s="148"/>
      <c r="AI339" s="148"/>
      <c r="AJ339" s="148"/>
      <c r="AK339" s="148"/>
      <c r="AL339" s="137" t="str">
        <f t="shared" si="15"/>
        <v/>
      </c>
      <c r="AM339" s="137" t="str">
        <f t="shared" si="16"/>
        <v/>
      </c>
      <c r="AN339" s="138" t="str">
        <f t="shared" si="17"/>
        <v/>
      </c>
      <c r="AO339" s="148"/>
      <c r="AP339" s="129">
        <v>337</v>
      </c>
      <c r="AQ339" s="149"/>
      <c r="AR339" s="149"/>
      <c r="AS339" s="149"/>
      <c r="AT339" s="149"/>
      <c r="AU339" s="149"/>
      <c r="AV339" s="149"/>
      <c r="AW339" s="149"/>
      <c r="AX339" s="149"/>
      <c r="AY339" s="149"/>
      <c r="AZ339" s="149"/>
      <c r="BA339" s="149"/>
      <c r="BB339" s="149"/>
      <c r="BC339" s="149"/>
      <c r="BD339" s="149"/>
      <c r="BE339" s="149"/>
      <c r="BF339" s="149"/>
      <c r="BG339" s="149"/>
      <c r="BH339" s="149"/>
      <c r="BI339" s="149"/>
      <c r="BJ339" s="141" t="s">
        <v>4895</v>
      </c>
      <c r="BK339" s="149"/>
      <c r="BL339" s="149"/>
      <c r="BM339" s="149"/>
      <c r="BN339" s="149"/>
      <c r="BO339" s="149"/>
      <c r="BP339" s="149"/>
      <c r="BQ339" s="149"/>
      <c r="BR339" s="149"/>
      <c r="BS339" s="149"/>
      <c r="BT339" s="149"/>
      <c r="BU339" s="149"/>
      <c r="BV339" s="149"/>
      <c r="BW339" s="148"/>
      <c r="BX339" s="148"/>
      <c r="BY339" s="148"/>
      <c r="BZ339" s="150"/>
      <c r="CA339" s="150"/>
      <c r="CB339" s="150"/>
      <c r="CC339" s="150"/>
      <c r="CD339" s="150"/>
      <c r="CE339" s="150"/>
      <c r="CF339" s="150"/>
      <c r="CG339" s="150"/>
      <c r="CH339" s="150"/>
      <c r="CI339" s="150"/>
      <c r="CJ339" s="150"/>
      <c r="CK339" s="150"/>
      <c r="CL339" s="150"/>
      <c r="CM339" s="150"/>
      <c r="CN339" s="150"/>
      <c r="CO339" s="150"/>
      <c r="CP339" s="150"/>
      <c r="CQ339" s="150"/>
      <c r="CR339" s="150"/>
      <c r="CS339" s="143" t="s">
        <v>4896</v>
      </c>
      <c r="CT339" s="150"/>
      <c r="CU339" s="150"/>
      <c r="CV339" s="150"/>
      <c r="CW339" s="150"/>
      <c r="CX339" s="150"/>
      <c r="CY339" s="150"/>
      <c r="CZ339" s="150"/>
      <c r="DA339" s="150"/>
      <c r="DB339" s="150"/>
      <c r="DC339" s="150"/>
      <c r="DD339" s="150"/>
      <c r="DE339" s="150"/>
    </row>
    <row r="340" spans="34:109" ht="15" hidden="1" customHeight="1">
      <c r="AH340" s="148"/>
      <c r="AI340" s="148"/>
      <c r="AJ340" s="148"/>
      <c r="AK340" s="148"/>
      <c r="AL340" s="137" t="str">
        <f t="shared" si="15"/>
        <v/>
      </c>
      <c r="AM340" s="137" t="str">
        <f t="shared" si="16"/>
        <v/>
      </c>
      <c r="AN340" s="138" t="str">
        <f t="shared" si="17"/>
        <v/>
      </c>
      <c r="AO340" s="148"/>
      <c r="AP340" s="129">
        <v>338</v>
      </c>
      <c r="AQ340" s="149"/>
      <c r="AR340" s="149"/>
      <c r="AS340" s="149"/>
      <c r="AT340" s="149"/>
      <c r="AU340" s="149"/>
      <c r="AV340" s="149"/>
      <c r="AW340" s="149"/>
      <c r="AX340" s="149"/>
      <c r="AY340" s="149"/>
      <c r="AZ340" s="149"/>
      <c r="BA340" s="149"/>
      <c r="BB340" s="149"/>
      <c r="BC340" s="149"/>
      <c r="BD340" s="149"/>
      <c r="BE340" s="149"/>
      <c r="BF340" s="149"/>
      <c r="BG340" s="149"/>
      <c r="BH340" s="149"/>
      <c r="BI340" s="149"/>
      <c r="BJ340" s="141" t="s">
        <v>4897</v>
      </c>
      <c r="BK340" s="149"/>
      <c r="BL340" s="149"/>
      <c r="BM340" s="149"/>
      <c r="BN340" s="149"/>
      <c r="BO340" s="149"/>
      <c r="BP340" s="149"/>
      <c r="BQ340" s="149"/>
      <c r="BR340" s="149"/>
      <c r="BS340" s="149"/>
      <c r="BT340" s="149"/>
      <c r="BU340" s="149"/>
      <c r="BV340" s="149"/>
      <c r="BW340" s="148"/>
      <c r="BX340" s="148"/>
      <c r="BY340" s="148"/>
      <c r="BZ340" s="150"/>
      <c r="CA340" s="150"/>
      <c r="CB340" s="150"/>
      <c r="CC340" s="150"/>
      <c r="CD340" s="150"/>
      <c r="CE340" s="150"/>
      <c r="CF340" s="150"/>
      <c r="CG340" s="150"/>
      <c r="CH340" s="150"/>
      <c r="CI340" s="150"/>
      <c r="CJ340" s="150"/>
      <c r="CK340" s="150"/>
      <c r="CL340" s="150"/>
      <c r="CM340" s="150"/>
      <c r="CN340" s="150"/>
      <c r="CO340" s="150"/>
      <c r="CP340" s="150"/>
      <c r="CQ340" s="150"/>
      <c r="CR340" s="150"/>
      <c r="CS340" s="143" t="s">
        <v>4898</v>
      </c>
      <c r="CT340" s="150"/>
      <c r="CU340" s="150"/>
      <c r="CV340" s="150"/>
      <c r="CW340" s="150"/>
      <c r="CX340" s="150"/>
      <c r="CY340" s="150"/>
      <c r="CZ340" s="150"/>
      <c r="DA340" s="150"/>
      <c r="DB340" s="150"/>
      <c r="DC340" s="150"/>
      <c r="DD340" s="150"/>
      <c r="DE340" s="150"/>
    </row>
    <row r="341" spans="34:109" ht="15" hidden="1" customHeight="1">
      <c r="AH341" s="148"/>
      <c r="AI341" s="148"/>
      <c r="AJ341" s="148"/>
      <c r="AK341" s="148"/>
      <c r="AL341" s="137" t="str">
        <f t="shared" si="15"/>
        <v/>
      </c>
      <c r="AM341" s="137" t="str">
        <f t="shared" si="16"/>
        <v/>
      </c>
      <c r="AN341" s="138" t="str">
        <f t="shared" si="17"/>
        <v/>
      </c>
      <c r="AO341" s="148"/>
      <c r="AP341" s="129">
        <v>339</v>
      </c>
      <c r="AQ341" s="149"/>
      <c r="AR341" s="149"/>
      <c r="AS341" s="149"/>
      <c r="AT341" s="149"/>
      <c r="AU341" s="149"/>
      <c r="AV341" s="149"/>
      <c r="AW341" s="149"/>
      <c r="AX341" s="149"/>
      <c r="AY341" s="149"/>
      <c r="AZ341" s="149"/>
      <c r="BA341" s="149"/>
      <c r="BB341" s="149"/>
      <c r="BC341" s="149"/>
      <c r="BD341" s="149"/>
      <c r="BE341" s="149"/>
      <c r="BF341" s="149"/>
      <c r="BG341" s="149"/>
      <c r="BH341" s="149"/>
      <c r="BI341" s="149"/>
      <c r="BJ341" s="141" t="s">
        <v>4899</v>
      </c>
      <c r="BK341" s="149"/>
      <c r="BL341" s="149"/>
      <c r="BM341" s="149"/>
      <c r="BN341" s="149"/>
      <c r="BO341" s="149"/>
      <c r="BP341" s="149"/>
      <c r="BQ341" s="149"/>
      <c r="BR341" s="149"/>
      <c r="BS341" s="149"/>
      <c r="BT341" s="149"/>
      <c r="BU341" s="149"/>
      <c r="BV341" s="149"/>
      <c r="BW341" s="148"/>
      <c r="BX341" s="148"/>
      <c r="BY341" s="148"/>
      <c r="BZ341" s="150"/>
      <c r="CA341" s="150"/>
      <c r="CB341" s="150"/>
      <c r="CC341" s="150"/>
      <c r="CD341" s="150"/>
      <c r="CE341" s="150"/>
      <c r="CF341" s="150"/>
      <c r="CG341" s="150"/>
      <c r="CH341" s="150"/>
      <c r="CI341" s="150"/>
      <c r="CJ341" s="150"/>
      <c r="CK341" s="150"/>
      <c r="CL341" s="150"/>
      <c r="CM341" s="150"/>
      <c r="CN341" s="150"/>
      <c r="CO341" s="150"/>
      <c r="CP341" s="150"/>
      <c r="CQ341" s="150"/>
      <c r="CR341" s="150"/>
      <c r="CS341" s="143" t="s">
        <v>4900</v>
      </c>
      <c r="CT341" s="150"/>
      <c r="CU341" s="150"/>
      <c r="CV341" s="150"/>
      <c r="CW341" s="150"/>
      <c r="CX341" s="150"/>
      <c r="CY341" s="150"/>
      <c r="CZ341" s="150"/>
      <c r="DA341" s="150"/>
      <c r="DB341" s="150"/>
      <c r="DC341" s="150"/>
      <c r="DD341" s="150"/>
      <c r="DE341" s="150"/>
    </row>
    <row r="342" spans="34:109" ht="15" hidden="1" customHeight="1">
      <c r="AH342" s="148"/>
      <c r="AI342" s="148"/>
      <c r="AJ342" s="148"/>
      <c r="AK342" s="148"/>
      <c r="AL342" s="137" t="str">
        <f t="shared" si="15"/>
        <v/>
      </c>
      <c r="AM342" s="137" t="str">
        <f t="shared" si="16"/>
        <v/>
      </c>
      <c r="AN342" s="138" t="str">
        <f t="shared" si="17"/>
        <v/>
      </c>
      <c r="AO342" s="148"/>
      <c r="AP342" s="129">
        <v>340</v>
      </c>
      <c r="AQ342" s="149"/>
      <c r="AR342" s="149"/>
      <c r="AS342" s="149"/>
      <c r="AT342" s="149"/>
      <c r="AU342" s="149"/>
      <c r="AV342" s="149"/>
      <c r="AW342" s="149"/>
      <c r="AX342" s="149"/>
      <c r="AY342" s="149"/>
      <c r="AZ342" s="149"/>
      <c r="BA342" s="149"/>
      <c r="BB342" s="149"/>
      <c r="BC342" s="149"/>
      <c r="BD342" s="149"/>
      <c r="BE342" s="149"/>
      <c r="BF342" s="149"/>
      <c r="BG342" s="149"/>
      <c r="BH342" s="149"/>
      <c r="BI342" s="149"/>
      <c r="BJ342" s="141" t="s">
        <v>4901</v>
      </c>
      <c r="BK342" s="149"/>
      <c r="BL342" s="149"/>
      <c r="BM342" s="149"/>
      <c r="BN342" s="149"/>
      <c r="BO342" s="149"/>
      <c r="BP342" s="149"/>
      <c r="BQ342" s="149"/>
      <c r="BR342" s="149"/>
      <c r="BS342" s="149"/>
      <c r="BT342" s="149"/>
      <c r="BU342" s="149"/>
      <c r="BV342" s="149"/>
      <c r="BW342" s="148"/>
      <c r="BX342" s="148"/>
      <c r="BY342" s="148"/>
      <c r="BZ342" s="150"/>
      <c r="CA342" s="150"/>
      <c r="CB342" s="150"/>
      <c r="CC342" s="150"/>
      <c r="CD342" s="150"/>
      <c r="CE342" s="150"/>
      <c r="CF342" s="150"/>
      <c r="CG342" s="150"/>
      <c r="CH342" s="150"/>
      <c r="CI342" s="150"/>
      <c r="CJ342" s="150"/>
      <c r="CK342" s="150"/>
      <c r="CL342" s="150"/>
      <c r="CM342" s="150"/>
      <c r="CN342" s="150"/>
      <c r="CO342" s="150"/>
      <c r="CP342" s="150"/>
      <c r="CQ342" s="150"/>
      <c r="CR342" s="150"/>
      <c r="CS342" s="143" t="s">
        <v>4902</v>
      </c>
      <c r="CT342" s="150"/>
      <c r="CU342" s="150"/>
      <c r="CV342" s="150"/>
      <c r="CW342" s="150"/>
      <c r="CX342" s="150"/>
      <c r="CY342" s="150"/>
      <c r="CZ342" s="150"/>
      <c r="DA342" s="150"/>
      <c r="DB342" s="150"/>
      <c r="DC342" s="150"/>
      <c r="DD342" s="150"/>
      <c r="DE342" s="150"/>
    </row>
    <row r="343" spans="34:109" ht="15" hidden="1" customHeight="1">
      <c r="AH343" s="148"/>
      <c r="AI343" s="148"/>
      <c r="AJ343" s="148"/>
      <c r="AK343" s="148"/>
      <c r="AL343" s="137" t="str">
        <f t="shared" si="15"/>
        <v/>
      </c>
      <c r="AM343" s="137" t="str">
        <f t="shared" si="16"/>
        <v/>
      </c>
      <c r="AN343" s="138" t="str">
        <f t="shared" si="17"/>
        <v/>
      </c>
      <c r="AO343" s="148"/>
      <c r="AP343" s="129">
        <v>341</v>
      </c>
      <c r="AQ343" s="149"/>
      <c r="AR343" s="149"/>
      <c r="AS343" s="149"/>
      <c r="AT343" s="149"/>
      <c r="AU343" s="149"/>
      <c r="AV343" s="149"/>
      <c r="AW343" s="149"/>
      <c r="AX343" s="149"/>
      <c r="AY343" s="149"/>
      <c r="AZ343" s="149"/>
      <c r="BA343" s="149"/>
      <c r="BB343" s="149"/>
      <c r="BC343" s="149"/>
      <c r="BD343" s="149"/>
      <c r="BE343" s="149"/>
      <c r="BF343" s="149"/>
      <c r="BG343" s="149"/>
      <c r="BH343" s="149"/>
      <c r="BI343" s="149"/>
      <c r="BJ343" s="141" t="s">
        <v>4903</v>
      </c>
      <c r="BK343" s="149"/>
      <c r="BL343" s="149"/>
      <c r="BM343" s="149"/>
      <c r="BN343" s="149"/>
      <c r="BO343" s="149"/>
      <c r="BP343" s="149"/>
      <c r="BQ343" s="149"/>
      <c r="BR343" s="149"/>
      <c r="BS343" s="149"/>
      <c r="BT343" s="149"/>
      <c r="BU343" s="149"/>
      <c r="BV343" s="149"/>
      <c r="BW343" s="148"/>
      <c r="BX343" s="148"/>
      <c r="BY343" s="148"/>
      <c r="BZ343" s="150"/>
      <c r="CA343" s="150"/>
      <c r="CB343" s="150"/>
      <c r="CC343" s="150"/>
      <c r="CD343" s="150"/>
      <c r="CE343" s="150"/>
      <c r="CF343" s="150"/>
      <c r="CG343" s="150"/>
      <c r="CH343" s="150"/>
      <c r="CI343" s="150"/>
      <c r="CJ343" s="150"/>
      <c r="CK343" s="150"/>
      <c r="CL343" s="150"/>
      <c r="CM343" s="150"/>
      <c r="CN343" s="150"/>
      <c r="CO343" s="150"/>
      <c r="CP343" s="150"/>
      <c r="CQ343" s="150"/>
      <c r="CR343" s="150"/>
      <c r="CS343" s="143" t="s">
        <v>4904</v>
      </c>
      <c r="CT343" s="150"/>
      <c r="CU343" s="150"/>
      <c r="CV343" s="150"/>
      <c r="CW343" s="150"/>
      <c r="CX343" s="150"/>
      <c r="CY343" s="150"/>
      <c r="CZ343" s="150"/>
      <c r="DA343" s="150"/>
      <c r="DB343" s="150"/>
      <c r="DC343" s="150"/>
      <c r="DD343" s="150"/>
      <c r="DE343" s="150"/>
    </row>
    <row r="344" spans="34:109" ht="15" hidden="1" customHeight="1">
      <c r="AH344" s="148"/>
      <c r="AI344" s="148"/>
      <c r="AJ344" s="148"/>
      <c r="AK344" s="148"/>
      <c r="AL344" s="137" t="str">
        <f t="shared" si="15"/>
        <v/>
      </c>
      <c r="AM344" s="137" t="str">
        <f t="shared" si="16"/>
        <v/>
      </c>
      <c r="AN344" s="138" t="str">
        <f t="shared" si="17"/>
        <v/>
      </c>
      <c r="AO344" s="148"/>
      <c r="AP344" s="129">
        <v>342</v>
      </c>
      <c r="AQ344" s="149"/>
      <c r="AR344" s="149"/>
      <c r="AS344" s="149"/>
      <c r="AT344" s="149"/>
      <c r="AU344" s="149"/>
      <c r="AV344" s="149"/>
      <c r="AW344" s="149"/>
      <c r="AX344" s="149"/>
      <c r="AY344" s="149"/>
      <c r="AZ344" s="149"/>
      <c r="BA344" s="149"/>
      <c r="BB344" s="149"/>
      <c r="BC344" s="149"/>
      <c r="BD344" s="149"/>
      <c r="BE344" s="149"/>
      <c r="BF344" s="149"/>
      <c r="BG344" s="149"/>
      <c r="BH344" s="149"/>
      <c r="BI344" s="149"/>
      <c r="BJ344" s="141" t="s">
        <v>4905</v>
      </c>
      <c r="BK344" s="149"/>
      <c r="BL344" s="149"/>
      <c r="BM344" s="149"/>
      <c r="BN344" s="149"/>
      <c r="BO344" s="149"/>
      <c r="BP344" s="149"/>
      <c r="BQ344" s="149"/>
      <c r="BR344" s="149"/>
      <c r="BS344" s="149"/>
      <c r="BT344" s="149"/>
      <c r="BU344" s="149"/>
      <c r="BV344" s="149"/>
      <c r="BW344" s="148"/>
      <c r="BX344" s="148"/>
      <c r="BY344" s="148"/>
      <c r="BZ344" s="150"/>
      <c r="CA344" s="150"/>
      <c r="CB344" s="150"/>
      <c r="CC344" s="150"/>
      <c r="CD344" s="150"/>
      <c r="CE344" s="150"/>
      <c r="CF344" s="150"/>
      <c r="CG344" s="150"/>
      <c r="CH344" s="150"/>
      <c r="CI344" s="150"/>
      <c r="CJ344" s="150"/>
      <c r="CK344" s="150"/>
      <c r="CL344" s="150"/>
      <c r="CM344" s="150"/>
      <c r="CN344" s="150"/>
      <c r="CO344" s="150"/>
      <c r="CP344" s="150"/>
      <c r="CQ344" s="150"/>
      <c r="CR344" s="150"/>
      <c r="CS344" s="143" t="s">
        <v>4906</v>
      </c>
      <c r="CT344" s="150"/>
      <c r="CU344" s="150"/>
      <c r="CV344" s="150"/>
      <c r="CW344" s="150"/>
      <c r="CX344" s="150"/>
      <c r="CY344" s="150"/>
      <c r="CZ344" s="150"/>
      <c r="DA344" s="150"/>
      <c r="DB344" s="150"/>
      <c r="DC344" s="150"/>
      <c r="DD344" s="150"/>
      <c r="DE344" s="150"/>
    </row>
    <row r="345" spans="34:109" ht="15" hidden="1" customHeight="1">
      <c r="AH345" s="148"/>
      <c r="AI345" s="148"/>
      <c r="AJ345" s="148"/>
      <c r="AK345" s="148"/>
      <c r="AL345" s="137" t="str">
        <f t="shared" si="15"/>
        <v/>
      </c>
      <c r="AM345" s="137" t="str">
        <f t="shared" si="16"/>
        <v/>
      </c>
      <c r="AN345" s="138" t="str">
        <f t="shared" si="17"/>
        <v/>
      </c>
      <c r="AO345" s="148"/>
      <c r="AP345" s="129">
        <v>343</v>
      </c>
      <c r="AQ345" s="149"/>
      <c r="AR345" s="149"/>
      <c r="AS345" s="149"/>
      <c r="AT345" s="149"/>
      <c r="AU345" s="149"/>
      <c r="AV345" s="149"/>
      <c r="AW345" s="149"/>
      <c r="AX345" s="149"/>
      <c r="AY345" s="149"/>
      <c r="AZ345" s="149"/>
      <c r="BA345" s="149"/>
      <c r="BB345" s="149"/>
      <c r="BC345" s="149"/>
      <c r="BD345" s="149"/>
      <c r="BE345" s="149"/>
      <c r="BF345" s="149"/>
      <c r="BG345" s="149"/>
      <c r="BH345" s="149"/>
      <c r="BI345" s="149"/>
      <c r="BJ345" s="141" t="s">
        <v>4907</v>
      </c>
      <c r="BK345" s="149"/>
      <c r="BL345" s="149"/>
      <c r="BM345" s="149"/>
      <c r="BN345" s="149"/>
      <c r="BO345" s="149"/>
      <c r="BP345" s="149"/>
      <c r="BQ345" s="149"/>
      <c r="BR345" s="149"/>
      <c r="BS345" s="149"/>
      <c r="BT345" s="149"/>
      <c r="BU345" s="149"/>
      <c r="BV345" s="149"/>
      <c r="BW345" s="148"/>
      <c r="BX345" s="148"/>
      <c r="BY345" s="148"/>
      <c r="BZ345" s="150"/>
      <c r="CA345" s="150"/>
      <c r="CB345" s="150"/>
      <c r="CC345" s="150"/>
      <c r="CD345" s="150"/>
      <c r="CE345" s="150"/>
      <c r="CF345" s="150"/>
      <c r="CG345" s="150"/>
      <c r="CH345" s="150"/>
      <c r="CI345" s="150"/>
      <c r="CJ345" s="150"/>
      <c r="CK345" s="150"/>
      <c r="CL345" s="150"/>
      <c r="CM345" s="150"/>
      <c r="CN345" s="150"/>
      <c r="CO345" s="150"/>
      <c r="CP345" s="150"/>
      <c r="CQ345" s="150"/>
      <c r="CR345" s="150"/>
      <c r="CS345" s="143" t="s">
        <v>4908</v>
      </c>
      <c r="CT345" s="150"/>
      <c r="CU345" s="150"/>
      <c r="CV345" s="150"/>
      <c r="CW345" s="150"/>
      <c r="CX345" s="150"/>
      <c r="CY345" s="150"/>
      <c r="CZ345" s="150"/>
      <c r="DA345" s="150"/>
      <c r="DB345" s="150"/>
      <c r="DC345" s="150"/>
      <c r="DD345" s="150"/>
      <c r="DE345" s="150"/>
    </row>
    <row r="346" spans="34:109" ht="15" hidden="1" customHeight="1">
      <c r="AH346" s="148"/>
      <c r="AI346" s="148"/>
      <c r="AJ346" s="148"/>
      <c r="AK346" s="148"/>
      <c r="AL346" s="137" t="str">
        <f t="shared" si="15"/>
        <v/>
      </c>
      <c r="AM346" s="137" t="str">
        <f t="shared" si="16"/>
        <v/>
      </c>
      <c r="AN346" s="138" t="str">
        <f t="shared" si="17"/>
        <v/>
      </c>
      <c r="AO346" s="148"/>
      <c r="AP346" s="129">
        <v>344</v>
      </c>
      <c r="AQ346" s="149"/>
      <c r="AR346" s="149"/>
      <c r="AS346" s="149"/>
      <c r="AT346" s="149"/>
      <c r="AU346" s="149"/>
      <c r="AV346" s="149"/>
      <c r="AW346" s="149"/>
      <c r="AX346" s="149"/>
      <c r="AY346" s="149"/>
      <c r="AZ346" s="149"/>
      <c r="BA346" s="149"/>
      <c r="BB346" s="149"/>
      <c r="BC346" s="149"/>
      <c r="BD346" s="149"/>
      <c r="BE346" s="149"/>
      <c r="BF346" s="149"/>
      <c r="BG346" s="149"/>
      <c r="BH346" s="149"/>
      <c r="BI346" s="149"/>
      <c r="BJ346" s="141" t="s">
        <v>4909</v>
      </c>
      <c r="BK346" s="149"/>
      <c r="BL346" s="149"/>
      <c r="BM346" s="149"/>
      <c r="BN346" s="149"/>
      <c r="BO346" s="149"/>
      <c r="BP346" s="149"/>
      <c r="BQ346" s="149"/>
      <c r="BR346" s="149"/>
      <c r="BS346" s="149"/>
      <c r="BT346" s="149"/>
      <c r="BU346" s="149"/>
      <c r="BV346" s="149"/>
      <c r="BW346" s="148"/>
      <c r="BX346" s="148"/>
      <c r="BY346" s="148"/>
      <c r="BZ346" s="150"/>
      <c r="CA346" s="150"/>
      <c r="CB346" s="150"/>
      <c r="CC346" s="150"/>
      <c r="CD346" s="150"/>
      <c r="CE346" s="150"/>
      <c r="CF346" s="150"/>
      <c r="CG346" s="150"/>
      <c r="CH346" s="150"/>
      <c r="CI346" s="150"/>
      <c r="CJ346" s="150"/>
      <c r="CK346" s="150"/>
      <c r="CL346" s="150"/>
      <c r="CM346" s="150"/>
      <c r="CN346" s="150"/>
      <c r="CO346" s="150"/>
      <c r="CP346" s="150"/>
      <c r="CQ346" s="150"/>
      <c r="CR346" s="150"/>
      <c r="CS346" s="143" t="s">
        <v>4910</v>
      </c>
      <c r="CT346" s="150"/>
      <c r="CU346" s="150"/>
      <c r="CV346" s="150"/>
      <c r="CW346" s="150"/>
      <c r="CX346" s="150"/>
      <c r="CY346" s="150"/>
      <c r="CZ346" s="150"/>
      <c r="DA346" s="150"/>
      <c r="DB346" s="150"/>
      <c r="DC346" s="150"/>
      <c r="DD346" s="150"/>
      <c r="DE346" s="150"/>
    </row>
    <row r="347" spans="34:109" ht="15" hidden="1" customHeight="1">
      <c r="AH347" s="148"/>
      <c r="AI347" s="148"/>
      <c r="AJ347" s="148"/>
      <c r="AK347" s="148"/>
      <c r="AL347" s="137" t="str">
        <f t="shared" si="15"/>
        <v/>
      </c>
      <c r="AM347" s="137" t="str">
        <f t="shared" si="16"/>
        <v/>
      </c>
      <c r="AN347" s="138" t="str">
        <f t="shared" si="17"/>
        <v/>
      </c>
      <c r="AO347" s="148"/>
      <c r="AP347" s="129">
        <v>345</v>
      </c>
      <c r="AQ347" s="149"/>
      <c r="AR347" s="149"/>
      <c r="AS347" s="149"/>
      <c r="AT347" s="149"/>
      <c r="AU347" s="149"/>
      <c r="AV347" s="149"/>
      <c r="AW347" s="149"/>
      <c r="AX347" s="149"/>
      <c r="AY347" s="149"/>
      <c r="AZ347" s="149"/>
      <c r="BA347" s="149"/>
      <c r="BB347" s="149"/>
      <c r="BC347" s="149"/>
      <c r="BD347" s="149"/>
      <c r="BE347" s="149"/>
      <c r="BF347" s="149"/>
      <c r="BG347" s="149"/>
      <c r="BH347" s="149"/>
      <c r="BI347" s="149"/>
      <c r="BJ347" s="141" t="s">
        <v>4911</v>
      </c>
      <c r="BK347" s="149"/>
      <c r="BL347" s="149"/>
      <c r="BM347" s="149"/>
      <c r="BN347" s="149"/>
      <c r="BO347" s="149"/>
      <c r="BP347" s="149"/>
      <c r="BQ347" s="149"/>
      <c r="BR347" s="149"/>
      <c r="BS347" s="149"/>
      <c r="BT347" s="149"/>
      <c r="BU347" s="149"/>
      <c r="BV347" s="149"/>
      <c r="BW347" s="148"/>
      <c r="BX347" s="148"/>
      <c r="BY347" s="148"/>
      <c r="BZ347" s="150"/>
      <c r="CA347" s="150"/>
      <c r="CB347" s="150"/>
      <c r="CC347" s="150"/>
      <c r="CD347" s="150"/>
      <c r="CE347" s="150"/>
      <c r="CF347" s="150"/>
      <c r="CG347" s="150"/>
      <c r="CH347" s="150"/>
      <c r="CI347" s="150"/>
      <c r="CJ347" s="150"/>
      <c r="CK347" s="150"/>
      <c r="CL347" s="150"/>
      <c r="CM347" s="150"/>
      <c r="CN347" s="150"/>
      <c r="CO347" s="150"/>
      <c r="CP347" s="150"/>
      <c r="CQ347" s="150"/>
      <c r="CR347" s="150"/>
      <c r="CS347" s="143" t="s">
        <v>4912</v>
      </c>
      <c r="CT347" s="150"/>
      <c r="CU347" s="150"/>
      <c r="CV347" s="150"/>
      <c r="CW347" s="150"/>
      <c r="CX347" s="150"/>
      <c r="CY347" s="150"/>
      <c r="CZ347" s="150"/>
      <c r="DA347" s="150"/>
      <c r="DB347" s="150"/>
      <c r="DC347" s="150"/>
      <c r="DD347" s="150"/>
      <c r="DE347" s="150"/>
    </row>
    <row r="348" spans="34:109" ht="15" hidden="1" customHeight="1">
      <c r="AH348" s="148"/>
      <c r="AI348" s="148"/>
      <c r="AJ348" s="148"/>
      <c r="AK348" s="148"/>
      <c r="AL348" s="137" t="str">
        <f t="shared" si="15"/>
        <v/>
      </c>
      <c r="AM348" s="137" t="str">
        <f t="shared" si="16"/>
        <v/>
      </c>
      <c r="AN348" s="138" t="str">
        <f t="shared" si="17"/>
        <v/>
      </c>
      <c r="AO348" s="148"/>
      <c r="AP348" s="129">
        <v>346</v>
      </c>
      <c r="AQ348" s="149"/>
      <c r="AR348" s="149"/>
      <c r="AS348" s="149"/>
      <c r="AT348" s="149"/>
      <c r="AU348" s="149"/>
      <c r="AV348" s="149"/>
      <c r="AW348" s="149"/>
      <c r="AX348" s="149"/>
      <c r="AY348" s="149"/>
      <c r="AZ348" s="149"/>
      <c r="BA348" s="149"/>
      <c r="BB348" s="149"/>
      <c r="BC348" s="149"/>
      <c r="BD348" s="149"/>
      <c r="BE348" s="149"/>
      <c r="BF348" s="149"/>
      <c r="BG348" s="149"/>
      <c r="BH348" s="149"/>
      <c r="BI348" s="149"/>
      <c r="BJ348" s="141" t="s">
        <v>4913</v>
      </c>
      <c r="BK348" s="149"/>
      <c r="BL348" s="149"/>
      <c r="BM348" s="149"/>
      <c r="BN348" s="149"/>
      <c r="BO348" s="149"/>
      <c r="BP348" s="149"/>
      <c r="BQ348" s="149"/>
      <c r="BR348" s="149"/>
      <c r="BS348" s="149"/>
      <c r="BT348" s="149"/>
      <c r="BU348" s="149"/>
      <c r="BV348" s="149"/>
      <c r="BW348" s="148"/>
      <c r="BX348" s="148"/>
      <c r="BY348" s="148"/>
      <c r="BZ348" s="150"/>
      <c r="CA348" s="150"/>
      <c r="CB348" s="150"/>
      <c r="CC348" s="150"/>
      <c r="CD348" s="150"/>
      <c r="CE348" s="150"/>
      <c r="CF348" s="150"/>
      <c r="CG348" s="150"/>
      <c r="CH348" s="150"/>
      <c r="CI348" s="150"/>
      <c r="CJ348" s="150"/>
      <c r="CK348" s="150"/>
      <c r="CL348" s="150"/>
      <c r="CM348" s="150"/>
      <c r="CN348" s="150"/>
      <c r="CO348" s="150"/>
      <c r="CP348" s="150"/>
      <c r="CQ348" s="150"/>
      <c r="CR348" s="150"/>
      <c r="CS348" s="143" t="s">
        <v>4914</v>
      </c>
      <c r="CT348" s="150"/>
      <c r="CU348" s="150"/>
      <c r="CV348" s="150"/>
      <c r="CW348" s="150"/>
      <c r="CX348" s="150"/>
      <c r="CY348" s="150"/>
      <c r="CZ348" s="150"/>
      <c r="DA348" s="150"/>
      <c r="DB348" s="150"/>
      <c r="DC348" s="150"/>
      <c r="DD348" s="150"/>
      <c r="DE348" s="150"/>
    </row>
    <row r="349" spans="34:109" ht="15" hidden="1" customHeight="1">
      <c r="AH349" s="148"/>
      <c r="AI349" s="148"/>
      <c r="AJ349" s="148"/>
      <c r="AK349" s="148"/>
      <c r="AL349" s="137" t="str">
        <f t="shared" si="15"/>
        <v/>
      </c>
      <c r="AM349" s="137" t="str">
        <f t="shared" si="16"/>
        <v/>
      </c>
      <c r="AN349" s="138" t="str">
        <f t="shared" si="17"/>
        <v/>
      </c>
      <c r="AO349" s="148"/>
      <c r="AP349" s="129">
        <v>347</v>
      </c>
      <c r="AQ349" s="149"/>
      <c r="AR349" s="149"/>
      <c r="AS349" s="149"/>
      <c r="AT349" s="149"/>
      <c r="AU349" s="149"/>
      <c r="AV349" s="149"/>
      <c r="AW349" s="149"/>
      <c r="AX349" s="149"/>
      <c r="AY349" s="149"/>
      <c r="AZ349" s="149"/>
      <c r="BA349" s="149"/>
      <c r="BB349" s="149"/>
      <c r="BC349" s="149"/>
      <c r="BD349" s="149"/>
      <c r="BE349" s="149"/>
      <c r="BF349" s="149"/>
      <c r="BG349" s="149"/>
      <c r="BH349" s="149"/>
      <c r="BI349" s="149"/>
      <c r="BJ349" s="141" t="s">
        <v>4915</v>
      </c>
      <c r="BK349" s="149"/>
      <c r="BL349" s="149"/>
      <c r="BM349" s="149"/>
      <c r="BN349" s="149"/>
      <c r="BO349" s="149"/>
      <c r="BP349" s="149"/>
      <c r="BQ349" s="149"/>
      <c r="BR349" s="149"/>
      <c r="BS349" s="149"/>
      <c r="BT349" s="149"/>
      <c r="BU349" s="149"/>
      <c r="BV349" s="149"/>
      <c r="BW349" s="148"/>
      <c r="BX349" s="148"/>
      <c r="BY349" s="148"/>
      <c r="BZ349" s="150"/>
      <c r="CA349" s="150"/>
      <c r="CB349" s="150"/>
      <c r="CC349" s="150"/>
      <c r="CD349" s="150"/>
      <c r="CE349" s="150"/>
      <c r="CF349" s="150"/>
      <c r="CG349" s="150"/>
      <c r="CH349" s="150"/>
      <c r="CI349" s="150"/>
      <c r="CJ349" s="150"/>
      <c r="CK349" s="150"/>
      <c r="CL349" s="150"/>
      <c r="CM349" s="150"/>
      <c r="CN349" s="150"/>
      <c r="CO349" s="150"/>
      <c r="CP349" s="150"/>
      <c r="CQ349" s="150"/>
      <c r="CR349" s="150"/>
      <c r="CS349" s="143" t="s">
        <v>4916</v>
      </c>
      <c r="CT349" s="150"/>
      <c r="CU349" s="150"/>
      <c r="CV349" s="150"/>
      <c r="CW349" s="150"/>
      <c r="CX349" s="150"/>
      <c r="CY349" s="150"/>
      <c r="CZ349" s="150"/>
      <c r="DA349" s="150"/>
      <c r="DB349" s="150"/>
      <c r="DC349" s="150"/>
      <c r="DD349" s="150"/>
      <c r="DE349" s="150"/>
    </row>
    <row r="350" spans="34:109" ht="15" hidden="1" customHeight="1">
      <c r="AH350" s="148"/>
      <c r="AI350" s="148"/>
      <c r="AJ350" s="148"/>
      <c r="AK350" s="148"/>
      <c r="AL350" s="137" t="str">
        <f t="shared" si="15"/>
        <v/>
      </c>
      <c r="AM350" s="137" t="str">
        <f t="shared" si="16"/>
        <v/>
      </c>
      <c r="AN350" s="138" t="str">
        <f t="shared" si="17"/>
        <v/>
      </c>
      <c r="AO350" s="148"/>
      <c r="AP350" s="129">
        <v>348</v>
      </c>
      <c r="AQ350" s="149"/>
      <c r="AR350" s="149"/>
      <c r="AS350" s="149"/>
      <c r="AT350" s="149"/>
      <c r="AU350" s="149"/>
      <c r="AV350" s="149"/>
      <c r="AW350" s="149"/>
      <c r="AX350" s="149"/>
      <c r="AY350" s="149"/>
      <c r="AZ350" s="149"/>
      <c r="BA350" s="149"/>
      <c r="BB350" s="149"/>
      <c r="BC350" s="149"/>
      <c r="BD350" s="149"/>
      <c r="BE350" s="149"/>
      <c r="BF350" s="149"/>
      <c r="BG350" s="149"/>
      <c r="BH350" s="149"/>
      <c r="BI350" s="149"/>
      <c r="BJ350" s="141" t="s">
        <v>4917</v>
      </c>
      <c r="BK350" s="149"/>
      <c r="BL350" s="149"/>
      <c r="BM350" s="149"/>
      <c r="BN350" s="149"/>
      <c r="BO350" s="149"/>
      <c r="BP350" s="149"/>
      <c r="BQ350" s="149"/>
      <c r="BR350" s="149"/>
      <c r="BS350" s="149"/>
      <c r="BT350" s="149"/>
      <c r="BU350" s="149"/>
      <c r="BV350" s="149"/>
      <c r="BW350" s="148"/>
      <c r="BX350" s="148"/>
      <c r="BY350" s="148"/>
      <c r="BZ350" s="150"/>
      <c r="CA350" s="150"/>
      <c r="CB350" s="150"/>
      <c r="CC350" s="150"/>
      <c r="CD350" s="150"/>
      <c r="CE350" s="150"/>
      <c r="CF350" s="150"/>
      <c r="CG350" s="150"/>
      <c r="CH350" s="150"/>
      <c r="CI350" s="150"/>
      <c r="CJ350" s="150"/>
      <c r="CK350" s="150"/>
      <c r="CL350" s="150"/>
      <c r="CM350" s="150"/>
      <c r="CN350" s="150"/>
      <c r="CO350" s="150"/>
      <c r="CP350" s="150"/>
      <c r="CQ350" s="150"/>
      <c r="CR350" s="150"/>
      <c r="CS350" s="143" t="s">
        <v>4918</v>
      </c>
      <c r="CT350" s="150"/>
      <c r="CU350" s="150"/>
      <c r="CV350" s="150"/>
      <c r="CW350" s="150"/>
      <c r="CX350" s="150"/>
      <c r="CY350" s="150"/>
      <c r="CZ350" s="150"/>
      <c r="DA350" s="150"/>
      <c r="DB350" s="150"/>
      <c r="DC350" s="150"/>
      <c r="DD350" s="150"/>
      <c r="DE350" s="150"/>
    </row>
    <row r="351" spans="34:109" ht="15" hidden="1" customHeight="1">
      <c r="AH351" s="148"/>
      <c r="AI351" s="148"/>
      <c r="AJ351" s="148"/>
      <c r="AK351" s="148"/>
      <c r="AL351" s="137" t="str">
        <f t="shared" si="15"/>
        <v/>
      </c>
      <c r="AM351" s="137" t="str">
        <f t="shared" si="16"/>
        <v/>
      </c>
      <c r="AN351" s="138" t="str">
        <f t="shared" si="17"/>
        <v/>
      </c>
      <c r="AO351" s="148"/>
      <c r="AP351" s="129">
        <v>349</v>
      </c>
      <c r="AQ351" s="149"/>
      <c r="AR351" s="149"/>
      <c r="AS351" s="149"/>
      <c r="AT351" s="149"/>
      <c r="AU351" s="149"/>
      <c r="AV351" s="149"/>
      <c r="AW351" s="149"/>
      <c r="AX351" s="149"/>
      <c r="AY351" s="149"/>
      <c r="AZ351" s="149"/>
      <c r="BA351" s="149"/>
      <c r="BB351" s="149"/>
      <c r="BC351" s="149"/>
      <c r="BD351" s="149"/>
      <c r="BE351" s="149"/>
      <c r="BF351" s="149"/>
      <c r="BG351" s="149"/>
      <c r="BH351" s="149"/>
      <c r="BI351" s="149"/>
      <c r="BJ351" s="141" t="s">
        <v>4919</v>
      </c>
      <c r="BK351" s="149"/>
      <c r="BL351" s="149"/>
      <c r="BM351" s="149"/>
      <c r="BN351" s="149"/>
      <c r="BO351" s="149"/>
      <c r="BP351" s="149"/>
      <c r="BQ351" s="149"/>
      <c r="BR351" s="149"/>
      <c r="BS351" s="149"/>
      <c r="BT351" s="149"/>
      <c r="BU351" s="149"/>
      <c r="BV351" s="149"/>
      <c r="BW351" s="148"/>
      <c r="BX351" s="148"/>
      <c r="BY351" s="148"/>
      <c r="BZ351" s="150"/>
      <c r="CA351" s="150"/>
      <c r="CB351" s="150"/>
      <c r="CC351" s="150"/>
      <c r="CD351" s="150"/>
      <c r="CE351" s="150"/>
      <c r="CF351" s="150"/>
      <c r="CG351" s="150"/>
      <c r="CH351" s="150"/>
      <c r="CI351" s="150"/>
      <c r="CJ351" s="150"/>
      <c r="CK351" s="150"/>
      <c r="CL351" s="150"/>
      <c r="CM351" s="150"/>
      <c r="CN351" s="150"/>
      <c r="CO351" s="150"/>
      <c r="CP351" s="150"/>
      <c r="CQ351" s="150"/>
      <c r="CR351" s="150"/>
      <c r="CS351" s="143" t="s">
        <v>4920</v>
      </c>
      <c r="CT351" s="150"/>
      <c r="CU351" s="150"/>
      <c r="CV351" s="150"/>
      <c r="CW351" s="150"/>
      <c r="CX351" s="150"/>
      <c r="CY351" s="150"/>
      <c r="CZ351" s="150"/>
      <c r="DA351" s="150"/>
      <c r="DB351" s="150"/>
      <c r="DC351" s="150"/>
      <c r="DD351" s="150"/>
      <c r="DE351" s="150"/>
    </row>
    <row r="352" spans="34:109" ht="15" hidden="1" customHeight="1">
      <c r="AH352" s="148"/>
      <c r="AI352" s="148"/>
      <c r="AJ352" s="148"/>
      <c r="AK352" s="148"/>
      <c r="AL352" s="137" t="str">
        <f t="shared" si="15"/>
        <v/>
      </c>
      <c r="AM352" s="137" t="str">
        <f t="shared" si="16"/>
        <v/>
      </c>
      <c r="AN352" s="138" t="str">
        <f t="shared" si="17"/>
        <v/>
      </c>
      <c r="AO352" s="148"/>
      <c r="AP352" s="129">
        <v>350</v>
      </c>
      <c r="AQ352" s="149"/>
      <c r="AR352" s="149"/>
      <c r="AS352" s="149"/>
      <c r="AT352" s="149"/>
      <c r="AU352" s="149"/>
      <c r="AV352" s="149"/>
      <c r="AW352" s="149"/>
      <c r="AX352" s="149"/>
      <c r="AY352" s="149"/>
      <c r="AZ352" s="149"/>
      <c r="BA352" s="149"/>
      <c r="BB352" s="149"/>
      <c r="BC352" s="149"/>
      <c r="BD352" s="149"/>
      <c r="BE352" s="149"/>
      <c r="BF352" s="149"/>
      <c r="BG352" s="149"/>
      <c r="BH352" s="149"/>
      <c r="BI352" s="149"/>
      <c r="BJ352" s="141" t="s">
        <v>4921</v>
      </c>
      <c r="BK352" s="149"/>
      <c r="BL352" s="149"/>
      <c r="BM352" s="149"/>
      <c r="BN352" s="149"/>
      <c r="BO352" s="149"/>
      <c r="BP352" s="149"/>
      <c r="BQ352" s="149"/>
      <c r="BR352" s="149"/>
      <c r="BS352" s="149"/>
      <c r="BT352" s="149"/>
      <c r="BU352" s="149"/>
      <c r="BV352" s="149"/>
      <c r="BW352" s="148"/>
      <c r="BX352" s="148"/>
      <c r="BY352" s="148"/>
      <c r="BZ352" s="150"/>
      <c r="CA352" s="150"/>
      <c r="CB352" s="150"/>
      <c r="CC352" s="150"/>
      <c r="CD352" s="150"/>
      <c r="CE352" s="150"/>
      <c r="CF352" s="150"/>
      <c r="CG352" s="150"/>
      <c r="CH352" s="150"/>
      <c r="CI352" s="150"/>
      <c r="CJ352" s="150"/>
      <c r="CK352" s="150"/>
      <c r="CL352" s="150"/>
      <c r="CM352" s="150"/>
      <c r="CN352" s="150"/>
      <c r="CO352" s="150"/>
      <c r="CP352" s="150"/>
      <c r="CQ352" s="150"/>
      <c r="CR352" s="150"/>
      <c r="CS352" s="143" t="s">
        <v>4922</v>
      </c>
      <c r="CT352" s="150"/>
      <c r="CU352" s="150"/>
      <c r="CV352" s="150"/>
      <c r="CW352" s="150"/>
      <c r="CX352" s="150"/>
      <c r="CY352" s="150"/>
      <c r="CZ352" s="150"/>
      <c r="DA352" s="150"/>
      <c r="DB352" s="150"/>
      <c r="DC352" s="150"/>
      <c r="DD352" s="150"/>
      <c r="DE352" s="150"/>
    </row>
    <row r="353" spans="34:109" ht="15" hidden="1" customHeight="1">
      <c r="AH353" s="129"/>
      <c r="AI353" s="129"/>
      <c r="AJ353" s="129"/>
      <c r="AK353" s="129"/>
      <c r="AL353" s="137" t="str">
        <f t="shared" si="15"/>
        <v/>
      </c>
      <c r="AM353" s="137" t="str">
        <f t="shared" si="16"/>
        <v/>
      </c>
      <c r="AN353" s="138" t="str">
        <f t="shared" si="17"/>
        <v/>
      </c>
      <c r="AO353" s="129"/>
      <c r="AP353" s="129">
        <v>351</v>
      </c>
      <c r="AQ353" s="141"/>
      <c r="AR353" s="141"/>
      <c r="AS353" s="141"/>
      <c r="AT353" s="141"/>
      <c r="AU353" s="141"/>
      <c r="AV353" s="141"/>
      <c r="AW353" s="141"/>
      <c r="AX353" s="141"/>
      <c r="AY353" s="141"/>
      <c r="AZ353" s="141"/>
      <c r="BA353" s="141"/>
      <c r="BB353" s="141"/>
      <c r="BC353" s="141"/>
      <c r="BD353" s="141"/>
      <c r="BE353" s="141"/>
      <c r="BF353" s="141"/>
      <c r="BG353" s="141"/>
      <c r="BH353" s="141"/>
      <c r="BI353" s="141"/>
      <c r="BJ353" s="141" t="s">
        <v>4923</v>
      </c>
      <c r="BK353" s="141"/>
      <c r="BL353" s="141"/>
      <c r="BM353" s="141"/>
      <c r="BN353" s="141"/>
      <c r="BO353" s="141"/>
      <c r="BP353" s="141"/>
      <c r="BQ353" s="141"/>
      <c r="BR353" s="141"/>
      <c r="BS353" s="141"/>
      <c r="BT353" s="141"/>
      <c r="BU353" s="141"/>
      <c r="BV353" s="141"/>
      <c r="BW353" s="129"/>
      <c r="BX353" s="129"/>
      <c r="BY353" s="129"/>
      <c r="BZ353" s="143"/>
      <c r="CA353" s="143"/>
      <c r="CB353" s="143"/>
      <c r="CC353" s="143"/>
      <c r="CD353" s="143"/>
      <c r="CE353" s="143"/>
      <c r="CF353" s="143"/>
      <c r="CG353" s="143"/>
      <c r="CH353" s="143"/>
      <c r="CI353" s="143"/>
      <c r="CJ353" s="143"/>
      <c r="CK353" s="143"/>
      <c r="CL353" s="143"/>
      <c r="CM353" s="143"/>
      <c r="CN353" s="143"/>
      <c r="CO353" s="143"/>
      <c r="CP353" s="143"/>
      <c r="CQ353" s="143"/>
      <c r="CR353" s="143"/>
      <c r="CS353" s="143" t="s">
        <v>4924</v>
      </c>
      <c r="CT353" s="143"/>
      <c r="CU353" s="143"/>
      <c r="CV353" s="143"/>
      <c r="CW353" s="143"/>
      <c r="CX353" s="143"/>
      <c r="CY353" s="143"/>
      <c r="CZ353" s="143"/>
      <c r="DA353" s="143"/>
      <c r="DB353" s="143"/>
      <c r="DC353" s="143"/>
      <c r="DD353" s="143"/>
      <c r="DE353" s="143"/>
    </row>
    <row r="354" spans="34:109" ht="15" hidden="1" customHeight="1">
      <c r="AH354" s="129"/>
      <c r="AI354" s="129"/>
      <c r="AJ354" s="129"/>
      <c r="AK354" s="129"/>
      <c r="AL354" s="137" t="str">
        <f t="shared" si="15"/>
        <v/>
      </c>
      <c r="AM354" s="137" t="str">
        <f t="shared" si="16"/>
        <v/>
      </c>
      <c r="AN354" s="138" t="str">
        <f t="shared" si="17"/>
        <v/>
      </c>
      <c r="AO354" s="129"/>
      <c r="AP354" s="129">
        <v>352</v>
      </c>
      <c r="AQ354" s="141"/>
      <c r="AR354" s="141"/>
      <c r="AS354" s="141"/>
      <c r="AT354" s="141"/>
      <c r="AU354" s="141"/>
      <c r="AV354" s="141"/>
      <c r="AW354" s="141"/>
      <c r="AX354" s="141"/>
      <c r="AY354" s="141"/>
      <c r="AZ354" s="141"/>
      <c r="BA354" s="141"/>
      <c r="BB354" s="141"/>
      <c r="BC354" s="141"/>
      <c r="BD354" s="141"/>
      <c r="BE354" s="141"/>
      <c r="BF354" s="141"/>
      <c r="BG354" s="141"/>
      <c r="BH354" s="141"/>
      <c r="BI354" s="141"/>
      <c r="BJ354" s="141" t="s">
        <v>4925</v>
      </c>
      <c r="BK354" s="141"/>
      <c r="BL354" s="141"/>
      <c r="BM354" s="141"/>
      <c r="BN354" s="141"/>
      <c r="BO354" s="141"/>
      <c r="BP354" s="141"/>
      <c r="BQ354" s="141"/>
      <c r="BR354" s="141"/>
      <c r="BS354" s="141"/>
      <c r="BT354" s="141"/>
      <c r="BU354" s="141"/>
      <c r="BV354" s="141"/>
      <c r="BW354" s="129"/>
      <c r="BX354" s="129"/>
      <c r="BY354" s="129"/>
      <c r="BZ354" s="143"/>
      <c r="CA354" s="143"/>
      <c r="CB354" s="143"/>
      <c r="CC354" s="143"/>
      <c r="CD354" s="143"/>
      <c r="CE354" s="143"/>
      <c r="CF354" s="143"/>
      <c r="CG354" s="143"/>
      <c r="CH354" s="143"/>
      <c r="CI354" s="143"/>
      <c r="CJ354" s="143"/>
      <c r="CK354" s="143"/>
      <c r="CL354" s="143"/>
      <c r="CM354" s="143"/>
      <c r="CN354" s="143"/>
      <c r="CO354" s="143"/>
      <c r="CP354" s="143"/>
      <c r="CQ354" s="143"/>
      <c r="CR354" s="143"/>
      <c r="CS354" s="143" t="s">
        <v>4926</v>
      </c>
      <c r="CT354" s="143"/>
      <c r="CU354" s="143"/>
      <c r="CV354" s="143"/>
      <c r="CW354" s="143"/>
      <c r="CX354" s="143"/>
      <c r="CY354" s="143"/>
      <c r="CZ354" s="143"/>
      <c r="DA354" s="143"/>
      <c r="DB354" s="143"/>
      <c r="DC354" s="143"/>
      <c r="DD354" s="143"/>
      <c r="DE354" s="143"/>
    </row>
    <row r="355" spans="34:109" ht="15" hidden="1" customHeight="1">
      <c r="AH355" s="129"/>
      <c r="AI355" s="129"/>
      <c r="AJ355" s="129"/>
      <c r="AK355" s="129"/>
      <c r="AL355" s="137" t="str">
        <f t="shared" si="15"/>
        <v/>
      </c>
      <c r="AM355" s="137" t="str">
        <f t="shared" si="16"/>
        <v/>
      </c>
      <c r="AN355" s="138" t="str">
        <f t="shared" si="17"/>
        <v/>
      </c>
      <c r="AO355" s="129"/>
      <c r="AP355" s="129">
        <v>353</v>
      </c>
      <c r="AQ355" s="141"/>
      <c r="AR355" s="141"/>
      <c r="AS355" s="141"/>
      <c r="AT355" s="141"/>
      <c r="AU355" s="141"/>
      <c r="AV355" s="141"/>
      <c r="AW355" s="141"/>
      <c r="AX355" s="141"/>
      <c r="AY355" s="141"/>
      <c r="AZ355" s="141"/>
      <c r="BA355" s="141"/>
      <c r="BB355" s="141"/>
      <c r="BC355" s="141"/>
      <c r="BD355" s="141"/>
      <c r="BE355" s="141"/>
      <c r="BF355" s="141"/>
      <c r="BG355" s="141"/>
      <c r="BH355" s="141"/>
      <c r="BI355" s="141"/>
      <c r="BJ355" s="141" t="s">
        <v>4927</v>
      </c>
      <c r="BK355" s="141"/>
      <c r="BL355" s="141"/>
      <c r="BM355" s="141"/>
      <c r="BN355" s="141"/>
      <c r="BO355" s="141"/>
      <c r="BP355" s="141"/>
      <c r="BQ355" s="141"/>
      <c r="BR355" s="141"/>
      <c r="BS355" s="141"/>
      <c r="BT355" s="141"/>
      <c r="BU355" s="141"/>
      <c r="BV355" s="141"/>
      <c r="BW355" s="129"/>
      <c r="BX355" s="129"/>
      <c r="BY355" s="129"/>
      <c r="BZ355" s="143"/>
      <c r="CA355" s="143"/>
      <c r="CB355" s="143"/>
      <c r="CC355" s="143"/>
      <c r="CD355" s="143"/>
      <c r="CE355" s="143"/>
      <c r="CF355" s="143"/>
      <c r="CG355" s="143"/>
      <c r="CH355" s="143"/>
      <c r="CI355" s="143"/>
      <c r="CJ355" s="143"/>
      <c r="CK355" s="143"/>
      <c r="CL355" s="143"/>
      <c r="CM355" s="143"/>
      <c r="CN355" s="143"/>
      <c r="CO355" s="143"/>
      <c r="CP355" s="143"/>
      <c r="CQ355" s="143"/>
      <c r="CR355" s="143"/>
      <c r="CS355" s="143" t="s">
        <v>4928</v>
      </c>
      <c r="CT355" s="143"/>
      <c r="CU355" s="143"/>
      <c r="CV355" s="143"/>
      <c r="CW355" s="143"/>
      <c r="CX355" s="143"/>
      <c r="CY355" s="143"/>
      <c r="CZ355" s="143"/>
      <c r="DA355" s="143"/>
      <c r="DB355" s="143"/>
      <c r="DC355" s="143"/>
      <c r="DD355" s="143"/>
      <c r="DE355" s="143"/>
    </row>
    <row r="356" spans="34:109" ht="15" hidden="1" customHeight="1">
      <c r="AH356" s="148"/>
      <c r="AI356" s="148"/>
      <c r="AJ356" s="148"/>
      <c r="AK356" s="148"/>
      <c r="AL356" s="137" t="str">
        <f t="shared" si="15"/>
        <v/>
      </c>
      <c r="AM356" s="137" t="str">
        <f t="shared" si="16"/>
        <v/>
      </c>
      <c r="AN356" s="138" t="str">
        <f t="shared" si="17"/>
        <v/>
      </c>
      <c r="AO356" s="148"/>
      <c r="AP356" s="129">
        <v>354</v>
      </c>
      <c r="AQ356" s="149"/>
      <c r="AR356" s="149"/>
      <c r="AS356" s="149"/>
      <c r="AT356" s="149"/>
      <c r="AU356" s="149"/>
      <c r="AV356" s="149"/>
      <c r="AW356" s="149"/>
      <c r="AX356" s="149"/>
      <c r="AY356" s="149"/>
      <c r="AZ356" s="149"/>
      <c r="BA356" s="149"/>
      <c r="BB356" s="149"/>
      <c r="BC356" s="149"/>
      <c r="BD356" s="149"/>
      <c r="BE356" s="149"/>
      <c r="BF356" s="149"/>
      <c r="BG356" s="149"/>
      <c r="BH356" s="149"/>
      <c r="BI356" s="149"/>
      <c r="BJ356" s="141" t="s">
        <v>4929</v>
      </c>
      <c r="BK356" s="149"/>
      <c r="BL356" s="149"/>
      <c r="BM356" s="149"/>
      <c r="BN356" s="149"/>
      <c r="BO356" s="149"/>
      <c r="BP356" s="149"/>
      <c r="BQ356" s="149"/>
      <c r="BR356" s="149"/>
      <c r="BS356" s="149"/>
      <c r="BT356" s="149"/>
      <c r="BU356" s="149"/>
      <c r="BV356" s="149"/>
      <c r="BW356" s="148"/>
      <c r="BX356" s="148"/>
      <c r="BY356" s="148"/>
      <c r="BZ356" s="150"/>
      <c r="CA356" s="150"/>
      <c r="CB356" s="150"/>
      <c r="CC356" s="150"/>
      <c r="CD356" s="150"/>
      <c r="CE356" s="150"/>
      <c r="CF356" s="150"/>
      <c r="CG356" s="150"/>
      <c r="CH356" s="150"/>
      <c r="CI356" s="150"/>
      <c r="CJ356" s="150"/>
      <c r="CK356" s="150"/>
      <c r="CL356" s="150"/>
      <c r="CM356" s="150"/>
      <c r="CN356" s="150"/>
      <c r="CO356" s="150"/>
      <c r="CP356" s="150"/>
      <c r="CQ356" s="150"/>
      <c r="CR356" s="150"/>
      <c r="CS356" s="143" t="s">
        <v>3001</v>
      </c>
      <c r="CT356" s="150"/>
      <c r="CU356" s="150"/>
      <c r="CV356" s="150"/>
      <c r="CW356" s="150"/>
      <c r="CX356" s="150"/>
      <c r="CY356" s="150"/>
      <c r="CZ356" s="150"/>
      <c r="DA356" s="150"/>
      <c r="DB356" s="150"/>
      <c r="DC356" s="150"/>
      <c r="DD356" s="150"/>
      <c r="DE356" s="150"/>
    </row>
    <row r="357" spans="34:109" ht="15" hidden="1" customHeight="1">
      <c r="AH357" s="148"/>
      <c r="AI357" s="148"/>
      <c r="AJ357" s="148"/>
      <c r="AK357" s="148"/>
      <c r="AL357" s="137" t="str">
        <f t="shared" si="15"/>
        <v/>
      </c>
      <c r="AM357" s="137" t="str">
        <f t="shared" si="16"/>
        <v/>
      </c>
      <c r="AN357" s="138" t="str">
        <f t="shared" si="17"/>
        <v/>
      </c>
      <c r="AO357" s="148"/>
      <c r="AP357" s="129">
        <v>355</v>
      </c>
      <c r="AQ357" s="149"/>
      <c r="AR357" s="149"/>
      <c r="AS357" s="149"/>
      <c r="AT357" s="149"/>
      <c r="AU357" s="149"/>
      <c r="AV357" s="149"/>
      <c r="AW357" s="149"/>
      <c r="AX357" s="149"/>
      <c r="AY357" s="149"/>
      <c r="AZ357" s="149"/>
      <c r="BA357" s="149"/>
      <c r="BB357" s="149"/>
      <c r="BC357" s="149"/>
      <c r="BD357" s="149"/>
      <c r="BE357" s="149"/>
      <c r="BF357" s="149"/>
      <c r="BG357" s="149"/>
      <c r="BH357" s="149"/>
      <c r="BI357" s="149"/>
      <c r="BJ357" s="141" t="s">
        <v>4930</v>
      </c>
      <c r="BK357" s="149"/>
      <c r="BL357" s="149"/>
      <c r="BM357" s="149"/>
      <c r="BN357" s="149"/>
      <c r="BO357" s="149"/>
      <c r="BP357" s="149"/>
      <c r="BQ357" s="149"/>
      <c r="BR357" s="149"/>
      <c r="BS357" s="149"/>
      <c r="BT357" s="149"/>
      <c r="BU357" s="149"/>
      <c r="BV357" s="149"/>
      <c r="BW357" s="148"/>
      <c r="BX357" s="148"/>
      <c r="BY357" s="148"/>
      <c r="BZ357" s="150"/>
      <c r="CA357" s="150"/>
      <c r="CB357" s="150"/>
      <c r="CC357" s="150"/>
      <c r="CD357" s="150"/>
      <c r="CE357" s="150"/>
      <c r="CF357" s="150"/>
      <c r="CG357" s="150"/>
      <c r="CH357" s="150"/>
      <c r="CI357" s="150"/>
      <c r="CJ357" s="150"/>
      <c r="CK357" s="150"/>
      <c r="CL357" s="150"/>
      <c r="CM357" s="150"/>
      <c r="CN357" s="150"/>
      <c r="CO357" s="150"/>
      <c r="CP357" s="150"/>
      <c r="CQ357" s="150"/>
      <c r="CR357" s="150"/>
      <c r="CS357" s="143" t="s">
        <v>4931</v>
      </c>
      <c r="CT357" s="150"/>
      <c r="CU357" s="150"/>
      <c r="CV357" s="150"/>
      <c r="CW357" s="150"/>
      <c r="CX357" s="150"/>
      <c r="CY357" s="150"/>
      <c r="CZ357" s="150"/>
      <c r="DA357" s="150"/>
      <c r="DB357" s="150"/>
      <c r="DC357" s="150"/>
      <c r="DD357" s="150"/>
      <c r="DE357" s="150"/>
    </row>
    <row r="358" spans="34:109" ht="15" hidden="1" customHeight="1">
      <c r="AH358" s="148"/>
      <c r="AI358" s="148"/>
      <c r="AJ358" s="148"/>
      <c r="AK358" s="148"/>
      <c r="AL358" s="137" t="str">
        <f t="shared" si="15"/>
        <v/>
      </c>
      <c r="AM358" s="137" t="str">
        <f t="shared" si="16"/>
        <v/>
      </c>
      <c r="AN358" s="138" t="str">
        <f t="shared" si="17"/>
        <v/>
      </c>
      <c r="AO358" s="148"/>
      <c r="AP358" s="129">
        <v>356</v>
      </c>
      <c r="AQ358" s="149"/>
      <c r="AR358" s="149"/>
      <c r="AS358" s="149"/>
      <c r="AT358" s="149"/>
      <c r="AU358" s="149"/>
      <c r="AV358" s="149"/>
      <c r="AW358" s="149"/>
      <c r="AX358" s="149"/>
      <c r="AY358" s="149"/>
      <c r="AZ358" s="149"/>
      <c r="BA358" s="149"/>
      <c r="BB358" s="149"/>
      <c r="BC358" s="149"/>
      <c r="BD358" s="149"/>
      <c r="BE358" s="149"/>
      <c r="BF358" s="149"/>
      <c r="BG358" s="149"/>
      <c r="BH358" s="149"/>
      <c r="BI358" s="149"/>
      <c r="BJ358" s="141" t="s">
        <v>4932</v>
      </c>
      <c r="BK358" s="149"/>
      <c r="BL358" s="149"/>
      <c r="BM358" s="149"/>
      <c r="BN358" s="149"/>
      <c r="BO358" s="149"/>
      <c r="BP358" s="149"/>
      <c r="BQ358" s="149"/>
      <c r="BR358" s="149"/>
      <c r="BS358" s="149"/>
      <c r="BT358" s="149"/>
      <c r="BU358" s="149"/>
      <c r="BV358" s="149"/>
      <c r="BW358" s="148"/>
      <c r="BX358" s="148"/>
      <c r="BY358" s="148"/>
      <c r="BZ358" s="150"/>
      <c r="CA358" s="150"/>
      <c r="CB358" s="150"/>
      <c r="CC358" s="150"/>
      <c r="CD358" s="150"/>
      <c r="CE358" s="150"/>
      <c r="CF358" s="150"/>
      <c r="CG358" s="150"/>
      <c r="CH358" s="150"/>
      <c r="CI358" s="150"/>
      <c r="CJ358" s="150"/>
      <c r="CK358" s="150"/>
      <c r="CL358" s="150"/>
      <c r="CM358" s="150"/>
      <c r="CN358" s="150"/>
      <c r="CO358" s="150"/>
      <c r="CP358" s="150"/>
      <c r="CQ358" s="150"/>
      <c r="CR358" s="150"/>
      <c r="CS358" s="143" t="s">
        <v>4933</v>
      </c>
      <c r="CT358" s="150"/>
      <c r="CU358" s="150"/>
      <c r="CV358" s="150"/>
      <c r="CW358" s="150"/>
      <c r="CX358" s="150"/>
      <c r="CY358" s="150"/>
      <c r="CZ358" s="150"/>
      <c r="DA358" s="150"/>
      <c r="DB358" s="150"/>
      <c r="DC358" s="150"/>
      <c r="DD358" s="150"/>
      <c r="DE358" s="150"/>
    </row>
    <row r="359" spans="34:109" ht="15" hidden="1" customHeight="1">
      <c r="AH359" s="148"/>
      <c r="AI359" s="148"/>
      <c r="AJ359" s="148"/>
      <c r="AK359" s="148"/>
      <c r="AL359" s="137" t="str">
        <f t="shared" si="15"/>
        <v/>
      </c>
      <c r="AM359" s="137" t="str">
        <f t="shared" si="16"/>
        <v/>
      </c>
      <c r="AN359" s="138" t="str">
        <f t="shared" si="17"/>
        <v/>
      </c>
      <c r="AO359" s="148"/>
      <c r="AP359" s="129">
        <v>357</v>
      </c>
      <c r="AQ359" s="149"/>
      <c r="AR359" s="149"/>
      <c r="AS359" s="149"/>
      <c r="AT359" s="149"/>
      <c r="AU359" s="149"/>
      <c r="AV359" s="149"/>
      <c r="AW359" s="149"/>
      <c r="AX359" s="149"/>
      <c r="AY359" s="149"/>
      <c r="AZ359" s="149"/>
      <c r="BA359" s="149"/>
      <c r="BB359" s="149"/>
      <c r="BC359" s="149"/>
      <c r="BD359" s="149"/>
      <c r="BE359" s="149"/>
      <c r="BF359" s="149"/>
      <c r="BG359" s="149"/>
      <c r="BH359" s="149"/>
      <c r="BI359" s="149"/>
      <c r="BJ359" s="141" t="s">
        <v>4934</v>
      </c>
      <c r="BK359" s="149"/>
      <c r="BL359" s="149"/>
      <c r="BM359" s="149"/>
      <c r="BN359" s="149"/>
      <c r="BO359" s="149"/>
      <c r="BP359" s="149"/>
      <c r="BQ359" s="149"/>
      <c r="BR359" s="149"/>
      <c r="BS359" s="149"/>
      <c r="BT359" s="149"/>
      <c r="BU359" s="149"/>
      <c r="BV359" s="149"/>
      <c r="BW359" s="148"/>
      <c r="BX359" s="148"/>
      <c r="BY359" s="148"/>
      <c r="BZ359" s="150"/>
      <c r="CA359" s="150"/>
      <c r="CB359" s="150"/>
      <c r="CC359" s="150"/>
      <c r="CD359" s="150"/>
      <c r="CE359" s="150"/>
      <c r="CF359" s="150"/>
      <c r="CG359" s="150"/>
      <c r="CH359" s="150"/>
      <c r="CI359" s="150"/>
      <c r="CJ359" s="150"/>
      <c r="CK359" s="150"/>
      <c r="CL359" s="150"/>
      <c r="CM359" s="150"/>
      <c r="CN359" s="150"/>
      <c r="CO359" s="150"/>
      <c r="CP359" s="150"/>
      <c r="CQ359" s="150"/>
      <c r="CR359" s="150"/>
      <c r="CS359" s="143" t="s">
        <v>4935</v>
      </c>
      <c r="CT359" s="150"/>
      <c r="CU359" s="150"/>
      <c r="CV359" s="150"/>
      <c r="CW359" s="150"/>
      <c r="CX359" s="150"/>
      <c r="CY359" s="150"/>
      <c r="CZ359" s="150"/>
      <c r="DA359" s="150"/>
      <c r="DB359" s="150"/>
      <c r="DC359" s="150"/>
      <c r="DD359" s="150"/>
      <c r="DE359" s="150"/>
    </row>
    <row r="360" spans="34:109" ht="15" hidden="1" customHeight="1">
      <c r="AH360" s="148"/>
      <c r="AI360" s="148"/>
      <c r="AJ360" s="148"/>
      <c r="AK360" s="148"/>
      <c r="AL360" s="137" t="str">
        <f t="shared" si="15"/>
        <v/>
      </c>
      <c r="AM360" s="137" t="str">
        <f t="shared" si="16"/>
        <v/>
      </c>
      <c r="AN360" s="138" t="str">
        <f t="shared" si="17"/>
        <v/>
      </c>
      <c r="AO360" s="148"/>
      <c r="AP360" s="129">
        <v>358</v>
      </c>
      <c r="AQ360" s="149"/>
      <c r="AR360" s="149"/>
      <c r="AS360" s="149"/>
      <c r="AT360" s="149"/>
      <c r="AU360" s="149"/>
      <c r="AV360" s="149"/>
      <c r="AW360" s="149"/>
      <c r="AX360" s="149"/>
      <c r="AY360" s="149"/>
      <c r="AZ360" s="149"/>
      <c r="BA360" s="149"/>
      <c r="BB360" s="149"/>
      <c r="BC360" s="149"/>
      <c r="BD360" s="149"/>
      <c r="BE360" s="149"/>
      <c r="BF360" s="149"/>
      <c r="BG360" s="149"/>
      <c r="BH360" s="149"/>
      <c r="BI360" s="149"/>
      <c r="BJ360" s="141" t="s">
        <v>4936</v>
      </c>
      <c r="BK360" s="149"/>
      <c r="BL360" s="149"/>
      <c r="BM360" s="149"/>
      <c r="BN360" s="149"/>
      <c r="BO360" s="149"/>
      <c r="BP360" s="149"/>
      <c r="BQ360" s="149"/>
      <c r="BR360" s="149"/>
      <c r="BS360" s="149"/>
      <c r="BT360" s="149"/>
      <c r="BU360" s="149"/>
      <c r="BV360" s="149"/>
      <c r="BW360" s="148"/>
      <c r="BX360" s="148"/>
      <c r="BY360" s="148"/>
      <c r="BZ360" s="150"/>
      <c r="CA360" s="150"/>
      <c r="CB360" s="150"/>
      <c r="CC360" s="150"/>
      <c r="CD360" s="150"/>
      <c r="CE360" s="150"/>
      <c r="CF360" s="150"/>
      <c r="CG360" s="150"/>
      <c r="CH360" s="150"/>
      <c r="CI360" s="150"/>
      <c r="CJ360" s="150"/>
      <c r="CK360" s="150"/>
      <c r="CL360" s="150"/>
      <c r="CM360" s="150"/>
      <c r="CN360" s="150"/>
      <c r="CO360" s="150"/>
      <c r="CP360" s="150"/>
      <c r="CQ360" s="150"/>
      <c r="CR360" s="150"/>
      <c r="CS360" s="143" t="s">
        <v>4937</v>
      </c>
      <c r="CT360" s="150"/>
      <c r="CU360" s="150"/>
      <c r="CV360" s="150"/>
      <c r="CW360" s="150"/>
      <c r="CX360" s="150"/>
      <c r="CY360" s="150"/>
      <c r="CZ360" s="150"/>
      <c r="DA360" s="150"/>
      <c r="DB360" s="150"/>
      <c r="DC360" s="150"/>
      <c r="DD360" s="150"/>
      <c r="DE360" s="150"/>
    </row>
    <row r="361" spans="34:109" ht="15" hidden="1" customHeight="1">
      <c r="AH361" s="148"/>
      <c r="AI361" s="148"/>
      <c r="AJ361" s="148"/>
      <c r="AK361" s="148"/>
      <c r="AL361" s="137" t="str">
        <f t="shared" si="15"/>
        <v/>
      </c>
      <c r="AM361" s="137" t="str">
        <f t="shared" si="16"/>
        <v/>
      </c>
      <c r="AN361" s="138" t="str">
        <f t="shared" si="17"/>
        <v/>
      </c>
      <c r="AO361" s="148"/>
      <c r="AP361" s="129">
        <v>359</v>
      </c>
      <c r="AQ361" s="149"/>
      <c r="AR361" s="149"/>
      <c r="AS361" s="149"/>
      <c r="AT361" s="149"/>
      <c r="AU361" s="149"/>
      <c r="AV361" s="149"/>
      <c r="AW361" s="149"/>
      <c r="AX361" s="149"/>
      <c r="AY361" s="149"/>
      <c r="AZ361" s="149"/>
      <c r="BA361" s="149"/>
      <c r="BB361" s="149"/>
      <c r="BC361" s="149"/>
      <c r="BD361" s="149"/>
      <c r="BE361" s="149"/>
      <c r="BF361" s="149"/>
      <c r="BG361" s="149"/>
      <c r="BH361" s="149"/>
      <c r="BI361" s="149"/>
      <c r="BJ361" s="141" t="s">
        <v>4938</v>
      </c>
      <c r="BK361" s="149"/>
      <c r="BL361" s="149"/>
      <c r="BM361" s="149"/>
      <c r="BN361" s="149"/>
      <c r="BO361" s="149"/>
      <c r="BP361" s="149"/>
      <c r="BQ361" s="149"/>
      <c r="BR361" s="149"/>
      <c r="BS361" s="149"/>
      <c r="BT361" s="149"/>
      <c r="BU361" s="149"/>
      <c r="BV361" s="149"/>
      <c r="BW361" s="148"/>
      <c r="BX361" s="148"/>
      <c r="BY361" s="148"/>
      <c r="BZ361" s="150"/>
      <c r="CA361" s="150"/>
      <c r="CB361" s="150"/>
      <c r="CC361" s="150"/>
      <c r="CD361" s="150"/>
      <c r="CE361" s="150"/>
      <c r="CF361" s="150"/>
      <c r="CG361" s="150"/>
      <c r="CH361" s="150"/>
      <c r="CI361" s="150"/>
      <c r="CJ361" s="150"/>
      <c r="CK361" s="150"/>
      <c r="CL361" s="150"/>
      <c r="CM361" s="150"/>
      <c r="CN361" s="150"/>
      <c r="CO361" s="150"/>
      <c r="CP361" s="150"/>
      <c r="CQ361" s="150"/>
      <c r="CR361" s="150"/>
      <c r="CS361" s="143" t="s">
        <v>4939</v>
      </c>
      <c r="CT361" s="150"/>
      <c r="CU361" s="150"/>
      <c r="CV361" s="150"/>
      <c r="CW361" s="150"/>
      <c r="CX361" s="150"/>
      <c r="CY361" s="150"/>
      <c r="CZ361" s="150"/>
      <c r="DA361" s="150"/>
      <c r="DB361" s="150"/>
      <c r="DC361" s="150"/>
      <c r="DD361" s="150"/>
      <c r="DE361" s="150"/>
    </row>
    <row r="362" spans="34:109" ht="15" hidden="1" customHeight="1">
      <c r="AH362" s="148"/>
      <c r="AI362" s="148"/>
      <c r="AJ362" s="148"/>
      <c r="AK362" s="148"/>
      <c r="AL362" s="137" t="str">
        <f t="shared" si="15"/>
        <v/>
      </c>
      <c r="AM362" s="137" t="str">
        <f t="shared" si="16"/>
        <v/>
      </c>
      <c r="AN362" s="138" t="str">
        <f t="shared" si="17"/>
        <v/>
      </c>
      <c r="AO362" s="148"/>
      <c r="AP362" s="129">
        <v>360</v>
      </c>
      <c r="AQ362" s="149"/>
      <c r="AR362" s="149"/>
      <c r="AS362" s="149"/>
      <c r="AT362" s="149"/>
      <c r="AU362" s="149"/>
      <c r="AV362" s="149"/>
      <c r="AW362" s="149"/>
      <c r="AX362" s="149"/>
      <c r="AY362" s="149"/>
      <c r="AZ362" s="149"/>
      <c r="BA362" s="149"/>
      <c r="BB362" s="149"/>
      <c r="BC362" s="149"/>
      <c r="BD362" s="149"/>
      <c r="BE362" s="149"/>
      <c r="BF362" s="149"/>
      <c r="BG362" s="149"/>
      <c r="BH362" s="149"/>
      <c r="BI362" s="149"/>
      <c r="BJ362" s="141" t="s">
        <v>4940</v>
      </c>
      <c r="BK362" s="149"/>
      <c r="BL362" s="149"/>
      <c r="BM362" s="149"/>
      <c r="BN362" s="149"/>
      <c r="BO362" s="149"/>
      <c r="BP362" s="149"/>
      <c r="BQ362" s="149"/>
      <c r="BR362" s="149"/>
      <c r="BS362" s="149"/>
      <c r="BT362" s="149"/>
      <c r="BU362" s="149"/>
      <c r="BV362" s="149"/>
      <c r="BW362" s="148"/>
      <c r="BX362" s="148"/>
      <c r="BY362" s="148"/>
      <c r="BZ362" s="150"/>
      <c r="CA362" s="150"/>
      <c r="CB362" s="150"/>
      <c r="CC362" s="150"/>
      <c r="CD362" s="150"/>
      <c r="CE362" s="150"/>
      <c r="CF362" s="150"/>
      <c r="CG362" s="150"/>
      <c r="CH362" s="150"/>
      <c r="CI362" s="150"/>
      <c r="CJ362" s="150"/>
      <c r="CK362" s="150"/>
      <c r="CL362" s="150"/>
      <c r="CM362" s="150"/>
      <c r="CN362" s="150"/>
      <c r="CO362" s="150"/>
      <c r="CP362" s="150"/>
      <c r="CQ362" s="150"/>
      <c r="CR362" s="150"/>
      <c r="CS362" s="143" t="s">
        <v>4941</v>
      </c>
      <c r="CT362" s="150"/>
      <c r="CU362" s="150"/>
      <c r="CV362" s="150"/>
      <c r="CW362" s="150"/>
      <c r="CX362" s="150"/>
      <c r="CY362" s="150"/>
      <c r="CZ362" s="150"/>
      <c r="DA362" s="150"/>
      <c r="DB362" s="150"/>
      <c r="DC362" s="150"/>
      <c r="DD362" s="150"/>
      <c r="DE362" s="150"/>
    </row>
    <row r="363" spans="34:109" ht="15" hidden="1" customHeight="1">
      <c r="AH363" s="148"/>
      <c r="AI363" s="148"/>
      <c r="AJ363" s="148"/>
      <c r="AK363" s="148"/>
      <c r="AL363" s="137" t="str">
        <f t="shared" si="15"/>
        <v/>
      </c>
      <c r="AM363" s="137" t="str">
        <f t="shared" si="16"/>
        <v/>
      </c>
      <c r="AN363" s="138" t="str">
        <f t="shared" si="17"/>
        <v/>
      </c>
      <c r="AO363" s="148"/>
      <c r="AP363" s="129">
        <v>361</v>
      </c>
      <c r="AQ363" s="149"/>
      <c r="AR363" s="149"/>
      <c r="AS363" s="149"/>
      <c r="AT363" s="149"/>
      <c r="AU363" s="149"/>
      <c r="AV363" s="149"/>
      <c r="AW363" s="149"/>
      <c r="AX363" s="149"/>
      <c r="AY363" s="149"/>
      <c r="AZ363" s="149"/>
      <c r="BA363" s="149"/>
      <c r="BB363" s="149"/>
      <c r="BC363" s="149"/>
      <c r="BD363" s="149"/>
      <c r="BE363" s="149"/>
      <c r="BF363" s="149"/>
      <c r="BG363" s="149"/>
      <c r="BH363" s="149"/>
      <c r="BI363" s="149"/>
      <c r="BJ363" s="141" t="s">
        <v>4942</v>
      </c>
      <c r="BK363" s="149"/>
      <c r="BL363" s="149"/>
      <c r="BM363" s="149"/>
      <c r="BN363" s="149"/>
      <c r="BO363" s="149"/>
      <c r="BP363" s="149"/>
      <c r="BQ363" s="149"/>
      <c r="BR363" s="149"/>
      <c r="BS363" s="149"/>
      <c r="BT363" s="149"/>
      <c r="BU363" s="149"/>
      <c r="BV363" s="149"/>
      <c r="BW363" s="148"/>
      <c r="BX363" s="148"/>
      <c r="BY363" s="148"/>
      <c r="BZ363" s="150"/>
      <c r="CA363" s="150"/>
      <c r="CB363" s="150"/>
      <c r="CC363" s="150"/>
      <c r="CD363" s="150"/>
      <c r="CE363" s="150"/>
      <c r="CF363" s="150"/>
      <c r="CG363" s="150"/>
      <c r="CH363" s="150"/>
      <c r="CI363" s="150"/>
      <c r="CJ363" s="150"/>
      <c r="CK363" s="150"/>
      <c r="CL363" s="150"/>
      <c r="CM363" s="150"/>
      <c r="CN363" s="150"/>
      <c r="CO363" s="150"/>
      <c r="CP363" s="150"/>
      <c r="CQ363" s="150"/>
      <c r="CR363" s="150"/>
      <c r="CS363" s="143" t="s">
        <v>4943</v>
      </c>
      <c r="CT363" s="150"/>
      <c r="CU363" s="150"/>
      <c r="CV363" s="150"/>
      <c r="CW363" s="150"/>
      <c r="CX363" s="150"/>
      <c r="CY363" s="150"/>
      <c r="CZ363" s="150"/>
      <c r="DA363" s="150"/>
      <c r="DB363" s="150"/>
      <c r="DC363" s="150"/>
      <c r="DD363" s="150"/>
      <c r="DE363" s="150"/>
    </row>
    <row r="364" spans="34:109" ht="15" hidden="1" customHeight="1">
      <c r="AH364" s="148"/>
      <c r="AI364" s="148"/>
      <c r="AJ364" s="148"/>
      <c r="AK364" s="148"/>
      <c r="AL364" s="137" t="str">
        <f t="shared" si="15"/>
        <v/>
      </c>
      <c r="AM364" s="137" t="str">
        <f t="shared" si="16"/>
        <v/>
      </c>
      <c r="AN364" s="138" t="str">
        <f t="shared" si="17"/>
        <v/>
      </c>
      <c r="AO364" s="148"/>
      <c r="AP364" s="129">
        <v>362</v>
      </c>
      <c r="AQ364" s="149"/>
      <c r="AR364" s="149"/>
      <c r="AS364" s="149"/>
      <c r="AT364" s="149"/>
      <c r="AU364" s="149"/>
      <c r="AV364" s="149"/>
      <c r="AW364" s="149"/>
      <c r="AX364" s="149"/>
      <c r="AY364" s="149"/>
      <c r="AZ364" s="149"/>
      <c r="BA364" s="149"/>
      <c r="BB364" s="149"/>
      <c r="BC364" s="149"/>
      <c r="BD364" s="149"/>
      <c r="BE364" s="149"/>
      <c r="BF364" s="149"/>
      <c r="BG364" s="149"/>
      <c r="BH364" s="149"/>
      <c r="BI364" s="149"/>
      <c r="BJ364" s="141" t="s">
        <v>4944</v>
      </c>
      <c r="BK364" s="149"/>
      <c r="BL364" s="149"/>
      <c r="BM364" s="149"/>
      <c r="BN364" s="149"/>
      <c r="BO364" s="149"/>
      <c r="BP364" s="149"/>
      <c r="BQ364" s="149"/>
      <c r="BR364" s="149"/>
      <c r="BS364" s="149"/>
      <c r="BT364" s="149"/>
      <c r="BU364" s="149"/>
      <c r="BV364" s="149"/>
      <c r="BW364" s="148"/>
      <c r="BX364" s="148"/>
      <c r="BY364" s="148"/>
      <c r="BZ364" s="150"/>
      <c r="CA364" s="150"/>
      <c r="CB364" s="150"/>
      <c r="CC364" s="150"/>
      <c r="CD364" s="150"/>
      <c r="CE364" s="150"/>
      <c r="CF364" s="150"/>
      <c r="CG364" s="150"/>
      <c r="CH364" s="150"/>
      <c r="CI364" s="150"/>
      <c r="CJ364" s="150"/>
      <c r="CK364" s="150"/>
      <c r="CL364" s="150"/>
      <c r="CM364" s="150"/>
      <c r="CN364" s="150"/>
      <c r="CO364" s="150"/>
      <c r="CP364" s="150"/>
      <c r="CQ364" s="150"/>
      <c r="CR364" s="150"/>
      <c r="CS364" s="143" t="s">
        <v>4945</v>
      </c>
      <c r="CT364" s="150"/>
      <c r="CU364" s="150"/>
      <c r="CV364" s="150"/>
      <c r="CW364" s="150"/>
      <c r="CX364" s="150"/>
      <c r="CY364" s="150"/>
      <c r="CZ364" s="150"/>
      <c r="DA364" s="150"/>
      <c r="DB364" s="150"/>
      <c r="DC364" s="150"/>
      <c r="DD364" s="150"/>
      <c r="DE364" s="150"/>
    </row>
    <row r="365" spans="34:109" ht="15" hidden="1" customHeight="1">
      <c r="AH365" s="148"/>
      <c r="AI365" s="148"/>
      <c r="AJ365" s="148"/>
      <c r="AK365" s="148"/>
      <c r="AL365" s="137" t="str">
        <f t="shared" si="15"/>
        <v/>
      </c>
      <c r="AM365" s="137" t="str">
        <f t="shared" si="16"/>
        <v/>
      </c>
      <c r="AN365" s="138" t="str">
        <f t="shared" si="17"/>
        <v/>
      </c>
      <c r="AO365" s="148"/>
      <c r="AP365" s="129">
        <v>363</v>
      </c>
      <c r="AQ365" s="149"/>
      <c r="AR365" s="149"/>
      <c r="AS365" s="149"/>
      <c r="AT365" s="149"/>
      <c r="AU365" s="149"/>
      <c r="AV365" s="149"/>
      <c r="AW365" s="149"/>
      <c r="AX365" s="149"/>
      <c r="AY365" s="149"/>
      <c r="AZ365" s="149"/>
      <c r="BA365" s="149"/>
      <c r="BB365" s="149"/>
      <c r="BC365" s="149"/>
      <c r="BD365" s="149"/>
      <c r="BE365" s="149"/>
      <c r="BF365" s="149"/>
      <c r="BG365" s="149"/>
      <c r="BH365" s="149"/>
      <c r="BI365" s="149"/>
      <c r="BJ365" s="141" t="s">
        <v>4946</v>
      </c>
      <c r="BK365" s="149"/>
      <c r="BL365" s="149"/>
      <c r="BM365" s="149"/>
      <c r="BN365" s="149"/>
      <c r="BO365" s="149"/>
      <c r="BP365" s="149"/>
      <c r="BQ365" s="149"/>
      <c r="BR365" s="149"/>
      <c r="BS365" s="149"/>
      <c r="BT365" s="149"/>
      <c r="BU365" s="149"/>
      <c r="BV365" s="149"/>
      <c r="BW365" s="148"/>
      <c r="BX365" s="148"/>
      <c r="BY365" s="148"/>
      <c r="BZ365" s="150"/>
      <c r="CA365" s="150"/>
      <c r="CB365" s="150"/>
      <c r="CC365" s="150"/>
      <c r="CD365" s="150"/>
      <c r="CE365" s="150"/>
      <c r="CF365" s="150"/>
      <c r="CG365" s="150"/>
      <c r="CH365" s="150"/>
      <c r="CI365" s="150"/>
      <c r="CJ365" s="150"/>
      <c r="CK365" s="150"/>
      <c r="CL365" s="150"/>
      <c r="CM365" s="150"/>
      <c r="CN365" s="150"/>
      <c r="CO365" s="150"/>
      <c r="CP365" s="150"/>
      <c r="CQ365" s="150"/>
      <c r="CR365" s="150"/>
      <c r="CS365" s="143" t="s">
        <v>4947</v>
      </c>
      <c r="CT365" s="150"/>
      <c r="CU365" s="150"/>
      <c r="CV365" s="150"/>
      <c r="CW365" s="150"/>
      <c r="CX365" s="150"/>
      <c r="CY365" s="150"/>
      <c r="CZ365" s="150"/>
      <c r="DA365" s="150"/>
      <c r="DB365" s="150"/>
      <c r="DC365" s="150"/>
      <c r="DD365" s="150"/>
      <c r="DE365" s="150"/>
    </row>
    <row r="366" spans="34:109" ht="15" hidden="1" customHeight="1">
      <c r="AH366" s="148"/>
      <c r="AI366" s="148"/>
      <c r="AJ366" s="148"/>
      <c r="AK366" s="148"/>
      <c r="AL366" s="137" t="str">
        <f t="shared" si="15"/>
        <v/>
      </c>
      <c r="AM366" s="137" t="str">
        <f t="shared" si="16"/>
        <v/>
      </c>
      <c r="AN366" s="138" t="str">
        <f t="shared" si="17"/>
        <v/>
      </c>
      <c r="AO366" s="148"/>
      <c r="AP366" s="129">
        <v>364</v>
      </c>
      <c r="AQ366" s="149"/>
      <c r="AR366" s="149"/>
      <c r="AS366" s="149"/>
      <c r="AT366" s="149"/>
      <c r="AU366" s="149"/>
      <c r="AV366" s="149"/>
      <c r="AW366" s="149"/>
      <c r="AX366" s="149"/>
      <c r="AY366" s="149"/>
      <c r="AZ366" s="149"/>
      <c r="BA366" s="149"/>
      <c r="BB366" s="149"/>
      <c r="BC366" s="149"/>
      <c r="BD366" s="149"/>
      <c r="BE366" s="149"/>
      <c r="BF366" s="149"/>
      <c r="BG366" s="149"/>
      <c r="BH366" s="149"/>
      <c r="BI366" s="149"/>
      <c r="BJ366" s="141" t="s">
        <v>4948</v>
      </c>
      <c r="BK366" s="149"/>
      <c r="BL366" s="149"/>
      <c r="BM366" s="149"/>
      <c r="BN366" s="149"/>
      <c r="BO366" s="149"/>
      <c r="BP366" s="149"/>
      <c r="BQ366" s="149"/>
      <c r="BR366" s="149"/>
      <c r="BS366" s="149"/>
      <c r="BT366" s="149"/>
      <c r="BU366" s="149"/>
      <c r="BV366" s="149"/>
      <c r="BW366" s="148"/>
      <c r="BX366" s="148"/>
      <c r="BY366" s="148"/>
      <c r="BZ366" s="150"/>
      <c r="CA366" s="150"/>
      <c r="CB366" s="150"/>
      <c r="CC366" s="150"/>
      <c r="CD366" s="150"/>
      <c r="CE366" s="150"/>
      <c r="CF366" s="150"/>
      <c r="CG366" s="150"/>
      <c r="CH366" s="150"/>
      <c r="CI366" s="150"/>
      <c r="CJ366" s="150"/>
      <c r="CK366" s="150"/>
      <c r="CL366" s="150"/>
      <c r="CM366" s="150"/>
      <c r="CN366" s="150"/>
      <c r="CO366" s="150"/>
      <c r="CP366" s="150"/>
      <c r="CQ366" s="150"/>
      <c r="CR366" s="150"/>
      <c r="CS366" s="143" t="s">
        <v>4949</v>
      </c>
      <c r="CT366" s="150"/>
      <c r="CU366" s="150"/>
      <c r="CV366" s="150"/>
      <c r="CW366" s="150"/>
      <c r="CX366" s="150"/>
      <c r="CY366" s="150"/>
      <c r="CZ366" s="150"/>
      <c r="DA366" s="150"/>
      <c r="DB366" s="150"/>
      <c r="DC366" s="150"/>
      <c r="DD366" s="150"/>
      <c r="DE366" s="150"/>
    </row>
    <row r="367" spans="34:109" ht="15" hidden="1" customHeight="1">
      <c r="AH367" s="148"/>
      <c r="AI367" s="148"/>
      <c r="AJ367" s="148"/>
      <c r="AK367" s="148"/>
      <c r="AL367" s="137" t="str">
        <f t="shared" si="15"/>
        <v/>
      </c>
      <c r="AM367" s="137" t="str">
        <f t="shared" si="16"/>
        <v/>
      </c>
      <c r="AN367" s="138" t="str">
        <f t="shared" si="17"/>
        <v/>
      </c>
      <c r="AO367" s="148"/>
      <c r="AP367" s="129">
        <v>365</v>
      </c>
      <c r="AQ367" s="149"/>
      <c r="AR367" s="149"/>
      <c r="AS367" s="149"/>
      <c r="AT367" s="149"/>
      <c r="AU367" s="149"/>
      <c r="AV367" s="149"/>
      <c r="AW367" s="149"/>
      <c r="AX367" s="149"/>
      <c r="AY367" s="149"/>
      <c r="AZ367" s="149"/>
      <c r="BA367" s="149"/>
      <c r="BB367" s="149"/>
      <c r="BC367" s="149"/>
      <c r="BD367" s="149"/>
      <c r="BE367" s="149"/>
      <c r="BF367" s="149"/>
      <c r="BG367" s="149"/>
      <c r="BH367" s="149"/>
      <c r="BI367" s="149"/>
      <c r="BJ367" s="141" t="s">
        <v>4950</v>
      </c>
      <c r="BK367" s="149"/>
      <c r="BL367" s="149"/>
      <c r="BM367" s="149"/>
      <c r="BN367" s="149"/>
      <c r="BO367" s="149"/>
      <c r="BP367" s="149"/>
      <c r="BQ367" s="149"/>
      <c r="BR367" s="149"/>
      <c r="BS367" s="149"/>
      <c r="BT367" s="149"/>
      <c r="BU367" s="149"/>
      <c r="BV367" s="149"/>
      <c r="BW367" s="148"/>
      <c r="BX367" s="148"/>
      <c r="BY367" s="148"/>
      <c r="BZ367" s="150"/>
      <c r="CA367" s="150"/>
      <c r="CB367" s="150"/>
      <c r="CC367" s="150"/>
      <c r="CD367" s="150"/>
      <c r="CE367" s="150"/>
      <c r="CF367" s="150"/>
      <c r="CG367" s="150"/>
      <c r="CH367" s="150"/>
      <c r="CI367" s="150"/>
      <c r="CJ367" s="150"/>
      <c r="CK367" s="150"/>
      <c r="CL367" s="150"/>
      <c r="CM367" s="150"/>
      <c r="CN367" s="150"/>
      <c r="CO367" s="150"/>
      <c r="CP367" s="150"/>
      <c r="CQ367" s="150"/>
      <c r="CR367" s="150"/>
      <c r="CS367" s="143" t="s">
        <v>4951</v>
      </c>
      <c r="CT367" s="150"/>
      <c r="CU367" s="150"/>
      <c r="CV367" s="150"/>
      <c r="CW367" s="150"/>
      <c r="CX367" s="150"/>
      <c r="CY367" s="150"/>
      <c r="CZ367" s="150"/>
      <c r="DA367" s="150"/>
      <c r="DB367" s="150"/>
      <c r="DC367" s="150"/>
      <c r="DD367" s="150"/>
      <c r="DE367" s="150"/>
    </row>
    <row r="368" spans="34:109" ht="15" hidden="1" customHeight="1">
      <c r="AH368" s="148"/>
      <c r="AI368" s="148"/>
      <c r="AJ368" s="148"/>
      <c r="AK368" s="148"/>
      <c r="AL368" s="137" t="str">
        <f t="shared" si="15"/>
        <v/>
      </c>
      <c r="AM368" s="137" t="str">
        <f t="shared" si="16"/>
        <v/>
      </c>
      <c r="AN368" s="138" t="str">
        <f t="shared" si="17"/>
        <v/>
      </c>
      <c r="AO368" s="148"/>
      <c r="AP368" s="129">
        <v>366</v>
      </c>
      <c r="AQ368" s="149"/>
      <c r="AR368" s="149"/>
      <c r="AS368" s="149"/>
      <c r="AT368" s="149"/>
      <c r="AU368" s="149"/>
      <c r="AV368" s="149"/>
      <c r="AW368" s="149"/>
      <c r="AX368" s="149"/>
      <c r="AY368" s="149"/>
      <c r="AZ368" s="149"/>
      <c r="BA368" s="149"/>
      <c r="BB368" s="149"/>
      <c r="BC368" s="149"/>
      <c r="BD368" s="149"/>
      <c r="BE368" s="149"/>
      <c r="BF368" s="149"/>
      <c r="BG368" s="149"/>
      <c r="BH368" s="149"/>
      <c r="BI368" s="149"/>
      <c r="BJ368" s="141" t="s">
        <v>4952</v>
      </c>
      <c r="BK368" s="149"/>
      <c r="BL368" s="149"/>
      <c r="BM368" s="149"/>
      <c r="BN368" s="149"/>
      <c r="BO368" s="149"/>
      <c r="BP368" s="149"/>
      <c r="BQ368" s="149"/>
      <c r="BR368" s="149"/>
      <c r="BS368" s="149"/>
      <c r="BT368" s="149"/>
      <c r="BU368" s="149"/>
      <c r="BV368" s="149"/>
      <c r="BW368" s="148"/>
      <c r="BX368" s="148"/>
      <c r="BY368" s="148"/>
      <c r="BZ368" s="150"/>
      <c r="CA368" s="150"/>
      <c r="CB368" s="150"/>
      <c r="CC368" s="150"/>
      <c r="CD368" s="150"/>
      <c r="CE368" s="150"/>
      <c r="CF368" s="150"/>
      <c r="CG368" s="150"/>
      <c r="CH368" s="150"/>
      <c r="CI368" s="150"/>
      <c r="CJ368" s="150"/>
      <c r="CK368" s="150"/>
      <c r="CL368" s="150"/>
      <c r="CM368" s="150"/>
      <c r="CN368" s="150"/>
      <c r="CO368" s="150"/>
      <c r="CP368" s="150"/>
      <c r="CQ368" s="150"/>
      <c r="CR368" s="150"/>
      <c r="CS368" s="143" t="s">
        <v>4953</v>
      </c>
      <c r="CT368" s="150"/>
      <c r="CU368" s="150"/>
      <c r="CV368" s="150"/>
      <c r="CW368" s="150"/>
      <c r="CX368" s="150"/>
      <c r="CY368" s="150"/>
      <c r="CZ368" s="150"/>
      <c r="DA368" s="150"/>
      <c r="DB368" s="150"/>
      <c r="DC368" s="150"/>
      <c r="DD368" s="150"/>
      <c r="DE368" s="150"/>
    </row>
    <row r="369" spans="34:109" ht="15" hidden="1" customHeight="1">
      <c r="AH369" s="148"/>
      <c r="AI369" s="148"/>
      <c r="AJ369" s="148"/>
      <c r="AK369" s="148"/>
      <c r="AL369" s="137" t="str">
        <f t="shared" si="15"/>
        <v/>
      </c>
      <c r="AM369" s="137" t="str">
        <f t="shared" si="16"/>
        <v/>
      </c>
      <c r="AN369" s="138" t="str">
        <f t="shared" si="17"/>
        <v/>
      </c>
      <c r="AO369" s="148"/>
      <c r="AP369" s="129">
        <v>367</v>
      </c>
      <c r="AQ369" s="149"/>
      <c r="AR369" s="149"/>
      <c r="AS369" s="149"/>
      <c r="AT369" s="149"/>
      <c r="AU369" s="149"/>
      <c r="AV369" s="149"/>
      <c r="AW369" s="149"/>
      <c r="AX369" s="149"/>
      <c r="AY369" s="149"/>
      <c r="AZ369" s="149"/>
      <c r="BA369" s="149"/>
      <c r="BB369" s="149"/>
      <c r="BC369" s="149"/>
      <c r="BD369" s="149"/>
      <c r="BE369" s="149"/>
      <c r="BF369" s="149"/>
      <c r="BG369" s="149"/>
      <c r="BH369" s="149"/>
      <c r="BI369" s="149"/>
      <c r="BJ369" s="141" t="s">
        <v>4954</v>
      </c>
      <c r="BK369" s="149"/>
      <c r="BL369" s="149"/>
      <c r="BM369" s="149"/>
      <c r="BN369" s="149"/>
      <c r="BO369" s="149"/>
      <c r="BP369" s="149"/>
      <c r="BQ369" s="149"/>
      <c r="BR369" s="149"/>
      <c r="BS369" s="149"/>
      <c r="BT369" s="149"/>
      <c r="BU369" s="149"/>
      <c r="BV369" s="149"/>
      <c r="BW369" s="148"/>
      <c r="BX369" s="148"/>
      <c r="BY369" s="148"/>
      <c r="BZ369" s="150"/>
      <c r="CA369" s="150"/>
      <c r="CB369" s="150"/>
      <c r="CC369" s="150"/>
      <c r="CD369" s="150"/>
      <c r="CE369" s="150"/>
      <c r="CF369" s="150"/>
      <c r="CG369" s="150"/>
      <c r="CH369" s="150"/>
      <c r="CI369" s="150"/>
      <c r="CJ369" s="150"/>
      <c r="CK369" s="150"/>
      <c r="CL369" s="150"/>
      <c r="CM369" s="150"/>
      <c r="CN369" s="150"/>
      <c r="CO369" s="150"/>
      <c r="CP369" s="150"/>
      <c r="CQ369" s="150"/>
      <c r="CR369" s="150"/>
      <c r="CS369" s="143" t="s">
        <v>4955</v>
      </c>
      <c r="CT369" s="150"/>
      <c r="CU369" s="150"/>
      <c r="CV369" s="150"/>
      <c r="CW369" s="150"/>
      <c r="CX369" s="150"/>
      <c r="CY369" s="150"/>
      <c r="CZ369" s="150"/>
      <c r="DA369" s="150"/>
      <c r="DB369" s="150"/>
      <c r="DC369" s="150"/>
      <c r="DD369" s="150"/>
      <c r="DE369" s="150"/>
    </row>
    <row r="370" spans="34:109" ht="15" hidden="1" customHeight="1">
      <c r="AH370" s="148"/>
      <c r="AI370" s="148"/>
      <c r="AJ370" s="148"/>
      <c r="AK370" s="148"/>
      <c r="AL370" s="137" t="str">
        <f t="shared" si="15"/>
        <v/>
      </c>
      <c r="AM370" s="137" t="str">
        <f t="shared" si="16"/>
        <v/>
      </c>
      <c r="AN370" s="138" t="str">
        <f t="shared" si="17"/>
        <v/>
      </c>
      <c r="AO370" s="148"/>
      <c r="AP370" s="129">
        <v>368</v>
      </c>
      <c r="AQ370" s="149"/>
      <c r="AR370" s="149"/>
      <c r="AS370" s="149"/>
      <c r="AT370" s="149"/>
      <c r="AU370" s="149"/>
      <c r="AV370" s="149"/>
      <c r="AW370" s="149"/>
      <c r="AX370" s="149"/>
      <c r="AY370" s="149"/>
      <c r="AZ370" s="149"/>
      <c r="BA370" s="149"/>
      <c r="BB370" s="149"/>
      <c r="BC370" s="149"/>
      <c r="BD370" s="149"/>
      <c r="BE370" s="149"/>
      <c r="BF370" s="149"/>
      <c r="BG370" s="149"/>
      <c r="BH370" s="149"/>
      <c r="BI370" s="149"/>
      <c r="BJ370" s="141" t="s">
        <v>4956</v>
      </c>
      <c r="BK370" s="149"/>
      <c r="BL370" s="149"/>
      <c r="BM370" s="149"/>
      <c r="BN370" s="149"/>
      <c r="BO370" s="149"/>
      <c r="BP370" s="149"/>
      <c r="BQ370" s="149"/>
      <c r="BR370" s="149"/>
      <c r="BS370" s="149"/>
      <c r="BT370" s="149"/>
      <c r="BU370" s="149"/>
      <c r="BV370" s="149"/>
      <c r="BW370" s="148"/>
      <c r="BX370" s="148"/>
      <c r="BY370" s="148"/>
      <c r="BZ370" s="150"/>
      <c r="CA370" s="150"/>
      <c r="CB370" s="150"/>
      <c r="CC370" s="150"/>
      <c r="CD370" s="150"/>
      <c r="CE370" s="150"/>
      <c r="CF370" s="150"/>
      <c r="CG370" s="150"/>
      <c r="CH370" s="150"/>
      <c r="CI370" s="150"/>
      <c r="CJ370" s="150"/>
      <c r="CK370" s="150"/>
      <c r="CL370" s="150"/>
      <c r="CM370" s="150"/>
      <c r="CN370" s="150"/>
      <c r="CO370" s="150"/>
      <c r="CP370" s="150"/>
      <c r="CQ370" s="150"/>
      <c r="CR370" s="150"/>
      <c r="CS370" s="143" t="s">
        <v>4957</v>
      </c>
      <c r="CT370" s="150"/>
      <c r="CU370" s="150"/>
      <c r="CV370" s="150"/>
      <c r="CW370" s="150"/>
      <c r="CX370" s="150"/>
      <c r="CY370" s="150"/>
      <c r="CZ370" s="150"/>
      <c r="DA370" s="150"/>
      <c r="DB370" s="150"/>
      <c r="DC370" s="150"/>
      <c r="DD370" s="150"/>
      <c r="DE370" s="150"/>
    </row>
    <row r="371" spans="34:109" ht="15" hidden="1" customHeight="1">
      <c r="AH371" s="148"/>
      <c r="AI371" s="148"/>
      <c r="AJ371" s="148"/>
      <c r="AK371" s="148"/>
      <c r="AL371" s="137" t="str">
        <f t="shared" si="15"/>
        <v/>
      </c>
      <c r="AM371" s="137" t="str">
        <f t="shared" si="16"/>
        <v/>
      </c>
      <c r="AN371" s="138" t="str">
        <f t="shared" si="17"/>
        <v/>
      </c>
      <c r="AO371" s="148"/>
      <c r="AP371" s="129">
        <v>369</v>
      </c>
      <c r="AQ371" s="149"/>
      <c r="AR371" s="149"/>
      <c r="AS371" s="149"/>
      <c r="AT371" s="149"/>
      <c r="AU371" s="149"/>
      <c r="AV371" s="149"/>
      <c r="AW371" s="149"/>
      <c r="AX371" s="149"/>
      <c r="AY371" s="149"/>
      <c r="AZ371" s="149"/>
      <c r="BA371" s="149"/>
      <c r="BB371" s="149"/>
      <c r="BC371" s="149"/>
      <c r="BD371" s="149"/>
      <c r="BE371" s="149"/>
      <c r="BF371" s="149"/>
      <c r="BG371" s="149"/>
      <c r="BH371" s="149"/>
      <c r="BI371" s="149"/>
      <c r="BJ371" s="141" t="s">
        <v>4958</v>
      </c>
      <c r="BK371" s="149"/>
      <c r="BL371" s="149"/>
      <c r="BM371" s="149"/>
      <c r="BN371" s="149"/>
      <c r="BO371" s="149"/>
      <c r="BP371" s="149"/>
      <c r="BQ371" s="149"/>
      <c r="BR371" s="149"/>
      <c r="BS371" s="149"/>
      <c r="BT371" s="149"/>
      <c r="BU371" s="149"/>
      <c r="BV371" s="149"/>
      <c r="BW371" s="148"/>
      <c r="BX371" s="148"/>
      <c r="BY371" s="148"/>
      <c r="BZ371" s="150"/>
      <c r="CA371" s="150"/>
      <c r="CB371" s="150"/>
      <c r="CC371" s="150"/>
      <c r="CD371" s="150"/>
      <c r="CE371" s="150"/>
      <c r="CF371" s="150"/>
      <c r="CG371" s="150"/>
      <c r="CH371" s="150"/>
      <c r="CI371" s="150"/>
      <c r="CJ371" s="150"/>
      <c r="CK371" s="150"/>
      <c r="CL371" s="150"/>
      <c r="CM371" s="150"/>
      <c r="CN371" s="150"/>
      <c r="CO371" s="150"/>
      <c r="CP371" s="150"/>
      <c r="CQ371" s="150"/>
      <c r="CR371" s="150"/>
      <c r="CS371" s="143" t="s">
        <v>4959</v>
      </c>
      <c r="CT371" s="150"/>
      <c r="CU371" s="150"/>
      <c r="CV371" s="150"/>
      <c r="CW371" s="150"/>
      <c r="CX371" s="150"/>
      <c r="CY371" s="150"/>
      <c r="CZ371" s="150"/>
      <c r="DA371" s="150"/>
      <c r="DB371" s="150"/>
      <c r="DC371" s="150"/>
      <c r="DD371" s="150"/>
      <c r="DE371" s="150"/>
    </row>
    <row r="372" spans="34:109" ht="15" hidden="1" customHeight="1">
      <c r="AH372" s="148"/>
      <c r="AI372" s="148"/>
      <c r="AJ372" s="148"/>
      <c r="AK372" s="148"/>
      <c r="AL372" s="137" t="str">
        <f t="shared" si="15"/>
        <v/>
      </c>
      <c r="AM372" s="137" t="str">
        <f t="shared" si="16"/>
        <v/>
      </c>
      <c r="AN372" s="138" t="str">
        <f t="shared" si="17"/>
        <v/>
      </c>
      <c r="AO372" s="148"/>
      <c r="AP372" s="129">
        <v>370</v>
      </c>
      <c r="AQ372" s="149"/>
      <c r="AR372" s="149"/>
      <c r="AS372" s="149"/>
      <c r="AT372" s="149"/>
      <c r="AU372" s="149"/>
      <c r="AV372" s="149"/>
      <c r="AW372" s="149"/>
      <c r="AX372" s="149"/>
      <c r="AY372" s="149"/>
      <c r="AZ372" s="149"/>
      <c r="BA372" s="149"/>
      <c r="BB372" s="149"/>
      <c r="BC372" s="149"/>
      <c r="BD372" s="149"/>
      <c r="BE372" s="149"/>
      <c r="BF372" s="149"/>
      <c r="BG372" s="149"/>
      <c r="BH372" s="149"/>
      <c r="BI372" s="149"/>
      <c r="BJ372" s="141" t="s">
        <v>4960</v>
      </c>
      <c r="BK372" s="149"/>
      <c r="BL372" s="149"/>
      <c r="BM372" s="149"/>
      <c r="BN372" s="149"/>
      <c r="BO372" s="149"/>
      <c r="BP372" s="149"/>
      <c r="BQ372" s="149"/>
      <c r="BR372" s="149"/>
      <c r="BS372" s="149"/>
      <c r="BT372" s="149"/>
      <c r="BU372" s="149"/>
      <c r="BV372" s="149"/>
      <c r="BW372" s="148"/>
      <c r="BX372" s="148"/>
      <c r="BY372" s="148"/>
      <c r="BZ372" s="150"/>
      <c r="CA372" s="150"/>
      <c r="CB372" s="150"/>
      <c r="CC372" s="150"/>
      <c r="CD372" s="150"/>
      <c r="CE372" s="150"/>
      <c r="CF372" s="150"/>
      <c r="CG372" s="150"/>
      <c r="CH372" s="150"/>
      <c r="CI372" s="150"/>
      <c r="CJ372" s="150"/>
      <c r="CK372" s="150"/>
      <c r="CL372" s="150"/>
      <c r="CM372" s="150"/>
      <c r="CN372" s="150"/>
      <c r="CO372" s="150"/>
      <c r="CP372" s="150"/>
      <c r="CQ372" s="150"/>
      <c r="CR372" s="150"/>
      <c r="CS372" s="143" t="s">
        <v>4961</v>
      </c>
      <c r="CT372" s="150"/>
      <c r="CU372" s="150"/>
      <c r="CV372" s="150"/>
      <c r="CW372" s="150"/>
      <c r="CX372" s="150"/>
      <c r="CY372" s="150"/>
      <c r="CZ372" s="150"/>
      <c r="DA372" s="150"/>
      <c r="DB372" s="150"/>
      <c r="DC372" s="150"/>
      <c r="DD372" s="150"/>
      <c r="DE372" s="150"/>
    </row>
    <row r="373" spans="34:109" ht="15" hidden="1" customHeight="1">
      <c r="AH373" s="148"/>
      <c r="AI373" s="148"/>
      <c r="AJ373" s="148"/>
      <c r="AK373" s="148"/>
      <c r="AL373" s="137" t="str">
        <f t="shared" si="15"/>
        <v/>
      </c>
      <c r="AM373" s="137" t="str">
        <f t="shared" si="16"/>
        <v/>
      </c>
      <c r="AN373" s="138" t="str">
        <f t="shared" si="17"/>
        <v/>
      </c>
      <c r="AO373" s="148"/>
      <c r="AP373" s="129">
        <v>371</v>
      </c>
      <c r="AQ373" s="149"/>
      <c r="AR373" s="149"/>
      <c r="AS373" s="149"/>
      <c r="AT373" s="149"/>
      <c r="AU373" s="149"/>
      <c r="AV373" s="149"/>
      <c r="AW373" s="149"/>
      <c r="AX373" s="149"/>
      <c r="AY373" s="149"/>
      <c r="AZ373" s="149"/>
      <c r="BA373" s="149"/>
      <c r="BB373" s="149"/>
      <c r="BC373" s="149"/>
      <c r="BD373" s="149"/>
      <c r="BE373" s="149"/>
      <c r="BF373" s="149"/>
      <c r="BG373" s="149"/>
      <c r="BH373" s="149"/>
      <c r="BI373" s="149"/>
      <c r="BJ373" s="141" t="s">
        <v>4962</v>
      </c>
      <c r="BK373" s="149"/>
      <c r="BL373" s="149"/>
      <c r="BM373" s="149"/>
      <c r="BN373" s="149"/>
      <c r="BO373" s="149"/>
      <c r="BP373" s="149"/>
      <c r="BQ373" s="149"/>
      <c r="BR373" s="149"/>
      <c r="BS373" s="149"/>
      <c r="BT373" s="149"/>
      <c r="BU373" s="149"/>
      <c r="BV373" s="149"/>
      <c r="BW373" s="148"/>
      <c r="BX373" s="148"/>
      <c r="BY373" s="148"/>
      <c r="BZ373" s="150"/>
      <c r="CA373" s="150"/>
      <c r="CB373" s="150"/>
      <c r="CC373" s="150"/>
      <c r="CD373" s="150"/>
      <c r="CE373" s="150"/>
      <c r="CF373" s="150"/>
      <c r="CG373" s="150"/>
      <c r="CH373" s="150"/>
      <c r="CI373" s="150"/>
      <c r="CJ373" s="150"/>
      <c r="CK373" s="150"/>
      <c r="CL373" s="150"/>
      <c r="CM373" s="150"/>
      <c r="CN373" s="150"/>
      <c r="CO373" s="150"/>
      <c r="CP373" s="150"/>
      <c r="CQ373" s="150"/>
      <c r="CR373" s="150"/>
      <c r="CS373" s="143" t="s">
        <v>4963</v>
      </c>
      <c r="CT373" s="150"/>
      <c r="CU373" s="150"/>
      <c r="CV373" s="150"/>
      <c r="CW373" s="150"/>
      <c r="CX373" s="150"/>
      <c r="CY373" s="150"/>
      <c r="CZ373" s="150"/>
      <c r="DA373" s="150"/>
      <c r="DB373" s="150"/>
      <c r="DC373" s="150"/>
      <c r="DD373" s="150"/>
      <c r="DE373" s="150"/>
    </row>
    <row r="374" spans="34:109" ht="15" hidden="1" customHeight="1">
      <c r="AH374" s="148"/>
      <c r="AI374" s="148"/>
      <c r="AJ374" s="148"/>
      <c r="AK374" s="148"/>
      <c r="AL374" s="137" t="str">
        <f t="shared" si="15"/>
        <v/>
      </c>
      <c r="AM374" s="137" t="str">
        <f t="shared" si="16"/>
        <v/>
      </c>
      <c r="AN374" s="138" t="str">
        <f t="shared" si="17"/>
        <v/>
      </c>
      <c r="AO374" s="148"/>
      <c r="AP374" s="129">
        <v>372</v>
      </c>
      <c r="AQ374" s="149"/>
      <c r="AR374" s="149"/>
      <c r="AS374" s="149"/>
      <c r="AT374" s="149"/>
      <c r="AU374" s="149"/>
      <c r="AV374" s="149"/>
      <c r="AW374" s="149"/>
      <c r="AX374" s="149"/>
      <c r="AY374" s="149"/>
      <c r="AZ374" s="149"/>
      <c r="BA374" s="149"/>
      <c r="BB374" s="149"/>
      <c r="BC374" s="149"/>
      <c r="BD374" s="149"/>
      <c r="BE374" s="149"/>
      <c r="BF374" s="149"/>
      <c r="BG374" s="149"/>
      <c r="BH374" s="149"/>
      <c r="BI374" s="149"/>
      <c r="BJ374" s="141" t="s">
        <v>4964</v>
      </c>
      <c r="BK374" s="149"/>
      <c r="BL374" s="149"/>
      <c r="BM374" s="149"/>
      <c r="BN374" s="149"/>
      <c r="BO374" s="149"/>
      <c r="BP374" s="149"/>
      <c r="BQ374" s="149"/>
      <c r="BR374" s="149"/>
      <c r="BS374" s="149"/>
      <c r="BT374" s="149"/>
      <c r="BU374" s="149"/>
      <c r="BV374" s="149"/>
      <c r="BW374" s="148"/>
      <c r="BX374" s="148"/>
      <c r="BY374" s="148"/>
      <c r="BZ374" s="150"/>
      <c r="CA374" s="150"/>
      <c r="CB374" s="150"/>
      <c r="CC374" s="150"/>
      <c r="CD374" s="150"/>
      <c r="CE374" s="150"/>
      <c r="CF374" s="150"/>
      <c r="CG374" s="150"/>
      <c r="CH374" s="150"/>
      <c r="CI374" s="150"/>
      <c r="CJ374" s="150"/>
      <c r="CK374" s="150"/>
      <c r="CL374" s="150"/>
      <c r="CM374" s="150"/>
      <c r="CN374" s="150"/>
      <c r="CO374" s="150"/>
      <c r="CP374" s="150"/>
      <c r="CQ374" s="150"/>
      <c r="CR374" s="150"/>
      <c r="CS374" s="143" t="s">
        <v>4965</v>
      </c>
      <c r="CT374" s="150"/>
      <c r="CU374" s="150"/>
      <c r="CV374" s="150"/>
      <c r="CW374" s="150"/>
      <c r="CX374" s="150"/>
      <c r="CY374" s="150"/>
      <c r="CZ374" s="150"/>
      <c r="DA374" s="150"/>
      <c r="DB374" s="150"/>
      <c r="DC374" s="150"/>
      <c r="DD374" s="150"/>
      <c r="DE374" s="150"/>
    </row>
    <row r="375" spans="34:109" ht="15" hidden="1" customHeight="1">
      <c r="AH375" s="129"/>
      <c r="AI375" s="129"/>
      <c r="AJ375" s="129"/>
      <c r="AK375" s="129"/>
      <c r="AL375" s="137" t="str">
        <f t="shared" si="15"/>
        <v/>
      </c>
      <c r="AM375" s="137" t="str">
        <f t="shared" si="16"/>
        <v/>
      </c>
      <c r="AN375" s="138" t="str">
        <f t="shared" si="17"/>
        <v/>
      </c>
      <c r="AO375" s="129"/>
      <c r="AP375" s="129">
        <v>373</v>
      </c>
      <c r="AQ375" s="141"/>
      <c r="AR375" s="141"/>
      <c r="AS375" s="141"/>
      <c r="AT375" s="141"/>
      <c r="AU375" s="141"/>
      <c r="AV375" s="141"/>
      <c r="AW375" s="141"/>
      <c r="AX375" s="141"/>
      <c r="AY375" s="141"/>
      <c r="AZ375" s="141"/>
      <c r="BA375" s="141"/>
      <c r="BB375" s="141"/>
      <c r="BC375" s="141"/>
      <c r="BD375" s="141"/>
      <c r="BE375" s="141"/>
      <c r="BF375" s="141"/>
      <c r="BG375" s="141"/>
      <c r="BH375" s="141"/>
      <c r="BI375" s="141"/>
      <c r="BJ375" s="141" t="s">
        <v>4966</v>
      </c>
      <c r="BK375" s="141"/>
      <c r="BL375" s="141"/>
      <c r="BM375" s="141"/>
      <c r="BN375" s="141"/>
      <c r="BO375" s="141"/>
      <c r="BP375" s="141"/>
      <c r="BQ375" s="141"/>
      <c r="BR375" s="141"/>
      <c r="BS375" s="141"/>
      <c r="BT375" s="141"/>
      <c r="BU375" s="141"/>
      <c r="BV375" s="141"/>
      <c r="BW375" s="129"/>
      <c r="BX375" s="129"/>
      <c r="BY375" s="129"/>
      <c r="BZ375" s="143"/>
      <c r="CA375" s="143"/>
      <c r="CB375" s="143"/>
      <c r="CC375" s="143"/>
      <c r="CD375" s="143"/>
      <c r="CE375" s="143"/>
      <c r="CF375" s="143"/>
      <c r="CG375" s="143"/>
      <c r="CH375" s="143"/>
      <c r="CI375" s="143"/>
      <c r="CJ375" s="143"/>
      <c r="CK375" s="143"/>
      <c r="CL375" s="143"/>
      <c r="CM375" s="143"/>
      <c r="CN375" s="143"/>
      <c r="CO375" s="143"/>
      <c r="CP375" s="143"/>
      <c r="CQ375" s="143"/>
      <c r="CR375" s="143"/>
      <c r="CS375" s="143" t="s">
        <v>4967</v>
      </c>
      <c r="CT375" s="143"/>
      <c r="CU375" s="143"/>
      <c r="CV375" s="143"/>
      <c r="CW375" s="143"/>
      <c r="CX375" s="143"/>
      <c r="CY375" s="143"/>
      <c r="CZ375" s="143"/>
      <c r="DA375" s="143"/>
      <c r="DB375" s="143"/>
      <c r="DC375" s="143"/>
      <c r="DD375" s="143"/>
      <c r="DE375" s="143"/>
    </row>
    <row r="376" spans="34:109" ht="15" hidden="1" customHeight="1">
      <c r="AH376" s="129"/>
      <c r="AI376" s="129"/>
      <c r="AJ376" s="129"/>
      <c r="AK376" s="129"/>
      <c r="AL376" s="137" t="str">
        <f t="shared" si="15"/>
        <v/>
      </c>
      <c r="AM376" s="137" t="str">
        <f t="shared" si="16"/>
        <v/>
      </c>
      <c r="AN376" s="138" t="str">
        <f t="shared" si="17"/>
        <v/>
      </c>
      <c r="AO376" s="129"/>
      <c r="AP376" s="129">
        <v>374</v>
      </c>
      <c r="AQ376" s="141"/>
      <c r="AR376" s="141"/>
      <c r="AS376" s="141"/>
      <c r="AT376" s="141"/>
      <c r="AU376" s="141"/>
      <c r="AV376" s="141"/>
      <c r="AW376" s="141"/>
      <c r="AX376" s="141"/>
      <c r="AY376" s="141"/>
      <c r="AZ376" s="141"/>
      <c r="BA376" s="141"/>
      <c r="BB376" s="141"/>
      <c r="BC376" s="141"/>
      <c r="BD376" s="141"/>
      <c r="BE376" s="141"/>
      <c r="BF376" s="141"/>
      <c r="BG376" s="141"/>
      <c r="BH376" s="141"/>
      <c r="BI376" s="141"/>
      <c r="BJ376" s="141" t="s">
        <v>4968</v>
      </c>
      <c r="BK376" s="141"/>
      <c r="BL376" s="141"/>
      <c r="BM376" s="141"/>
      <c r="BN376" s="141"/>
      <c r="BO376" s="141"/>
      <c r="BP376" s="141"/>
      <c r="BQ376" s="141"/>
      <c r="BR376" s="141"/>
      <c r="BS376" s="141"/>
      <c r="BT376" s="141"/>
      <c r="BU376" s="141"/>
      <c r="BV376" s="141"/>
      <c r="BW376" s="129"/>
      <c r="BX376" s="129"/>
      <c r="BY376" s="129"/>
      <c r="BZ376" s="143"/>
      <c r="CA376" s="143"/>
      <c r="CB376" s="143"/>
      <c r="CC376" s="143"/>
      <c r="CD376" s="143"/>
      <c r="CE376" s="143"/>
      <c r="CF376" s="143"/>
      <c r="CG376" s="143"/>
      <c r="CH376" s="143"/>
      <c r="CI376" s="143"/>
      <c r="CJ376" s="143"/>
      <c r="CK376" s="143"/>
      <c r="CL376" s="143"/>
      <c r="CM376" s="143"/>
      <c r="CN376" s="143"/>
      <c r="CO376" s="143"/>
      <c r="CP376" s="143"/>
      <c r="CQ376" s="143"/>
      <c r="CR376" s="143"/>
      <c r="CS376" s="143" t="s">
        <v>4969</v>
      </c>
      <c r="CT376" s="143"/>
      <c r="CU376" s="143"/>
      <c r="CV376" s="143"/>
      <c r="CW376" s="143"/>
      <c r="CX376" s="143"/>
      <c r="CY376" s="143"/>
      <c r="CZ376" s="143"/>
      <c r="DA376" s="143"/>
      <c r="DB376" s="143"/>
      <c r="DC376" s="143"/>
      <c r="DD376" s="143"/>
      <c r="DE376" s="143"/>
    </row>
    <row r="377" spans="34:109" ht="15" hidden="1" customHeight="1">
      <c r="AH377" s="148"/>
      <c r="AI377" s="148"/>
      <c r="AJ377" s="148"/>
      <c r="AK377" s="148"/>
      <c r="AL377" s="137" t="str">
        <f t="shared" si="15"/>
        <v/>
      </c>
      <c r="AM377" s="137" t="str">
        <f t="shared" si="16"/>
        <v/>
      </c>
      <c r="AN377" s="138" t="str">
        <f t="shared" si="17"/>
        <v/>
      </c>
      <c r="AO377" s="148"/>
      <c r="AP377" s="129">
        <v>375</v>
      </c>
      <c r="AQ377" s="149"/>
      <c r="AR377" s="149"/>
      <c r="AS377" s="149"/>
      <c r="AT377" s="149"/>
      <c r="AU377" s="149"/>
      <c r="AV377" s="149"/>
      <c r="AW377" s="149"/>
      <c r="AX377" s="149"/>
      <c r="AY377" s="149"/>
      <c r="AZ377" s="149"/>
      <c r="BA377" s="149"/>
      <c r="BB377" s="149"/>
      <c r="BC377" s="149"/>
      <c r="BD377" s="149"/>
      <c r="BE377" s="149"/>
      <c r="BF377" s="149"/>
      <c r="BG377" s="149"/>
      <c r="BH377" s="149"/>
      <c r="BI377" s="149"/>
      <c r="BJ377" s="141" t="s">
        <v>4970</v>
      </c>
      <c r="BK377" s="149"/>
      <c r="BL377" s="149"/>
      <c r="BM377" s="149"/>
      <c r="BN377" s="149"/>
      <c r="BO377" s="149"/>
      <c r="BP377" s="149"/>
      <c r="BQ377" s="149"/>
      <c r="BR377" s="149"/>
      <c r="BS377" s="149"/>
      <c r="BT377" s="149"/>
      <c r="BU377" s="149"/>
      <c r="BV377" s="149"/>
      <c r="BW377" s="148"/>
      <c r="BX377" s="148"/>
      <c r="BY377" s="148"/>
      <c r="BZ377" s="150"/>
      <c r="CA377" s="150"/>
      <c r="CB377" s="150"/>
      <c r="CC377" s="150"/>
      <c r="CD377" s="150"/>
      <c r="CE377" s="150"/>
      <c r="CF377" s="150"/>
      <c r="CG377" s="150"/>
      <c r="CH377" s="150"/>
      <c r="CI377" s="150"/>
      <c r="CJ377" s="150"/>
      <c r="CK377" s="150"/>
      <c r="CL377" s="150"/>
      <c r="CM377" s="150"/>
      <c r="CN377" s="150"/>
      <c r="CO377" s="150"/>
      <c r="CP377" s="150"/>
      <c r="CQ377" s="150"/>
      <c r="CR377" s="150"/>
      <c r="CS377" s="143" t="s">
        <v>4971</v>
      </c>
      <c r="CT377" s="150"/>
      <c r="CU377" s="150"/>
      <c r="CV377" s="150"/>
      <c r="CW377" s="150"/>
      <c r="CX377" s="150"/>
      <c r="CY377" s="150"/>
      <c r="CZ377" s="150"/>
      <c r="DA377" s="150"/>
      <c r="DB377" s="150"/>
      <c r="DC377" s="150"/>
      <c r="DD377" s="150"/>
      <c r="DE377" s="150"/>
    </row>
    <row r="378" spans="34:109" ht="15" hidden="1" customHeight="1">
      <c r="AH378" s="148"/>
      <c r="AI378" s="148"/>
      <c r="AJ378" s="148"/>
      <c r="AK378" s="148"/>
      <c r="AL378" s="137" t="str">
        <f t="shared" si="15"/>
        <v/>
      </c>
      <c r="AM378" s="137" t="str">
        <f t="shared" si="16"/>
        <v/>
      </c>
      <c r="AN378" s="138" t="str">
        <f t="shared" si="17"/>
        <v/>
      </c>
      <c r="AO378" s="148"/>
      <c r="AP378" s="129">
        <v>376</v>
      </c>
      <c r="AQ378" s="149"/>
      <c r="AR378" s="149"/>
      <c r="AS378" s="149"/>
      <c r="AT378" s="149"/>
      <c r="AU378" s="149"/>
      <c r="AV378" s="149"/>
      <c r="AW378" s="149"/>
      <c r="AX378" s="149"/>
      <c r="AY378" s="149"/>
      <c r="AZ378" s="149"/>
      <c r="BA378" s="149"/>
      <c r="BB378" s="149"/>
      <c r="BC378" s="149"/>
      <c r="BD378" s="149"/>
      <c r="BE378" s="149"/>
      <c r="BF378" s="149"/>
      <c r="BG378" s="149"/>
      <c r="BH378" s="149"/>
      <c r="BI378" s="149"/>
      <c r="BJ378" s="141" t="s">
        <v>4972</v>
      </c>
      <c r="BK378" s="149"/>
      <c r="BL378" s="149"/>
      <c r="BM378" s="149"/>
      <c r="BN378" s="149"/>
      <c r="BO378" s="149"/>
      <c r="BP378" s="149"/>
      <c r="BQ378" s="149"/>
      <c r="BR378" s="149"/>
      <c r="BS378" s="149"/>
      <c r="BT378" s="149"/>
      <c r="BU378" s="149"/>
      <c r="BV378" s="149"/>
      <c r="BW378" s="148"/>
      <c r="BX378" s="148"/>
      <c r="BY378" s="148"/>
      <c r="BZ378" s="150"/>
      <c r="CA378" s="150"/>
      <c r="CB378" s="150"/>
      <c r="CC378" s="150"/>
      <c r="CD378" s="150"/>
      <c r="CE378" s="150"/>
      <c r="CF378" s="150"/>
      <c r="CG378" s="150"/>
      <c r="CH378" s="150"/>
      <c r="CI378" s="150"/>
      <c r="CJ378" s="150"/>
      <c r="CK378" s="150"/>
      <c r="CL378" s="150"/>
      <c r="CM378" s="150"/>
      <c r="CN378" s="150"/>
      <c r="CO378" s="150"/>
      <c r="CP378" s="150"/>
      <c r="CQ378" s="150"/>
      <c r="CR378" s="150"/>
      <c r="CS378" s="143" t="s">
        <v>4973</v>
      </c>
      <c r="CT378" s="150"/>
      <c r="CU378" s="150"/>
      <c r="CV378" s="150"/>
      <c r="CW378" s="150"/>
      <c r="CX378" s="150"/>
      <c r="CY378" s="150"/>
      <c r="CZ378" s="150"/>
      <c r="DA378" s="150"/>
      <c r="DB378" s="150"/>
      <c r="DC378" s="150"/>
      <c r="DD378" s="150"/>
      <c r="DE378" s="150"/>
    </row>
    <row r="379" spans="34:109" ht="15" hidden="1" customHeight="1">
      <c r="AH379" s="148"/>
      <c r="AI379" s="148"/>
      <c r="AJ379" s="148"/>
      <c r="AK379" s="148"/>
      <c r="AL379" s="137" t="str">
        <f t="shared" si="15"/>
        <v/>
      </c>
      <c r="AM379" s="137" t="str">
        <f t="shared" si="16"/>
        <v/>
      </c>
      <c r="AN379" s="138" t="str">
        <f t="shared" si="17"/>
        <v/>
      </c>
      <c r="AO379" s="148"/>
      <c r="AP379" s="129">
        <v>377</v>
      </c>
      <c r="AQ379" s="149"/>
      <c r="AR379" s="149"/>
      <c r="AS379" s="149"/>
      <c r="AT379" s="149"/>
      <c r="AU379" s="149"/>
      <c r="AV379" s="149"/>
      <c r="AW379" s="149"/>
      <c r="AX379" s="149"/>
      <c r="AY379" s="149"/>
      <c r="AZ379" s="149"/>
      <c r="BA379" s="149"/>
      <c r="BB379" s="149"/>
      <c r="BC379" s="149"/>
      <c r="BD379" s="149"/>
      <c r="BE379" s="149"/>
      <c r="BF379" s="149"/>
      <c r="BG379" s="149"/>
      <c r="BH379" s="149"/>
      <c r="BI379" s="149"/>
      <c r="BJ379" s="141" t="s">
        <v>4974</v>
      </c>
      <c r="BK379" s="149"/>
      <c r="BL379" s="149"/>
      <c r="BM379" s="149"/>
      <c r="BN379" s="149"/>
      <c r="BO379" s="149"/>
      <c r="BP379" s="149"/>
      <c r="BQ379" s="149"/>
      <c r="BR379" s="149"/>
      <c r="BS379" s="149"/>
      <c r="BT379" s="149"/>
      <c r="BU379" s="149"/>
      <c r="BV379" s="149"/>
      <c r="BW379" s="148"/>
      <c r="BX379" s="148"/>
      <c r="BY379" s="148"/>
      <c r="BZ379" s="150"/>
      <c r="CA379" s="150"/>
      <c r="CB379" s="150"/>
      <c r="CC379" s="150"/>
      <c r="CD379" s="150"/>
      <c r="CE379" s="150"/>
      <c r="CF379" s="150"/>
      <c r="CG379" s="150"/>
      <c r="CH379" s="150"/>
      <c r="CI379" s="150"/>
      <c r="CJ379" s="150"/>
      <c r="CK379" s="150"/>
      <c r="CL379" s="150"/>
      <c r="CM379" s="150"/>
      <c r="CN379" s="150"/>
      <c r="CO379" s="150"/>
      <c r="CP379" s="150"/>
      <c r="CQ379" s="150"/>
      <c r="CR379" s="150"/>
      <c r="CS379" s="143" t="s">
        <v>4975</v>
      </c>
      <c r="CT379" s="150"/>
      <c r="CU379" s="150"/>
      <c r="CV379" s="150"/>
      <c r="CW379" s="150"/>
      <c r="CX379" s="150"/>
      <c r="CY379" s="150"/>
      <c r="CZ379" s="150"/>
      <c r="DA379" s="150"/>
      <c r="DB379" s="150"/>
      <c r="DC379" s="150"/>
      <c r="DD379" s="150"/>
      <c r="DE379" s="150"/>
    </row>
    <row r="380" spans="34:109" ht="15" hidden="1" customHeight="1">
      <c r="AH380" s="148"/>
      <c r="AI380" s="148"/>
      <c r="AJ380" s="148"/>
      <c r="AK380" s="148"/>
      <c r="AL380" s="137" t="str">
        <f t="shared" si="15"/>
        <v/>
      </c>
      <c r="AM380" s="137" t="str">
        <f t="shared" si="16"/>
        <v/>
      </c>
      <c r="AN380" s="138" t="str">
        <f t="shared" si="17"/>
        <v/>
      </c>
      <c r="AO380" s="148"/>
      <c r="AP380" s="129">
        <v>378</v>
      </c>
      <c r="AQ380" s="149"/>
      <c r="AR380" s="149"/>
      <c r="AS380" s="149"/>
      <c r="AT380" s="149"/>
      <c r="AU380" s="149"/>
      <c r="AV380" s="149"/>
      <c r="AW380" s="149"/>
      <c r="AX380" s="149"/>
      <c r="AY380" s="149"/>
      <c r="AZ380" s="149"/>
      <c r="BA380" s="149"/>
      <c r="BB380" s="149"/>
      <c r="BC380" s="149"/>
      <c r="BD380" s="149"/>
      <c r="BE380" s="149"/>
      <c r="BF380" s="149"/>
      <c r="BG380" s="149"/>
      <c r="BH380" s="149"/>
      <c r="BI380" s="149"/>
      <c r="BJ380" s="141" t="s">
        <v>4976</v>
      </c>
      <c r="BK380" s="149"/>
      <c r="BL380" s="149"/>
      <c r="BM380" s="149"/>
      <c r="BN380" s="149"/>
      <c r="BO380" s="149"/>
      <c r="BP380" s="149"/>
      <c r="BQ380" s="149"/>
      <c r="BR380" s="149"/>
      <c r="BS380" s="149"/>
      <c r="BT380" s="149"/>
      <c r="BU380" s="149"/>
      <c r="BV380" s="149"/>
      <c r="BW380" s="148"/>
      <c r="BX380" s="148"/>
      <c r="BY380" s="148"/>
      <c r="BZ380" s="150"/>
      <c r="CA380" s="150"/>
      <c r="CB380" s="150"/>
      <c r="CC380" s="150"/>
      <c r="CD380" s="150"/>
      <c r="CE380" s="150"/>
      <c r="CF380" s="150"/>
      <c r="CG380" s="150"/>
      <c r="CH380" s="150"/>
      <c r="CI380" s="150"/>
      <c r="CJ380" s="150"/>
      <c r="CK380" s="150"/>
      <c r="CL380" s="150"/>
      <c r="CM380" s="150"/>
      <c r="CN380" s="150"/>
      <c r="CO380" s="150"/>
      <c r="CP380" s="150"/>
      <c r="CQ380" s="150"/>
      <c r="CR380" s="150"/>
      <c r="CS380" s="143" t="s">
        <v>4977</v>
      </c>
      <c r="CT380" s="150"/>
      <c r="CU380" s="150"/>
      <c r="CV380" s="150"/>
      <c r="CW380" s="150"/>
      <c r="CX380" s="150"/>
      <c r="CY380" s="150"/>
      <c r="CZ380" s="150"/>
      <c r="DA380" s="150"/>
      <c r="DB380" s="150"/>
      <c r="DC380" s="150"/>
      <c r="DD380" s="150"/>
      <c r="DE380" s="150"/>
    </row>
    <row r="381" spans="34:109" ht="15" hidden="1" customHeight="1">
      <c r="AH381" s="148"/>
      <c r="AI381" s="148"/>
      <c r="AJ381" s="148"/>
      <c r="AK381" s="148"/>
      <c r="AL381" s="137" t="str">
        <f t="shared" si="15"/>
        <v/>
      </c>
      <c r="AM381" s="137" t="str">
        <f t="shared" si="16"/>
        <v/>
      </c>
      <c r="AN381" s="138" t="str">
        <f t="shared" si="17"/>
        <v/>
      </c>
      <c r="AO381" s="148"/>
      <c r="AP381" s="129">
        <v>379</v>
      </c>
      <c r="AQ381" s="149"/>
      <c r="AR381" s="149"/>
      <c r="AS381" s="149"/>
      <c r="AT381" s="149"/>
      <c r="AU381" s="149"/>
      <c r="AV381" s="149"/>
      <c r="AW381" s="149"/>
      <c r="AX381" s="149"/>
      <c r="AY381" s="149"/>
      <c r="AZ381" s="149"/>
      <c r="BA381" s="149"/>
      <c r="BB381" s="149"/>
      <c r="BC381" s="149"/>
      <c r="BD381" s="149"/>
      <c r="BE381" s="149"/>
      <c r="BF381" s="149"/>
      <c r="BG381" s="149"/>
      <c r="BH381" s="149"/>
      <c r="BI381" s="149"/>
      <c r="BJ381" s="141" t="s">
        <v>4978</v>
      </c>
      <c r="BK381" s="149"/>
      <c r="BL381" s="149"/>
      <c r="BM381" s="149"/>
      <c r="BN381" s="149"/>
      <c r="BO381" s="149"/>
      <c r="BP381" s="149"/>
      <c r="BQ381" s="149"/>
      <c r="BR381" s="149"/>
      <c r="BS381" s="149"/>
      <c r="BT381" s="149"/>
      <c r="BU381" s="149"/>
      <c r="BV381" s="149"/>
      <c r="BW381" s="148"/>
      <c r="BX381" s="148"/>
      <c r="BY381" s="148"/>
      <c r="BZ381" s="150"/>
      <c r="CA381" s="150"/>
      <c r="CB381" s="150"/>
      <c r="CC381" s="150"/>
      <c r="CD381" s="150"/>
      <c r="CE381" s="150"/>
      <c r="CF381" s="150"/>
      <c r="CG381" s="150"/>
      <c r="CH381" s="150"/>
      <c r="CI381" s="150"/>
      <c r="CJ381" s="150"/>
      <c r="CK381" s="150"/>
      <c r="CL381" s="150"/>
      <c r="CM381" s="150"/>
      <c r="CN381" s="150"/>
      <c r="CO381" s="150"/>
      <c r="CP381" s="150"/>
      <c r="CQ381" s="150"/>
      <c r="CR381" s="150"/>
      <c r="CS381" s="143" t="s">
        <v>4979</v>
      </c>
      <c r="CT381" s="150"/>
      <c r="CU381" s="150"/>
      <c r="CV381" s="150"/>
      <c r="CW381" s="150"/>
      <c r="CX381" s="150"/>
      <c r="CY381" s="150"/>
      <c r="CZ381" s="150"/>
      <c r="DA381" s="150"/>
      <c r="DB381" s="150"/>
      <c r="DC381" s="150"/>
      <c r="DD381" s="150"/>
      <c r="DE381" s="150"/>
    </row>
    <row r="382" spans="34:109" ht="15" hidden="1" customHeight="1">
      <c r="AH382" s="148"/>
      <c r="AI382" s="148"/>
      <c r="AJ382" s="148"/>
      <c r="AK382" s="148"/>
      <c r="AL382" s="137" t="str">
        <f t="shared" si="15"/>
        <v/>
      </c>
      <c r="AM382" s="137" t="str">
        <f t="shared" si="16"/>
        <v/>
      </c>
      <c r="AN382" s="138" t="str">
        <f t="shared" si="17"/>
        <v/>
      </c>
      <c r="AO382" s="148"/>
      <c r="AP382" s="129">
        <v>380</v>
      </c>
      <c r="AQ382" s="149"/>
      <c r="AR382" s="149"/>
      <c r="AS382" s="149"/>
      <c r="AT382" s="149"/>
      <c r="AU382" s="149"/>
      <c r="AV382" s="149"/>
      <c r="AW382" s="149"/>
      <c r="AX382" s="149"/>
      <c r="AY382" s="149"/>
      <c r="AZ382" s="149"/>
      <c r="BA382" s="149"/>
      <c r="BB382" s="149"/>
      <c r="BC382" s="149"/>
      <c r="BD382" s="149"/>
      <c r="BE382" s="149"/>
      <c r="BF382" s="149"/>
      <c r="BG382" s="149"/>
      <c r="BH382" s="149"/>
      <c r="BI382" s="149"/>
      <c r="BJ382" s="141" t="s">
        <v>4980</v>
      </c>
      <c r="BK382" s="149"/>
      <c r="BL382" s="149"/>
      <c r="BM382" s="149"/>
      <c r="BN382" s="149"/>
      <c r="BO382" s="149"/>
      <c r="BP382" s="149"/>
      <c r="BQ382" s="149"/>
      <c r="BR382" s="149"/>
      <c r="BS382" s="149"/>
      <c r="BT382" s="149"/>
      <c r="BU382" s="149"/>
      <c r="BV382" s="149"/>
      <c r="BW382" s="148"/>
      <c r="BX382" s="148"/>
      <c r="BY382" s="148"/>
      <c r="BZ382" s="150"/>
      <c r="CA382" s="150"/>
      <c r="CB382" s="150"/>
      <c r="CC382" s="150"/>
      <c r="CD382" s="150"/>
      <c r="CE382" s="150"/>
      <c r="CF382" s="150"/>
      <c r="CG382" s="150"/>
      <c r="CH382" s="150"/>
      <c r="CI382" s="150"/>
      <c r="CJ382" s="150"/>
      <c r="CK382" s="150"/>
      <c r="CL382" s="150"/>
      <c r="CM382" s="150"/>
      <c r="CN382" s="150"/>
      <c r="CO382" s="150"/>
      <c r="CP382" s="150"/>
      <c r="CQ382" s="150"/>
      <c r="CR382" s="150"/>
      <c r="CS382" s="143" t="s">
        <v>4981</v>
      </c>
      <c r="CT382" s="150"/>
      <c r="CU382" s="150"/>
      <c r="CV382" s="150"/>
      <c r="CW382" s="150"/>
      <c r="CX382" s="150"/>
      <c r="CY382" s="150"/>
      <c r="CZ382" s="150"/>
      <c r="DA382" s="150"/>
      <c r="DB382" s="150"/>
      <c r="DC382" s="150"/>
      <c r="DD382" s="150"/>
      <c r="DE382" s="150"/>
    </row>
    <row r="383" spans="34:109" ht="15" hidden="1" customHeight="1">
      <c r="AH383" s="148"/>
      <c r="AI383" s="148"/>
      <c r="AJ383" s="148"/>
      <c r="AK383" s="148"/>
      <c r="AL383" s="137" t="str">
        <f t="shared" si="15"/>
        <v/>
      </c>
      <c r="AM383" s="137" t="str">
        <f t="shared" si="16"/>
        <v/>
      </c>
      <c r="AN383" s="138" t="str">
        <f t="shared" si="17"/>
        <v/>
      </c>
      <c r="AO383" s="148"/>
      <c r="AP383" s="129">
        <v>381</v>
      </c>
      <c r="AQ383" s="149"/>
      <c r="AR383" s="149"/>
      <c r="AS383" s="149"/>
      <c r="AT383" s="149"/>
      <c r="AU383" s="149"/>
      <c r="AV383" s="149"/>
      <c r="AW383" s="149"/>
      <c r="AX383" s="149"/>
      <c r="AY383" s="149"/>
      <c r="AZ383" s="149"/>
      <c r="BA383" s="149"/>
      <c r="BB383" s="149"/>
      <c r="BC383" s="149"/>
      <c r="BD383" s="149"/>
      <c r="BE383" s="149"/>
      <c r="BF383" s="149"/>
      <c r="BG383" s="149"/>
      <c r="BH383" s="149"/>
      <c r="BI383" s="149"/>
      <c r="BJ383" s="141" t="s">
        <v>4982</v>
      </c>
      <c r="BK383" s="149"/>
      <c r="BL383" s="149"/>
      <c r="BM383" s="149"/>
      <c r="BN383" s="149"/>
      <c r="BO383" s="149"/>
      <c r="BP383" s="149"/>
      <c r="BQ383" s="149"/>
      <c r="BR383" s="149"/>
      <c r="BS383" s="149"/>
      <c r="BT383" s="149"/>
      <c r="BU383" s="149"/>
      <c r="BV383" s="149"/>
      <c r="BW383" s="148"/>
      <c r="BX383" s="148"/>
      <c r="BY383" s="148"/>
      <c r="BZ383" s="150"/>
      <c r="CA383" s="150"/>
      <c r="CB383" s="150"/>
      <c r="CC383" s="150"/>
      <c r="CD383" s="150"/>
      <c r="CE383" s="150"/>
      <c r="CF383" s="150"/>
      <c r="CG383" s="150"/>
      <c r="CH383" s="150"/>
      <c r="CI383" s="150"/>
      <c r="CJ383" s="150"/>
      <c r="CK383" s="150"/>
      <c r="CL383" s="150"/>
      <c r="CM383" s="150"/>
      <c r="CN383" s="150"/>
      <c r="CO383" s="150"/>
      <c r="CP383" s="150"/>
      <c r="CQ383" s="150"/>
      <c r="CR383" s="150"/>
      <c r="CS383" s="143" t="s">
        <v>4983</v>
      </c>
      <c r="CT383" s="150"/>
      <c r="CU383" s="150"/>
      <c r="CV383" s="150"/>
      <c r="CW383" s="150"/>
      <c r="CX383" s="150"/>
      <c r="CY383" s="150"/>
      <c r="CZ383" s="150"/>
      <c r="DA383" s="150"/>
      <c r="DB383" s="150"/>
      <c r="DC383" s="150"/>
      <c r="DD383" s="150"/>
      <c r="DE383" s="150"/>
    </row>
    <row r="384" spans="34:109" ht="15" hidden="1" customHeight="1">
      <c r="AH384" s="148"/>
      <c r="AI384" s="148"/>
      <c r="AJ384" s="148"/>
      <c r="AK384" s="148"/>
      <c r="AL384" s="137" t="str">
        <f t="shared" si="15"/>
        <v/>
      </c>
      <c r="AM384" s="137" t="str">
        <f t="shared" si="16"/>
        <v/>
      </c>
      <c r="AN384" s="138" t="str">
        <f t="shared" si="17"/>
        <v/>
      </c>
      <c r="AO384" s="148"/>
      <c r="AP384" s="129">
        <v>382</v>
      </c>
      <c r="AQ384" s="149"/>
      <c r="AR384" s="149"/>
      <c r="AS384" s="149"/>
      <c r="AT384" s="149"/>
      <c r="AU384" s="149"/>
      <c r="AV384" s="149"/>
      <c r="AW384" s="149"/>
      <c r="AX384" s="149"/>
      <c r="AY384" s="149"/>
      <c r="AZ384" s="149"/>
      <c r="BA384" s="149"/>
      <c r="BB384" s="149"/>
      <c r="BC384" s="149"/>
      <c r="BD384" s="149"/>
      <c r="BE384" s="149"/>
      <c r="BF384" s="149"/>
      <c r="BG384" s="149"/>
      <c r="BH384" s="149"/>
      <c r="BI384" s="149"/>
      <c r="BJ384" s="141" t="s">
        <v>4984</v>
      </c>
      <c r="BK384" s="149"/>
      <c r="BL384" s="149"/>
      <c r="BM384" s="149"/>
      <c r="BN384" s="149"/>
      <c r="BO384" s="149"/>
      <c r="BP384" s="149"/>
      <c r="BQ384" s="149"/>
      <c r="BR384" s="149"/>
      <c r="BS384" s="149"/>
      <c r="BT384" s="149"/>
      <c r="BU384" s="149"/>
      <c r="BV384" s="149"/>
      <c r="BW384" s="148"/>
      <c r="BX384" s="148"/>
      <c r="BY384" s="148"/>
      <c r="BZ384" s="150"/>
      <c r="CA384" s="150"/>
      <c r="CB384" s="150"/>
      <c r="CC384" s="150"/>
      <c r="CD384" s="150"/>
      <c r="CE384" s="150"/>
      <c r="CF384" s="150"/>
      <c r="CG384" s="150"/>
      <c r="CH384" s="150"/>
      <c r="CI384" s="150"/>
      <c r="CJ384" s="150"/>
      <c r="CK384" s="150"/>
      <c r="CL384" s="150"/>
      <c r="CM384" s="150"/>
      <c r="CN384" s="150"/>
      <c r="CO384" s="150"/>
      <c r="CP384" s="150"/>
      <c r="CQ384" s="150"/>
      <c r="CR384" s="150"/>
      <c r="CS384" s="143" t="s">
        <v>4985</v>
      </c>
      <c r="CT384" s="150"/>
      <c r="CU384" s="150"/>
      <c r="CV384" s="150"/>
      <c r="CW384" s="150"/>
      <c r="CX384" s="150"/>
      <c r="CY384" s="150"/>
      <c r="CZ384" s="150"/>
      <c r="DA384" s="150"/>
      <c r="DB384" s="150"/>
      <c r="DC384" s="150"/>
      <c r="DD384" s="150"/>
      <c r="DE384" s="150"/>
    </row>
    <row r="385" spans="34:109" ht="15" hidden="1" customHeight="1">
      <c r="AH385" s="148"/>
      <c r="AI385" s="148"/>
      <c r="AJ385" s="148"/>
      <c r="AK385" s="148"/>
      <c r="AL385" s="137" t="str">
        <f t="shared" si="15"/>
        <v/>
      </c>
      <c r="AM385" s="137" t="str">
        <f t="shared" si="16"/>
        <v/>
      </c>
      <c r="AN385" s="138" t="str">
        <f t="shared" si="17"/>
        <v/>
      </c>
      <c r="AO385" s="148"/>
      <c r="AP385" s="129">
        <v>383</v>
      </c>
      <c r="AQ385" s="149"/>
      <c r="AR385" s="149"/>
      <c r="AS385" s="149"/>
      <c r="AT385" s="149"/>
      <c r="AU385" s="149"/>
      <c r="AV385" s="149"/>
      <c r="AW385" s="149"/>
      <c r="AX385" s="149"/>
      <c r="AY385" s="149"/>
      <c r="AZ385" s="149"/>
      <c r="BA385" s="149"/>
      <c r="BB385" s="149"/>
      <c r="BC385" s="149"/>
      <c r="BD385" s="149"/>
      <c r="BE385" s="149"/>
      <c r="BF385" s="149"/>
      <c r="BG385" s="149"/>
      <c r="BH385" s="149"/>
      <c r="BI385" s="149"/>
      <c r="BJ385" s="141" t="s">
        <v>4986</v>
      </c>
      <c r="BK385" s="149"/>
      <c r="BL385" s="149"/>
      <c r="BM385" s="149"/>
      <c r="BN385" s="149"/>
      <c r="BO385" s="149"/>
      <c r="BP385" s="149"/>
      <c r="BQ385" s="149"/>
      <c r="BR385" s="149"/>
      <c r="BS385" s="149"/>
      <c r="BT385" s="149"/>
      <c r="BU385" s="149"/>
      <c r="BV385" s="149"/>
      <c r="BW385" s="148"/>
      <c r="BX385" s="148"/>
      <c r="BY385" s="148"/>
      <c r="BZ385" s="150"/>
      <c r="CA385" s="150"/>
      <c r="CB385" s="150"/>
      <c r="CC385" s="150"/>
      <c r="CD385" s="150"/>
      <c r="CE385" s="150"/>
      <c r="CF385" s="150"/>
      <c r="CG385" s="150"/>
      <c r="CH385" s="150"/>
      <c r="CI385" s="150"/>
      <c r="CJ385" s="150"/>
      <c r="CK385" s="150"/>
      <c r="CL385" s="150"/>
      <c r="CM385" s="150"/>
      <c r="CN385" s="150"/>
      <c r="CO385" s="150"/>
      <c r="CP385" s="150"/>
      <c r="CQ385" s="150"/>
      <c r="CR385" s="150"/>
      <c r="CS385" s="143" t="s">
        <v>4987</v>
      </c>
      <c r="CT385" s="150"/>
      <c r="CU385" s="150"/>
      <c r="CV385" s="150"/>
      <c r="CW385" s="150"/>
      <c r="CX385" s="150"/>
      <c r="CY385" s="150"/>
      <c r="CZ385" s="150"/>
      <c r="DA385" s="150"/>
      <c r="DB385" s="150"/>
      <c r="DC385" s="150"/>
      <c r="DD385" s="150"/>
      <c r="DE385" s="150"/>
    </row>
    <row r="386" spans="34:109" ht="15" hidden="1" customHeight="1">
      <c r="AH386" s="148"/>
      <c r="AI386" s="148"/>
      <c r="AJ386" s="148"/>
      <c r="AK386" s="148"/>
      <c r="AL386" s="137" t="str">
        <f t="shared" si="15"/>
        <v/>
      </c>
      <c r="AM386" s="137" t="str">
        <f t="shared" si="16"/>
        <v/>
      </c>
      <c r="AN386" s="138" t="str">
        <f t="shared" si="17"/>
        <v/>
      </c>
      <c r="AO386" s="148"/>
      <c r="AP386" s="129">
        <v>384</v>
      </c>
      <c r="AQ386" s="149"/>
      <c r="AR386" s="149"/>
      <c r="AS386" s="149"/>
      <c r="AT386" s="149"/>
      <c r="AU386" s="149"/>
      <c r="AV386" s="149"/>
      <c r="AW386" s="149"/>
      <c r="AX386" s="149"/>
      <c r="AY386" s="149"/>
      <c r="AZ386" s="149"/>
      <c r="BA386" s="149"/>
      <c r="BB386" s="149"/>
      <c r="BC386" s="149"/>
      <c r="BD386" s="149"/>
      <c r="BE386" s="149"/>
      <c r="BF386" s="149"/>
      <c r="BG386" s="149"/>
      <c r="BH386" s="149"/>
      <c r="BI386" s="149"/>
      <c r="BJ386" s="141" t="s">
        <v>4988</v>
      </c>
      <c r="BK386" s="149"/>
      <c r="BL386" s="149"/>
      <c r="BM386" s="149"/>
      <c r="BN386" s="149"/>
      <c r="BO386" s="149"/>
      <c r="BP386" s="149"/>
      <c r="BQ386" s="149"/>
      <c r="BR386" s="149"/>
      <c r="BS386" s="149"/>
      <c r="BT386" s="149"/>
      <c r="BU386" s="149"/>
      <c r="BV386" s="149"/>
      <c r="BW386" s="148"/>
      <c r="BX386" s="148"/>
      <c r="BY386" s="148"/>
      <c r="BZ386" s="150"/>
      <c r="CA386" s="150"/>
      <c r="CB386" s="150"/>
      <c r="CC386" s="150"/>
      <c r="CD386" s="150"/>
      <c r="CE386" s="150"/>
      <c r="CF386" s="150"/>
      <c r="CG386" s="150"/>
      <c r="CH386" s="150"/>
      <c r="CI386" s="150"/>
      <c r="CJ386" s="150"/>
      <c r="CK386" s="150"/>
      <c r="CL386" s="150"/>
      <c r="CM386" s="150"/>
      <c r="CN386" s="150"/>
      <c r="CO386" s="150"/>
      <c r="CP386" s="150"/>
      <c r="CQ386" s="150"/>
      <c r="CR386" s="150"/>
      <c r="CS386" s="143" t="s">
        <v>4989</v>
      </c>
      <c r="CT386" s="150"/>
      <c r="CU386" s="150"/>
      <c r="CV386" s="150"/>
      <c r="CW386" s="150"/>
      <c r="CX386" s="150"/>
      <c r="CY386" s="150"/>
      <c r="CZ386" s="150"/>
      <c r="DA386" s="150"/>
      <c r="DB386" s="150"/>
      <c r="DC386" s="150"/>
      <c r="DD386" s="150"/>
      <c r="DE386" s="150"/>
    </row>
    <row r="387" spans="34:109" ht="15" hidden="1" customHeight="1">
      <c r="AH387" s="148"/>
      <c r="AI387" s="148"/>
      <c r="AJ387" s="148"/>
      <c r="AK387" s="148"/>
      <c r="AL387" s="137" t="str">
        <f t="shared" si="15"/>
        <v/>
      </c>
      <c r="AM387" s="137" t="str">
        <f t="shared" si="16"/>
        <v/>
      </c>
      <c r="AN387" s="138" t="str">
        <f t="shared" si="17"/>
        <v/>
      </c>
      <c r="AO387" s="148"/>
      <c r="AP387" s="129">
        <v>385</v>
      </c>
      <c r="AQ387" s="149"/>
      <c r="AR387" s="149"/>
      <c r="AS387" s="149"/>
      <c r="AT387" s="149"/>
      <c r="AU387" s="149"/>
      <c r="AV387" s="149"/>
      <c r="AW387" s="149"/>
      <c r="AX387" s="149"/>
      <c r="AY387" s="149"/>
      <c r="AZ387" s="149"/>
      <c r="BA387" s="149"/>
      <c r="BB387" s="149"/>
      <c r="BC387" s="149"/>
      <c r="BD387" s="149"/>
      <c r="BE387" s="149"/>
      <c r="BF387" s="149"/>
      <c r="BG387" s="149"/>
      <c r="BH387" s="149"/>
      <c r="BI387" s="149"/>
      <c r="BJ387" s="141" t="s">
        <v>4990</v>
      </c>
      <c r="BK387" s="149"/>
      <c r="BL387" s="149"/>
      <c r="BM387" s="149"/>
      <c r="BN387" s="149"/>
      <c r="BO387" s="149"/>
      <c r="BP387" s="149"/>
      <c r="BQ387" s="149"/>
      <c r="BR387" s="149"/>
      <c r="BS387" s="149"/>
      <c r="BT387" s="149"/>
      <c r="BU387" s="149"/>
      <c r="BV387" s="149"/>
      <c r="BW387" s="148"/>
      <c r="BX387" s="148"/>
      <c r="BY387" s="148"/>
      <c r="BZ387" s="150"/>
      <c r="CA387" s="150"/>
      <c r="CB387" s="150"/>
      <c r="CC387" s="150"/>
      <c r="CD387" s="150"/>
      <c r="CE387" s="150"/>
      <c r="CF387" s="150"/>
      <c r="CG387" s="150"/>
      <c r="CH387" s="150"/>
      <c r="CI387" s="150"/>
      <c r="CJ387" s="150"/>
      <c r="CK387" s="150"/>
      <c r="CL387" s="150"/>
      <c r="CM387" s="150"/>
      <c r="CN387" s="150"/>
      <c r="CO387" s="150"/>
      <c r="CP387" s="150"/>
      <c r="CQ387" s="150"/>
      <c r="CR387" s="150"/>
      <c r="CS387" s="143" t="s">
        <v>4991</v>
      </c>
      <c r="CT387" s="150"/>
      <c r="CU387" s="150"/>
      <c r="CV387" s="150"/>
      <c r="CW387" s="150"/>
      <c r="CX387" s="150"/>
      <c r="CY387" s="150"/>
      <c r="CZ387" s="150"/>
      <c r="DA387" s="150"/>
      <c r="DB387" s="150"/>
      <c r="DC387" s="150"/>
      <c r="DD387" s="150"/>
      <c r="DE387" s="150"/>
    </row>
    <row r="388" spans="34:109" ht="15" hidden="1" customHeight="1">
      <c r="AH388" s="148"/>
      <c r="AI388" s="148"/>
      <c r="AJ388" s="148"/>
      <c r="AK388" s="148"/>
      <c r="AL388" s="137" t="str">
        <f t="shared" si="15"/>
        <v/>
      </c>
      <c r="AM388" s="137" t="str">
        <f t="shared" si="16"/>
        <v/>
      </c>
      <c r="AN388" s="138" t="str">
        <f t="shared" si="17"/>
        <v/>
      </c>
      <c r="AO388" s="148"/>
      <c r="AP388" s="129">
        <v>386</v>
      </c>
      <c r="AQ388" s="149"/>
      <c r="AR388" s="149"/>
      <c r="AS388" s="149"/>
      <c r="AT388" s="149"/>
      <c r="AU388" s="149"/>
      <c r="AV388" s="149"/>
      <c r="AW388" s="149"/>
      <c r="AX388" s="149"/>
      <c r="AY388" s="149"/>
      <c r="AZ388" s="149"/>
      <c r="BA388" s="149"/>
      <c r="BB388" s="149"/>
      <c r="BC388" s="149"/>
      <c r="BD388" s="149"/>
      <c r="BE388" s="149"/>
      <c r="BF388" s="149"/>
      <c r="BG388" s="149"/>
      <c r="BH388" s="149"/>
      <c r="BI388" s="149"/>
      <c r="BJ388" s="141" t="s">
        <v>4992</v>
      </c>
      <c r="BK388" s="149"/>
      <c r="BL388" s="149"/>
      <c r="BM388" s="149"/>
      <c r="BN388" s="149"/>
      <c r="BO388" s="149"/>
      <c r="BP388" s="149"/>
      <c r="BQ388" s="149"/>
      <c r="BR388" s="149"/>
      <c r="BS388" s="149"/>
      <c r="BT388" s="149"/>
      <c r="BU388" s="149"/>
      <c r="BV388" s="149"/>
      <c r="BW388" s="148"/>
      <c r="BX388" s="148"/>
      <c r="BY388" s="148"/>
      <c r="BZ388" s="150"/>
      <c r="CA388" s="150"/>
      <c r="CB388" s="150"/>
      <c r="CC388" s="150"/>
      <c r="CD388" s="150"/>
      <c r="CE388" s="150"/>
      <c r="CF388" s="150"/>
      <c r="CG388" s="150"/>
      <c r="CH388" s="150"/>
      <c r="CI388" s="150"/>
      <c r="CJ388" s="150"/>
      <c r="CK388" s="150"/>
      <c r="CL388" s="150"/>
      <c r="CM388" s="150"/>
      <c r="CN388" s="150"/>
      <c r="CO388" s="150"/>
      <c r="CP388" s="150"/>
      <c r="CQ388" s="150"/>
      <c r="CR388" s="150"/>
      <c r="CS388" s="143" t="s">
        <v>4993</v>
      </c>
      <c r="CT388" s="150"/>
      <c r="CU388" s="150"/>
      <c r="CV388" s="150"/>
      <c r="CW388" s="150"/>
      <c r="CX388" s="150"/>
      <c r="CY388" s="150"/>
      <c r="CZ388" s="150"/>
      <c r="DA388" s="150"/>
      <c r="DB388" s="150"/>
      <c r="DC388" s="150"/>
      <c r="DD388" s="150"/>
      <c r="DE388" s="150"/>
    </row>
    <row r="389" spans="34:109" ht="15" hidden="1" customHeight="1">
      <c r="AH389" s="148"/>
      <c r="AI389" s="148"/>
      <c r="AJ389" s="148"/>
      <c r="AK389" s="148"/>
      <c r="AL389" s="137" t="str">
        <f t="shared" ref="AL389:AL452" si="18">IFERROR(IF(HLOOKUP($N$10, $BZ$3:$DE$574, $AP389, FALSE )="", "", HLOOKUP($N$10, $BZ$3:$DE$574, $AP389, FALSE)), "")</f>
        <v/>
      </c>
      <c r="AM389" s="137" t="str">
        <f t="shared" ref="AM389:AM452" si="19">IFERROR(IF(AL389="", "", HLOOKUP($N$10, $AQ$3:$BV$574, AP389, FALSE)), "")</f>
        <v/>
      </c>
      <c r="AN389" s="138" t="str">
        <f t="shared" ref="AN389:AN452" si="20">MID(AM389, 3, 3)</f>
        <v/>
      </c>
      <c r="AO389" s="148"/>
      <c r="AP389" s="129">
        <v>387</v>
      </c>
      <c r="AQ389" s="149"/>
      <c r="AR389" s="149"/>
      <c r="AS389" s="149"/>
      <c r="AT389" s="149"/>
      <c r="AU389" s="149"/>
      <c r="AV389" s="149"/>
      <c r="AW389" s="149"/>
      <c r="AX389" s="149"/>
      <c r="AY389" s="149"/>
      <c r="AZ389" s="149"/>
      <c r="BA389" s="149"/>
      <c r="BB389" s="149"/>
      <c r="BC389" s="149"/>
      <c r="BD389" s="149"/>
      <c r="BE389" s="149"/>
      <c r="BF389" s="149"/>
      <c r="BG389" s="149"/>
      <c r="BH389" s="149"/>
      <c r="BI389" s="149"/>
      <c r="BJ389" s="141" t="s">
        <v>4994</v>
      </c>
      <c r="BK389" s="149"/>
      <c r="BL389" s="149"/>
      <c r="BM389" s="149"/>
      <c r="BN389" s="149"/>
      <c r="BO389" s="149"/>
      <c r="BP389" s="149"/>
      <c r="BQ389" s="149"/>
      <c r="BR389" s="149"/>
      <c r="BS389" s="149"/>
      <c r="BT389" s="149"/>
      <c r="BU389" s="149"/>
      <c r="BV389" s="149"/>
      <c r="BW389" s="148"/>
      <c r="BX389" s="148"/>
      <c r="BY389" s="148"/>
      <c r="BZ389" s="150"/>
      <c r="CA389" s="150"/>
      <c r="CB389" s="150"/>
      <c r="CC389" s="150"/>
      <c r="CD389" s="150"/>
      <c r="CE389" s="150"/>
      <c r="CF389" s="150"/>
      <c r="CG389" s="150"/>
      <c r="CH389" s="150"/>
      <c r="CI389" s="150"/>
      <c r="CJ389" s="150"/>
      <c r="CK389" s="150"/>
      <c r="CL389" s="150"/>
      <c r="CM389" s="150"/>
      <c r="CN389" s="150"/>
      <c r="CO389" s="150"/>
      <c r="CP389" s="150"/>
      <c r="CQ389" s="150"/>
      <c r="CR389" s="150"/>
      <c r="CS389" s="143" t="s">
        <v>4995</v>
      </c>
      <c r="CT389" s="150"/>
      <c r="CU389" s="150"/>
      <c r="CV389" s="150"/>
      <c r="CW389" s="150"/>
      <c r="CX389" s="150"/>
      <c r="CY389" s="150"/>
      <c r="CZ389" s="150"/>
      <c r="DA389" s="150"/>
      <c r="DB389" s="150"/>
      <c r="DC389" s="150"/>
      <c r="DD389" s="150"/>
      <c r="DE389" s="150"/>
    </row>
    <row r="390" spans="34:109" ht="15" hidden="1" customHeight="1">
      <c r="AH390" s="148"/>
      <c r="AI390" s="148"/>
      <c r="AJ390" s="148"/>
      <c r="AK390" s="148"/>
      <c r="AL390" s="137" t="str">
        <f t="shared" si="18"/>
        <v/>
      </c>
      <c r="AM390" s="137" t="str">
        <f t="shared" si="19"/>
        <v/>
      </c>
      <c r="AN390" s="138" t="str">
        <f t="shared" si="20"/>
        <v/>
      </c>
      <c r="AO390" s="148"/>
      <c r="AP390" s="129">
        <v>388</v>
      </c>
      <c r="AQ390" s="149"/>
      <c r="AR390" s="149"/>
      <c r="AS390" s="149"/>
      <c r="AT390" s="149"/>
      <c r="AU390" s="149"/>
      <c r="AV390" s="149"/>
      <c r="AW390" s="149"/>
      <c r="AX390" s="149"/>
      <c r="AY390" s="149"/>
      <c r="AZ390" s="149"/>
      <c r="BA390" s="149"/>
      <c r="BB390" s="149"/>
      <c r="BC390" s="149"/>
      <c r="BD390" s="149"/>
      <c r="BE390" s="149"/>
      <c r="BF390" s="149"/>
      <c r="BG390" s="149"/>
      <c r="BH390" s="149"/>
      <c r="BI390" s="149"/>
      <c r="BJ390" s="141" t="s">
        <v>4996</v>
      </c>
      <c r="BK390" s="149"/>
      <c r="BL390" s="149"/>
      <c r="BM390" s="149"/>
      <c r="BN390" s="149"/>
      <c r="BO390" s="149"/>
      <c r="BP390" s="149"/>
      <c r="BQ390" s="149"/>
      <c r="BR390" s="149"/>
      <c r="BS390" s="149"/>
      <c r="BT390" s="149"/>
      <c r="BU390" s="149"/>
      <c r="BV390" s="149"/>
      <c r="BW390" s="148"/>
      <c r="BX390" s="148"/>
      <c r="BY390" s="148"/>
      <c r="BZ390" s="150"/>
      <c r="CA390" s="150"/>
      <c r="CB390" s="150"/>
      <c r="CC390" s="150"/>
      <c r="CD390" s="150"/>
      <c r="CE390" s="150"/>
      <c r="CF390" s="150"/>
      <c r="CG390" s="150"/>
      <c r="CH390" s="150"/>
      <c r="CI390" s="150"/>
      <c r="CJ390" s="150"/>
      <c r="CK390" s="150"/>
      <c r="CL390" s="150"/>
      <c r="CM390" s="150"/>
      <c r="CN390" s="150"/>
      <c r="CO390" s="150"/>
      <c r="CP390" s="150"/>
      <c r="CQ390" s="150"/>
      <c r="CR390" s="150"/>
      <c r="CS390" s="143" t="s">
        <v>4997</v>
      </c>
      <c r="CT390" s="150"/>
      <c r="CU390" s="150"/>
      <c r="CV390" s="150"/>
      <c r="CW390" s="150"/>
      <c r="CX390" s="150"/>
      <c r="CY390" s="150"/>
      <c r="CZ390" s="150"/>
      <c r="DA390" s="150"/>
      <c r="DB390" s="150"/>
      <c r="DC390" s="150"/>
      <c r="DD390" s="150"/>
      <c r="DE390" s="150"/>
    </row>
    <row r="391" spans="34:109" ht="15" hidden="1" customHeight="1">
      <c r="AH391" s="148"/>
      <c r="AI391" s="148"/>
      <c r="AJ391" s="148"/>
      <c r="AK391" s="148"/>
      <c r="AL391" s="137" t="str">
        <f t="shared" si="18"/>
        <v/>
      </c>
      <c r="AM391" s="137" t="str">
        <f t="shared" si="19"/>
        <v/>
      </c>
      <c r="AN391" s="138" t="str">
        <f t="shared" si="20"/>
        <v/>
      </c>
      <c r="AO391" s="148"/>
      <c r="AP391" s="129">
        <v>389</v>
      </c>
      <c r="AQ391" s="149"/>
      <c r="AR391" s="149"/>
      <c r="AS391" s="149"/>
      <c r="AT391" s="149"/>
      <c r="AU391" s="149"/>
      <c r="AV391" s="149"/>
      <c r="AW391" s="149"/>
      <c r="AX391" s="149"/>
      <c r="AY391" s="149"/>
      <c r="AZ391" s="149"/>
      <c r="BA391" s="149"/>
      <c r="BB391" s="149"/>
      <c r="BC391" s="149"/>
      <c r="BD391" s="149"/>
      <c r="BE391" s="149"/>
      <c r="BF391" s="149"/>
      <c r="BG391" s="149"/>
      <c r="BH391" s="149"/>
      <c r="BI391" s="149"/>
      <c r="BJ391" s="141" t="s">
        <v>4998</v>
      </c>
      <c r="BK391" s="149"/>
      <c r="BL391" s="149"/>
      <c r="BM391" s="149"/>
      <c r="BN391" s="149"/>
      <c r="BO391" s="149"/>
      <c r="BP391" s="149"/>
      <c r="BQ391" s="149"/>
      <c r="BR391" s="149"/>
      <c r="BS391" s="149"/>
      <c r="BT391" s="149"/>
      <c r="BU391" s="149"/>
      <c r="BV391" s="149"/>
      <c r="BW391" s="148"/>
      <c r="BX391" s="148"/>
      <c r="BY391" s="148"/>
      <c r="BZ391" s="150"/>
      <c r="CA391" s="150"/>
      <c r="CB391" s="150"/>
      <c r="CC391" s="150"/>
      <c r="CD391" s="150"/>
      <c r="CE391" s="150"/>
      <c r="CF391" s="150"/>
      <c r="CG391" s="150"/>
      <c r="CH391" s="150"/>
      <c r="CI391" s="150"/>
      <c r="CJ391" s="150"/>
      <c r="CK391" s="150"/>
      <c r="CL391" s="150"/>
      <c r="CM391" s="150"/>
      <c r="CN391" s="150"/>
      <c r="CO391" s="150"/>
      <c r="CP391" s="150"/>
      <c r="CQ391" s="150"/>
      <c r="CR391" s="150"/>
      <c r="CS391" s="143" t="s">
        <v>4999</v>
      </c>
      <c r="CT391" s="150"/>
      <c r="CU391" s="150"/>
      <c r="CV391" s="150"/>
      <c r="CW391" s="150"/>
      <c r="CX391" s="150"/>
      <c r="CY391" s="150"/>
      <c r="CZ391" s="150"/>
      <c r="DA391" s="150"/>
      <c r="DB391" s="150"/>
      <c r="DC391" s="150"/>
      <c r="DD391" s="150"/>
      <c r="DE391" s="150"/>
    </row>
    <row r="392" spans="34:109" ht="15" hidden="1" customHeight="1">
      <c r="AH392" s="148"/>
      <c r="AI392" s="148"/>
      <c r="AJ392" s="148"/>
      <c r="AK392" s="148"/>
      <c r="AL392" s="137" t="str">
        <f t="shared" si="18"/>
        <v/>
      </c>
      <c r="AM392" s="137" t="str">
        <f t="shared" si="19"/>
        <v/>
      </c>
      <c r="AN392" s="138" t="str">
        <f t="shared" si="20"/>
        <v/>
      </c>
      <c r="AO392" s="148"/>
      <c r="AP392" s="129">
        <v>390</v>
      </c>
      <c r="AQ392" s="149"/>
      <c r="AR392" s="149"/>
      <c r="AS392" s="149"/>
      <c r="AT392" s="149"/>
      <c r="AU392" s="149"/>
      <c r="AV392" s="149"/>
      <c r="AW392" s="149"/>
      <c r="AX392" s="149"/>
      <c r="AY392" s="149"/>
      <c r="AZ392" s="149"/>
      <c r="BA392" s="149"/>
      <c r="BB392" s="149"/>
      <c r="BC392" s="149"/>
      <c r="BD392" s="149"/>
      <c r="BE392" s="149"/>
      <c r="BF392" s="149"/>
      <c r="BG392" s="149"/>
      <c r="BH392" s="149"/>
      <c r="BI392" s="149"/>
      <c r="BJ392" s="141" t="s">
        <v>5000</v>
      </c>
      <c r="BK392" s="149"/>
      <c r="BL392" s="149"/>
      <c r="BM392" s="149"/>
      <c r="BN392" s="149"/>
      <c r="BO392" s="149"/>
      <c r="BP392" s="149"/>
      <c r="BQ392" s="149"/>
      <c r="BR392" s="149"/>
      <c r="BS392" s="149"/>
      <c r="BT392" s="149"/>
      <c r="BU392" s="149"/>
      <c r="BV392" s="149"/>
      <c r="BW392" s="148"/>
      <c r="BX392" s="148"/>
      <c r="BY392" s="148"/>
      <c r="BZ392" s="150"/>
      <c r="CA392" s="150"/>
      <c r="CB392" s="150"/>
      <c r="CC392" s="150"/>
      <c r="CD392" s="150"/>
      <c r="CE392" s="150"/>
      <c r="CF392" s="150"/>
      <c r="CG392" s="150"/>
      <c r="CH392" s="150"/>
      <c r="CI392" s="150"/>
      <c r="CJ392" s="150"/>
      <c r="CK392" s="150"/>
      <c r="CL392" s="150"/>
      <c r="CM392" s="150"/>
      <c r="CN392" s="150"/>
      <c r="CO392" s="150"/>
      <c r="CP392" s="150"/>
      <c r="CQ392" s="150"/>
      <c r="CR392" s="150"/>
      <c r="CS392" s="143" t="s">
        <v>5001</v>
      </c>
      <c r="CT392" s="150"/>
      <c r="CU392" s="150"/>
      <c r="CV392" s="150"/>
      <c r="CW392" s="150"/>
      <c r="CX392" s="150"/>
      <c r="CY392" s="150"/>
      <c r="CZ392" s="150"/>
      <c r="DA392" s="150"/>
      <c r="DB392" s="150"/>
      <c r="DC392" s="150"/>
      <c r="DD392" s="150"/>
      <c r="DE392" s="150"/>
    </row>
    <row r="393" spans="34:109" ht="15" hidden="1" customHeight="1">
      <c r="AH393" s="148"/>
      <c r="AI393" s="148"/>
      <c r="AJ393" s="148"/>
      <c r="AK393" s="148"/>
      <c r="AL393" s="137" t="str">
        <f t="shared" si="18"/>
        <v/>
      </c>
      <c r="AM393" s="137" t="str">
        <f t="shared" si="19"/>
        <v/>
      </c>
      <c r="AN393" s="138" t="str">
        <f t="shared" si="20"/>
        <v/>
      </c>
      <c r="AO393" s="148"/>
      <c r="AP393" s="129">
        <v>391</v>
      </c>
      <c r="AQ393" s="149"/>
      <c r="AR393" s="149"/>
      <c r="AS393" s="149"/>
      <c r="AT393" s="149"/>
      <c r="AU393" s="149"/>
      <c r="AV393" s="149"/>
      <c r="AW393" s="149"/>
      <c r="AX393" s="149"/>
      <c r="AY393" s="149"/>
      <c r="AZ393" s="149"/>
      <c r="BA393" s="149"/>
      <c r="BB393" s="149"/>
      <c r="BC393" s="149"/>
      <c r="BD393" s="149"/>
      <c r="BE393" s="149"/>
      <c r="BF393" s="149"/>
      <c r="BG393" s="149"/>
      <c r="BH393" s="149"/>
      <c r="BI393" s="149"/>
      <c r="BJ393" s="141" t="s">
        <v>5002</v>
      </c>
      <c r="BK393" s="149"/>
      <c r="BL393" s="149"/>
      <c r="BM393" s="149"/>
      <c r="BN393" s="149"/>
      <c r="BO393" s="149"/>
      <c r="BP393" s="149"/>
      <c r="BQ393" s="149"/>
      <c r="BR393" s="149"/>
      <c r="BS393" s="149"/>
      <c r="BT393" s="149"/>
      <c r="BU393" s="149"/>
      <c r="BV393" s="149"/>
      <c r="BW393" s="148"/>
      <c r="BX393" s="148"/>
      <c r="BY393" s="148"/>
      <c r="BZ393" s="150"/>
      <c r="CA393" s="150"/>
      <c r="CB393" s="150"/>
      <c r="CC393" s="150"/>
      <c r="CD393" s="150"/>
      <c r="CE393" s="150"/>
      <c r="CF393" s="150"/>
      <c r="CG393" s="150"/>
      <c r="CH393" s="150"/>
      <c r="CI393" s="150"/>
      <c r="CJ393" s="150"/>
      <c r="CK393" s="150"/>
      <c r="CL393" s="150"/>
      <c r="CM393" s="150"/>
      <c r="CN393" s="150"/>
      <c r="CO393" s="150"/>
      <c r="CP393" s="150"/>
      <c r="CQ393" s="150"/>
      <c r="CR393" s="150"/>
      <c r="CS393" s="143" t="s">
        <v>5003</v>
      </c>
      <c r="CT393" s="150"/>
      <c r="CU393" s="150"/>
      <c r="CV393" s="150"/>
      <c r="CW393" s="150"/>
      <c r="CX393" s="150"/>
      <c r="CY393" s="150"/>
      <c r="CZ393" s="150"/>
      <c r="DA393" s="150"/>
      <c r="DB393" s="150"/>
      <c r="DC393" s="150"/>
      <c r="DD393" s="150"/>
      <c r="DE393" s="150"/>
    </row>
    <row r="394" spans="34:109" ht="15" hidden="1" customHeight="1">
      <c r="AH394" s="148"/>
      <c r="AI394" s="148"/>
      <c r="AJ394" s="148"/>
      <c r="AK394" s="148"/>
      <c r="AL394" s="137" t="str">
        <f t="shared" si="18"/>
        <v/>
      </c>
      <c r="AM394" s="137" t="str">
        <f t="shared" si="19"/>
        <v/>
      </c>
      <c r="AN394" s="138" t="str">
        <f t="shared" si="20"/>
        <v/>
      </c>
      <c r="AO394" s="148"/>
      <c r="AP394" s="129">
        <v>392</v>
      </c>
      <c r="AQ394" s="149"/>
      <c r="AR394" s="149"/>
      <c r="AS394" s="149"/>
      <c r="AT394" s="149"/>
      <c r="AU394" s="149"/>
      <c r="AV394" s="149"/>
      <c r="AW394" s="149"/>
      <c r="AX394" s="149"/>
      <c r="AY394" s="149"/>
      <c r="AZ394" s="149"/>
      <c r="BA394" s="149"/>
      <c r="BB394" s="149"/>
      <c r="BC394" s="149"/>
      <c r="BD394" s="149"/>
      <c r="BE394" s="149"/>
      <c r="BF394" s="149"/>
      <c r="BG394" s="149"/>
      <c r="BH394" s="149"/>
      <c r="BI394" s="149"/>
      <c r="BJ394" s="141" t="s">
        <v>5004</v>
      </c>
      <c r="BK394" s="149"/>
      <c r="BL394" s="149"/>
      <c r="BM394" s="149"/>
      <c r="BN394" s="149"/>
      <c r="BO394" s="149"/>
      <c r="BP394" s="149"/>
      <c r="BQ394" s="149"/>
      <c r="BR394" s="149"/>
      <c r="BS394" s="149"/>
      <c r="BT394" s="149"/>
      <c r="BU394" s="149"/>
      <c r="BV394" s="149"/>
      <c r="BW394" s="148"/>
      <c r="BX394" s="148"/>
      <c r="BY394" s="148"/>
      <c r="BZ394" s="150"/>
      <c r="CA394" s="150"/>
      <c r="CB394" s="150"/>
      <c r="CC394" s="150"/>
      <c r="CD394" s="150"/>
      <c r="CE394" s="150"/>
      <c r="CF394" s="150"/>
      <c r="CG394" s="150"/>
      <c r="CH394" s="150"/>
      <c r="CI394" s="150"/>
      <c r="CJ394" s="150"/>
      <c r="CK394" s="150"/>
      <c r="CL394" s="150"/>
      <c r="CM394" s="150"/>
      <c r="CN394" s="150"/>
      <c r="CO394" s="150"/>
      <c r="CP394" s="150"/>
      <c r="CQ394" s="150"/>
      <c r="CR394" s="150"/>
      <c r="CS394" s="143" t="s">
        <v>5005</v>
      </c>
      <c r="CT394" s="150"/>
      <c r="CU394" s="150"/>
      <c r="CV394" s="150"/>
      <c r="CW394" s="150"/>
      <c r="CX394" s="150"/>
      <c r="CY394" s="150"/>
      <c r="CZ394" s="150"/>
      <c r="DA394" s="150"/>
      <c r="DB394" s="150"/>
      <c r="DC394" s="150"/>
      <c r="DD394" s="150"/>
      <c r="DE394" s="150"/>
    </row>
    <row r="395" spans="34:109" ht="15" hidden="1" customHeight="1">
      <c r="AH395" s="148"/>
      <c r="AI395" s="148"/>
      <c r="AJ395" s="148"/>
      <c r="AK395" s="148"/>
      <c r="AL395" s="137" t="str">
        <f t="shared" si="18"/>
        <v/>
      </c>
      <c r="AM395" s="137" t="str">
        <f t="shared" si="19"/>
        <v/>
      </c>
      <c r="AN395" s="138" t="str">
        <f t="shared" si="20"/>
        <v/>
      </c>
      <c r="AO395" s="148"/>
      <c r="AP395" s="129">
        <v>393</v>
      </c>
      <c r="AQ395" s="149"/>
      <c r="AR395" s="149"/>
      <c r="AS395" s="149"/>
      <c r="AT395" s="149"/>
      <c r="AU395" s="149"/>
      <c r="AV395" s="149"/>
      <c r="AW395" s="149"/>
      <c r="AX395" s="149"/>
      <c r="AY395" s="149"/>
      <c r="AZ395" s="149"/>
      <c r="BA395" s="149"/>
      <c r="BB395" s="149"/>
      <c r="BC395" s="149"/>
      <c r="BD395" s="149"/>
      <c r="BE395" s="149"/>
      <c r="BF395" s="149"/>
      <c r="BG395" s="149"/>
      <c r="BH395" s="149"/>
      <c r="BI395" s="149"/>
      <c r="BJ395" s="141" t="s">
        <v>5006</v>
      </c>
      <c r="BK395" s="149"/>
      <c r="BL395" s="149"/>
      <c r="BM395" s="149"/>
      <c r="BN395" s="149"/>
      <c r="BO395" s="149"/>
      <c r="BP395" s="149"/>
      <c r="BQ395" s="149"/>
      <c r="BR395" s="149"/>
      <c r="BS395" s="149"/>
      <c r="BT395" s="149"/>
      <c r="BU395" s="149"/>
      <c r="BV395" s="149"/>
      <c r="BW395" s="148"/>
      <c r="BX395" s="148"/>
      <c r="BY395" s="148"/>
      <c r="BZ395" s="150"/>
      <c r="CA395" s="150"/>
      <c r="CB395" s="150"/>
      <c r="CC395" s="150"/>
      <c r="CD395" s="150"/>
      <c r="CE395" s="150"/>
      <c r="CF395" s="150"/>
      <c r="CG395" s="150"/>
      <c r="CH395" s="150"/>
      <c r="CI395" s="150"/>
      <c r="CJ395" s="150"/>
      <c r="CK395" s="150"/>
      <c r="CL395" s="150"/>
      <c r="CM395" s="150"/>
      <c r="CN395" s="150"/>
      <c r="CO395" s="150"/>
      <c r="CP395" s="150"/>
      <c r="CQ395" s="150"/>
      <c r="CR395" s="150"/>
      <c r="CS395" s="143" t="s">
        <v>5007</v>
      </c>
      <c r="CT395" s="150"/>
      <c r="CU395" s="150"/>
      <c r="CV395" s="150"/>
      <c r="CW395" s="150"/>
      <c r="CX395" s="150"/>
      <c r="CY395" s="150"/>
      <c r="CZ395" s="150"/>
      <c r="DA395" s="150"/>
      <c r="DB395" s="150"/>
      <c r="DC395" s="150"/>
      <c r="DD395" s="150"/>
      <c r="DE395" s="150"/>
    </row>
    <row r="396" spans="34:109" ht="15" hidden="1" customHeight="1">
      <c r="AH396" s="148"/>
      <c r="AI396" s="148"/>
      <c r="AJ396" s="148"/>
      <c r="AK396" s="148"/>
      <c r="AL396" s="137" t="str">
        <f t="shared" si="18"/>
        <v/>
      </c>
      <c r="AM396" s="137" t="str">
        <f t="shared" si="19"/>
        <v/>
      </c>
      <c r="AN396" s="138" t="str">
        <f t="shared" si="20"/>
        <v/>
      </c>
      <c r="AO396" s="148"/>
      <c r="AP396" s="129">
        <v>394</v>
      </c>
      <c r="AQ396" s="149"/>
      <c r="AR396" s="149"/>
      <c r="AS396" s="149"/>
      <c r="AT396" s="149"/>
      <c r="AU396" s="149"/>
      <c r="AV396" s="149"/>
      <c r="AW396" s="149"/>
      <c r="AX396" s="149"/>
      <c r="AY396" s="149"/>
      <c r="AZ396" s="149"/>
      <c r="BA396" s="149"/>
      <c r="BB396" s="149"/>
      <c r="BC396" s="149"/>
      <c r="BD396" s="149"/>
      <c r="BE396" s="149"/>
      <c r="BF396" s="149"/>
      <c r="BG396" s="149"/>
      <c r="BH396" s="149"/>
      <c r="BI396" s="149"/>
      <c r="BJ396" s="141" t="s">
        <v>5008</v>
      </c>
      <c r="BK396" s="149"/>
      <c r="BL396" s="149"/>
      <c r="BM396" s="149"/>
      <c r="BN396" s="149"/>
      <c r="BO396" s="149"/>
      <c r="BP396" s="149"/>
      <c r="BQ396" s="149"/>
      <c r="BR396" s="149"/>
      <c r="BS396" s="149"/>
      <c r="BT396" s="149"/>
      <c r="BU396" s="149"/>
      <c r="BV396" s="149"/>
      <c r="BW396" s="148"/>
      <c r="BX396" s="148"/>
      <c r="BY396" s="148"/>
      <c r="BZ396" s="150"/>
      <c r="CA396" s="150"/>
      <c r="CB396" s="150"/>
      <c r="CC396" s="150"/>
      <c r="CD396" s="150"/>
      <c r="CE396" s="150"/>
      <c r="CF396" s="150"/>
      <c r="CG396" s="150"/>
      <c r="CH396" s="150"/>
      <c r="CI396" s="150"/>
      <c r="CJ396" s="150"/>
      <c r="CK396" s="150"/>
      <c r="CL396" s="150"/>
      <c r="CM396" s="150"/>
      <c r="CN396" s="150"/>
      <c r="CO396" s="150"/>
      <c r="CP396" s="150"/>
      <c r="CQ396" s="150"/>
      <c r="CR396" s="150"/>
      <c r="CS396" s="143" t="s">
        <v>5009</v>
      </c>
      <c r="CT396" s="150"/>
      <c r="CU396" s="150"/>
      <c r="CV396" s="150"/>
      <c r="CW396" s="150"/>
      <c r="CX396" s="150"/>
      <c r="CY396" s="150"/>
      <c r="CZ396" s="150"/>
      <c r="DA396" s="150"/>
      <c r="DB396" s="150"/>
      <c r="DC396" s="150"/>
      <c r="DD396" s="150"/>
      <c r="DE396" s="150"/>
    </row>
    <row r="397" spans="34:109" ht="15" hidden="1" customHeight="1">
      <c r="AH397" s="148"/>
      <c r="AI397" s="148"/>
      <c r="AJ397" s="148"/>
      <c r="AK397" s="148"/>
      <c r="AL397" s="137" t="str">
        <f t="shared" si="18"/>
        <v/>
      </c>
      <c r="AM397" s="137" t="str">
        <f t="shared" si="19"/>
        <v/>
      </c>
      <c r="AN397" s="138" t="str">
        <f t="shared" si="20"/>
        <v/>
      </c>
      <c r="AO397" s="148"/>
      <c r="AP397" s="129">
        <v>395</v>
      </c>
      <c r="AQ397" s="149"/>
      <c r="AR397" s="149"/>
      <c r="AS397" s="149"/>
      <c r="AT397" s="149"/>
      <c r="AU397" s="149"/>
      <c r="AV397" s="149"/>
      <c r="AW397" s="149"/>
      <c r="AX397" s="149"/>
      <c r="AY397" s="149"/>
      <c r="AZ397" s="149"/>
      <c r="BA397" s="149"/>
      <c r="BB397" s="149"/>
      <c r="BC397" s="149"/>
      <c r="BD397" s="149"/>
      <c r="BE397" s="149"/>
      <c r="BF397" s="149"/>
      <c r="BG397" s="149"/>
      <c r="BH397" s="149"/>
      <c r="BI397" s="149"/>
      <c r="BJ397" s="141" t="s">
        <v>5010</v>
      </c>
      <c r="BK397" s="149"/>
      <c r="BL397" s="149"/>
      <c r="BM397" s="149"/>
      <c r="BN397" s="149"/>
      <c r="BO397" s="149"/>
      <c r="BP397" s="149"/>
      <c r="BQ397" s="149"/>
      <c r="BR397" s="149"/>
      <c r="BS397" s="149"/>
      <c r="BT397" s="149"/>
      <c r="BU397" s="149"/>
      <c r="BV397" s="149"/>
      <c r="BW397" s="148"/>
      <c r="BX397" s="148"/>
      <c r="BY397" s="148"/>
      <c r="BZ397" s="150"/>
      <c r="CA397" s="150"/>
      <c r="CB397" s="150"/>
      <c r="CC397" s="150"/>
      <c r="CD397" s="150"/>
      <c r="CE397" s="150"/>
      <c r="CF397" s="150"/>
      <c r="CG397" s="150"/>
      <c r="CH397" s="150"/>
      <c r="CI397" s="150"/>
      <c r="CJ397" s="150"/>
      <c r="CK397" s="150"/>
      <c r="CL397" s="150"/>
      <c r="CM397" s="150"/>
      <c r="CN397" s="150"/>
      <c r="CO397" s="150"/>
      <c r="CP397" s="150"/>
      <c r="CQ397" s="150"/>
      <c r="CR397" s="150"/>
      <c r="CS397" s="143" t="s">
        <v>5011</v>
      </c>
      <c r="CT397" s="150"/>
      <c r="CU397" s="150"/>
      <c r="CV397" s="150"/>
      <c r="CW397" s="150"/>
      <c r="CX397" s="150"/>
      <c r="CY397" s="150"/>
      <c r="CZ397" s="150"/>
      <c r="DA397" s="150"/>
      <c r="DB397" s="150"/>
      <c r="DC397" s="150"/>
      <c r="DD397" s="150"/>
      <c r="DE397" s="150"/>
    </row>
    <row r="398" spans="34:109" ht="15" hidden="1" customHeight="1">
      <c r="AH398" s="148"/>
      <c r="AI398" s="148"/>
      <c r="AJ398" s="148"/>
      <c r="AK398" s="148"/>
      <c r="AL398" s="137" t="str">
        <f t="shared" si="18"/>
        <v/>
      </c>
      <c r="AM398" s="137" t="str">
        <f t="shared" si="19"/>
        <v/>
      </c>
      <c r="AN398" s="138" t="str">
        <f t="shared" si="20"/>
        <v/>
      </c>
      <c r="AO398" s="148"/>
      <c r="AP398" s="129">
        <v>396</v>
      </c>
      <c r="AQ398" s="149"/>
      <c r="AR398" s="149"/>
      <c r="AS398" s="149"/>
      <c r="AT398" s="149"/>
      <c r="AU398" s="149"/>
      <c r="AV398" s="149"/>
      <c r="AW398" s="149"/>
      <c r="AX398" s="149"/>
      <c r="AY398" s="149"/>
      <c r="AZ398" s="149"/>
      <c r="BA398" s="149"/>
      <c r="BB398" s="149"/>
      <c r="BC398" s="149"/>
      <c r="BD398" s="149"/>
      <c r="BE398" s="149"/>
      <c r="BF398" s="149"/>
      <c r="BG398" s="149"/>
      <c r="BH398" s="149"/>
      <c r="BI398" s="149"/>
      <c r="BJ398" s="141" t="s">
        <v>5012</v>
      </c>
      <c r="BK398" s="149"/>
      <c r="BL398" s="149"/>
      <c r="BM398" s="149"/>
      <c r="BN398" s="149"/>
      <c r="BO398" s="149"/>
      <c r="BP398" s="149"/>
      <c r="BQ398" s="149"/>
      <c r="BR398" s="149"/>
      <c r="BS398" s="149"/>
      <c r="BT398" s="149"/>
      <c r="BU398" s="149"/>
      <c r="BV398" s="149"/>
      <c r="BW398" s="148"/>
      <c r="BX398" s="148"/>
      <c r="BY398" s="148"/>
      <c r="BZ398" s="150"/>
      <c r="CA398" s="150"/>
      <c r="CB398" s="150"/>
      <c r="CC398" s="150"/>
      <c r="CD398" s="150"/>
      <c r="CE398" s="150"/>
      <c r="CF398" s="150"/>
      <c r="CG398" s="150"/>
      <c r="CH398" s="150"/>
      <c r="CI398" s="150"/>
      <c r="CJ398" s="150"/>
      <c r="CK398" s="150"/>
      <c r="CL398" s="150"/>
      <c r="CM398" s="150"/>
      <c r="CN398" s="150"/>
      <c r="CO398" s="150"/>
      <c r="CP398" s="150"/>
      <c r="CQ398" s="150"/>
      <c r="CR398" s="150"/>
      <c r="CS398" s="143" t="s">
        <v>5013</v>
      </c>
      <c r="CT398" s="150"/>
      <c r="CU398" s="150"/>
      <c r="CV398" s="150"/>
      <c r="CW398" s="150"/>
      <c r="CX398" s="150"/>
      <c r="CY398" s="150"/>
      <c r="CZ398" s="150"/>
      <c r="DA398" s="150"/>
      <c r="DB398" s="150"/>
      <c r="DC398" s="150"/>
      <c r="DD398" s="150"/>
      <c r="DE398" s="150"/>
    </row>
    <row r="399" spans="34:109" ht="15" hidden="1" customHeight="1">
      <c r="AH399" s="148"/>
      <c r="AI399" s="148"/>
      <c r="AJ399" s="148"/>
      <c r="AK399" s="148"/>
      <c r="AL399" s="137" t="str">
        <f t="shared" si="18"/>
        <v/>
      </c>
      <c r="AM399" s="137" t="str">
        <f t="shared" si="19"/>
        <v/>
      </c>
      <c r="AN399" s="138" t="str">
        <f t="shared" si="20"/>
        <v/>
      </c>
      <c r="AO399" s="148"/>
      <c r="AP399" s="129">
        <v>397</v>
      </c>
      <c r="AQ399" s="149"/>
      <c r="AR399" s="149"/>
      <c r="AS399" s="149"/>
      <c r="AT399" s="149"/>
      <c r="AU399" s="149"/>
      <c r="AV399" s="149"/>
      <c r="AW399" s="149"/>
      <c r="AX399" s="149"/>
      <c r="AY399" s="149"/>
      <c r="AZ399" s="149"/>
      <c r="BA399" s="149"/>
      <c r="BB399" s="149"/>
      <c r="BC399" s="149"/>
      <c r="BD399" s="149"/>
      <c r="BE399" s="149"/>
      <c r="BF399" s="149"/>
      <c r="BG399" s="149"/>
      <c r="BH399" s="149"/>
      <c r="BI399" s="149"/>
      <c r="BJ399" s="141" t="s">
        <v>5014</v>
      </c>
      <c r="BK399" s="149"/>
      <c r="BL399" s="149"/>
      <c r="BM399" s="149"/>
      <c r="BN399" s="149"/>
      <c r="BO399" s="149"/>
      <c r="BP399" s="149"/>
      <c r="BQ399" s="149"/>
      <c r="BR399" s="149"/>
      <c r="BS399" s="149"/>
      <c r="BT399" s="149"/>
      <c r="BU399" s="149"/>
      <c r="BV399" s="149"/>
      <c r="BW399" s="148"/>
      <c r="BX399" s="148"/>
      <c r="BY399" s="148"/>
      <c r="BZ399" s="150"/>
      <c r="CA399" s="150"/>
      <c r="CB399" s="150"/>
      <c r="CC399" s="150"/>
      <c r="CD399" s="150"/>
      <c r="CE399" s="150"/>
      <c r="CF399" s="150"/>
      <c r="CG399" s="150"/>
      <c r="CH399" s="150"/>
      <c r="CI399" s="150"/>
      <c r="CJ399" s="150"/>
      <c r="CK399" s="150"/>
      <c r="CL399" s="150"/>
      <c r="CM399" s="150"/>
      <c r="CN399" s="150"/>
      <c r="CO399" s="150"/>
      <c r="CP399" s="150"/>
      <c r="CQ399" s="150"/>
      <c r="CR399" s="150"/>
      <c r="CS399" s="143" t="s">
        <v>5015</v>
      </c>
      <c r="CT399" s="150"/>
      <c r="CU399" s="150"/>
      <c r="CV399" s="150"/>
      <c r="CW399" s="150"/>
      <c r="CX399" s="150"/>
      <c r="CY399" s="150"/>
      <c r="CZ399" s="150"/>
      <c r="DA399" s="150"/>
      <c r="DB399" s="150"/>
      <c r="DC399" s="150"/>
      <c r="DD399" s="150"/>
      <c r="DE399" s="150"/>
    </row>
    <row r="400" spans="34:109" ht="15" hidden="1" customHeight="1">
      <c r="AH400" s="148"/>
      <c r="AI400" s="148"/>
      <c r="AJ400" s="148"/>
      <c r="AK400" s="148"/>
      <c r="AL400" s="137" t="str">
        <f t="shared" si="18"/>
        <v/>
      </c>
      <c r="AM400" s="137" t="str">
        <f t="shared" si="19"/>
        <v/>
      </c>
      <c r="AN400" s="138" t="str">
        <f t="shared" si="20"/>
        <v/>
      </c>
      <c r="AO400" s="148"/>
      <c r="AP400" s="129">
        <v>398</v>
      </c>
      <c r="AQ400" s="149"/>
      <c r="AR400" s="149"/>
      <c r="AS400" s="149"/>
      <c r="AT400" s="149"/>
      <c r="AU400" s="149"/>
      <c r="AV400" s="149"/>
      <c r="AW400" s="149"/>
      <c r="AX400" s="149"/>
      <c r="AY400" s="149"/>
      <c r="AZ400" s="149"/>
      <c r="BA400" s="149"/>
      <c r="BB400" s="149"/>
      <c r="BC400" s="149"/>
      <c r="BD400" s="149"/>
      <c r="BE400" s="149"/>
      <c r="BF400" s="149"/>
      <c r="BG400" s="149"/>
      <c r="BH400" s="149"/>
      <c r="BI400" s="149"/>
      <c r="BJ400" s="141" t="s">
        <v>5016</v>
      </c>
      <c r="BK400" s="149"/>
      <c r="BL400" s="149"/>
      <c r="BM400" s="149"/>
      <c r="BN400" s="149"/>
      <c r="BO400" s="149"/>
      <c r="BP400" s="149"/>
      <c r="BQ400" s="149"/>
      <c r="BR400" s="149"/>
      <c r="BS400" s="149"/>
      <c r="BT400" s="149"/>
      <c r="BU400" s="149"/>
      <c r="BV400" s="149"/>
      <c r="BW400" s="148"/>
      <c r="BX400" s="148"/>
      <c r="BY400" s="148"/>
      <c r="BZ400" s="150"/>
      <c r="CA400" s="150"/>
      <c r="CB400" s="150"/>
      <c r="CC400" s="150"/>
      <c r="CD400" s="150"/>
      <c r="CE400" s="150"/>
      <c r="CF400" s="150"/>
      <c r="CG400" s="150"/>
      <c r="CH400" s="150"/>
      <c r="CI400" s="150"/>
      <c r="CJ400" s="150"/>
      <c r="CK400" s="150"/>
      <c r="CL400" s="150"/>
      <c r="CM400" s="150"/>
      <c r="CN400" s="150"/>
      <c r="CO400" s="150"/>
      <c r="CP400" s="150"/>
      <c r="CQ400" s="150"/>
      <c r="CR400" s="150"/>
      <c r="CS400" s="143" t="s">
        <v>5017</v>
      </c>
      <c r="CT400" s="150"/>
      <c r="CU400" s="150"/>
      <c r="CV400" s="150"/>
      <c r="CW400" s="150"/>
      <c r="CX400" s="150"/>
      <c r="CY400" s="150"/>
      <c r="CZ400" s="150"/>
      <c r="DA400" s="150"/>
      <c r="DB400" s="150"/>
      <c r="DC400" s="150"/>
      <c r="DD400" s="150"/>
      <c r="DE400" s="150"/>
    </row>
    <row r="401" spans="34:109" ht="15" hidden="1" customHeight="1">
      <c r="AH401" s="148"/>
      <c r="AI401" s="148"/>
      <c r="AJ401" s="148"/>
      <c r="AK401" s="148"/>
      <c r="AL401" s="137" t="str">
        <f t="shared" si="18"/>
        <v/>
      </c>
      <c r="AM401" s="137" t="str">
        <f t="shared" si="19"/>
        <v/>
      </c>
      <c r="AN401" s="138" t="str">
        <f t="shared" si="20"/>
        <v/>
      </c>
      <c r="AO401" s="148"/>
      <c r="AP401" s="129">
        <v>399</v>
      </c>
      <c r="AQ401" s="149"/>
      <c r="AR401" s="149"/>
      <c r="AS401" s="149"/>
      <c r="AT401" s="149"/>
      <c r="AU401" s="149"/>
      <c r="AV401" s="149"/>
      <c r="AW401" s="149"/>
      <c r="AX401" s="149"/>
      <c r="AY401" s="149"/>
      <c r="AZ401" s="149"/>
      <c r="BA401" s="149"/>
      <c r="BB401" s="149"/>
      <c r="BC401" s="149"/>
      <c r="BD401" s="149"/>
      <c r="BE401" s="149"/>
      <c r="BF401" s="149"/>
      <c r="BG401" s="149"/>
      <c r="BH401" s="149"/>
      <c r="BI401" s="149"/>
      <c r="BJ401" s="141" t="s">
        <v>5018</v>
      </c>
      <c r="BK401" s="149"/>
      <c r="BL401" s="149"/>
      <c r="BM401" s="149"/>
      <c r="BN401" s="149"/>
      <c r="BO401" s="149"/>
      <c r="BP401" s="149"/>
      <c r="BQ401" s="149"/>
      <c r="BR401" s="149"/>
      <c r="BS401" s="149"/>
      <c r="BT401" s="149"/>
      <c r="BU401" s="149"/>
      <c r="BV401" s="149"/>
      <c r="BW401" s="148"/>
      <c r="BX401" s="148"/>
      <c r="BY401" s="148"/>
      <c r="BZ401" s="150"/>
      <c r="CA401" s="150"/>
      <c r="CB401" s="150"/>
      <c r="CC401" s="150"/>
      <c r="CD401" s="150"/>
      <c r="CE401" s="150"/>
      <c r="CF401" s="150"/>
      <c r="CG401" s="150"/>
      <c r="CH401" s="150"/>
      <c r="CI401" s="150"/>
      <c r="CJ401" s="150"/>
      <c r="CK401" s="150"/>
      <c r="CL401" s="150"/>
      <c r="CM401" s="150"/>
      <c r="CN401" s="150"/>
      <c r="CO401" s="150"/>
      <c r="CP401" s="150"/>
      <c r="CQ401" s="150"/>
      <c r="CR401" s="150"/>
      <c r="CS401" s="143" t="s">
        <v>5019</v>
      </c>
      <c r="CT401" s="150"/>
      <c r="CU401" s="150"/>
      <c r="CV401" s="150"/>
      <c r="CW401" s="150"/>
      <c r="CX401" s="150"/>
      <c r="CY401" s="150"/>
      <c r="CZ401" s="150"/>
      <c r="DA401" s="150"/>
      <c r="DB401" s="150"/>
      <c r="DC401" s="150"/>
      <c r="DD401" s="150"/>
      <c r="DE401" s="150"/>
    </row>
    <row r="402" spans="34:109" ht="15" hidden="1" customHeight="1">
      <c r="AH402" s="148"/>
      <c r="AI402" s="148"/>
      <c r="AJ402" s="148"/>
      <c r="AK402" s="148"/>
      <c r="AL402" s="137" t="str">
        <f t="shared" si="18"/>
        <v/>
      </c>
      <c r="AM402" s="137" t="str">
        <f t="shared" si="19"/>
        <v/>
      </c>
      <c r="AN402" s="138" t="str">
        <f t="shared" si="20"/>
        <v/>
      </c>
      <c r="AO402" s="148"/>
      <c r="AP402" s="129">
        <v>400</v>
      </c>
      <c r="AQ402" s="149"/>
      <c r="AR402" s="149"/>
      <c r="AS402" s="149"/>
      <c r="AT402" s="149"/>
      <c r="AU402" s="149"/>
      <c r="AV402" s="149"/>
      <c r="AW402" s="149"/>
      <c r="AX402" s="149"/>
      <c r="AY402" s="149"/>
      <c r="AZ402" s="149"/>
      <c r="BA402" s="149"/>
      <c r="BB402" s="149"/>
      <c r="BC402" s="149"/>
      <c r="BD402" s="149"/>
      <c r="BE402" s="149"/>
      <c r="BF402" s="149"/>
      <c r="BG402" s="149"/>
      <c r="BH402" s="149"/>
      <c r="BI402" s="149"/>
      <c r="BJ402" s="141" t="s">
        <v>5020</v>
      </c>
      <c r="BK402" s="149"/>
      <c r="BL402" s="149"/>
      <c r="BM402" s="149"/>
      <c r="BN402" s="149"/>
      <c r="BO402" s="149"/>
      <c r="BP402" s="149"/>
      <c r="BQ402" s="149"/>
      <c r="BR402" s="149"/>
      <c r="BS402" s="149"/>
      <c r="BT402" s="149"/>
      <c r="BU402" s="149"/>
      <c r="BV402" s="149"/>
      <c r="BW402" s="148"/>
      <c r="BX402" s="148"/>
      <c r="BY402" s="148"/>
      <c r="BZ402" s="150"/>
      <c r="CA402" s="150"/>
      <c r="CB402" s="150"/>
      <c r="CC402" s="150"/>
      <c r="CD402" s="150"/>
      <c r="CE402" s="150"/>
      <c r="CF402" s="150"/>
      <c r="CG402" s="150"/>
      <c r="CH402" s="150"/>
      <c r="CI402" s="150"/>
      <c r="CJ402" s="150"/>
      <c r="CK402" s="150"/>
      <c r="CL402" s="150"/>
      <c r="CM402" s="150"/>
      <c r="CN402" s="150"/>
      <c r="CO402" s="150"/>
      <c r="CP402" s="150"/>
      <c r="CQ402" s="150"/>
      <c r="CR402" s="150"/>
      <c r="CS402" s="143" t="s">
        <v>5021</v>
      </c>
      <c r="CT402" s="150"/>
      <c r="CU402" s="150"/>
      <c r="CV402" s="150"/>
      <c r="CW402" s="150"/>
      <c r="CX402" s="150"/>
      <c r="CY402" s="150"/>
      <c r="CZ402" s="150"/>
      <c r="DA402" s="150"/>
      <c r="DB402" s="150"/>
      <c r="DC402" s="150"/>
      <c r="DD402" s="150"/>
      <c r="DE402" s="150"/>
    </row>
    <row r="403" spans="34:109" ht="15" hidden="1" customHeight="1">
      <c r="AH403" s="148"/>
      <c r="AI403" s="148"/>
      <c r="AJ403" s="148"/>
      <c r="AK403" s="148"/>
      <c r="AL403" s="137" t="str">
        <f t="shared" si="18"/>
        <v/>
      </c>
      <c r="AM403" s="137" t="str">
        <f t="shared" si="19"/>
        <v/>
      </c>
      <c r="AN403" s="138" t="str">
        <f t="shared" si="20"/>
        <v/>
      </c>
      <c r="AO403" s="148"/>
      <c r="AP403" s="129">
        <v>401</v>
      </c>
      <c r="AQ403" s="149"/>
      <c r="AR403" s="149"/>
      <c r="AS403" s="149"/>
      <c r="AT403" s="149"/>
      <c r="AU403" s="149"/>
      <c r="AV403" s="149"/>
      <c r="AW403" s="149"/>
      <c r="AX403" s="149"/>
      <c r="AY403" s="149"/>
      <c r="AZ403" s="149"/>
      <c r="BA403" s="149"/>
      <c r="BB403" s="149"/>
      <c r="BC403" s="149"/>
      <c r="BD403" s="149"/>
      <c r="BE403" s="149"/>
      <c r="BF403" s="149"/>
      <c r="BG403" s="149"/>
      <c r="BH403" s="149"/>
      <c r="BI403" s="149"/>
      <c r="BJ403" s="141" t="s">
        <v>5022</v>
      </c>
      <c r="BK403" s="149"/>
      <c r="BL403" s="149"/>
      <c r="BM403" s="149"/>
      <c r="BN403" s="149"/>
      <c r="BO403" s="149"/>
      <c r="BP403" s="149"/>
      <c r="BQ403" s="149"/>
      <c r="BR403" s="149"/>
      <c r="BS403" s="149"/>
      <c r="BT403" s="149"/>
      <c r="BU403" s="149"/>
      <c r="BV403" s="149"/>
      <c r="BW403" s="148"/>
      <c r="BX403" s="148"/>
      <c r="BY403" s="148"/>
      <c r="BZ403" s="150"/>
      <c r="CA403" s="150"/>
      <c r="CB403" s="150"/>
      <c r="CC403" s="150"/>
      <c r="CD403" s="150"/>
      <c r="CE403" s="150"/>
      <c r="CF403" s="150"/>
      <c r="CG403" s="150"/>
      <c r="CH403" s="150"/>
      <c r="CI403" s="150"/>
      <c r="CJ403" s="150"/>
      <c r="CK403" s="150"/>
      <c r="CL403" s="150"/>
      <c r="CM403" s="150"/>
      <c r="CN403" s="150"/>
      <c r="CO403" s="150"/>
      <c r="CP403" s="150"/>
      <c r="CQ403" s="150"/>
      <c r="CR403" s="150"/>
      <c r="CS403" s="143" t="s">
        <v>5023</v>
      </c>
      <c r="CT403" s="150"/>
      <c r="CU403" s="150"/>
      <c r="CV403" s="150"/>
      <c r="CW403" s="150"/>
      <c r="CX403" s="150"/>
      <c r="CY403" s="150"/>
      <c r="CZ403" s="150"/>
      <c r="DA403" s="150"/>
      <c r="DB403" s="150"/>
      <c r="DC403" s="150"/>
      <c r="DD403" s="150"/>
      <c r="DE403" s="150"/>
    </row>
    <row r="404" spans="34:109" ht="15" hidden="1" customHeight="1">
      <c r="AH404" s="148"/>
      <c r="AI404" s="148"/>
      <c r="AJ404" s="148"/>
      <c r="AK404" s="148"/>
      <c r="AL404" s="137" t="str">
        <f t="shared" si="18"/>
        <v/>
      </c>
      <c r="AM404" s="137" t="str">
        <f t="shared" si="19"/>
        <v/>
      </c>
      <c r="AN404" s="138" t="str">
        <f t="shared" si="20"/>
        <v/>
      </c>
      <c r="AO404" s="148"/>
      <c r="AP404" s="129">
        <v>402</v>
      </c>
      <c r="AQ404" s="149"/>
      <c r="AR404" s="149"/>
      <c r="AS404" s="149"/>
      <c r="AT404" s="149"/>
      <c r="AU404" s="149"/>
      <c r="AV404" s="149"/>
      <c r="AW404" s="149"/>
      <c r="AX404" s="149"/>
      <c r="AY404" s="149"/>
      <c r="AZ404" s="149"/>
      <c r="BA404" s="149"/>
      <c r="BB404" s="149"/>
      <c r="BC404" s="149"/>
      <c r="BD404" s="149"/>
      <c r="BE404" s="149"/>
      <c r="BF404" s="149"/>
      <c r="BG404" s="149"/>
      <c r="BH404" s="149"/>
      <c r="BI404" s="149"/>
      <c r="BJ404" s="141" t="s">
        <v>5024</v>
      </c>
      <c r="BK404" s="149"/>
      <c r="BL404" s="149"/>
      <c r="BM404" s="149"/>
      <c r="BN404" s="149"/>
      <c r="BO404" s="149"/>
      <c r="BP404" s="149"/>
      <c r="BQ404" s="149"/>
      <c r="BR404" s="149"/>
      <c r="BS404" s="149"/>
      <c r="BT404" s="149"/>
      <c r="BU404" s="149"/>
      <c r="BV404" s="149"/>
      <c r="BW404" s="148"/>
      <c r="BX404" s="148"/>
      <c r="BY404" s="148"/>
      <c r="BZ404" s="150"/>
      <c r="CA404" s="150"/>
      <c r="CB404" s="150"/>
      <c r="CC404" s="150"/>
      <c r="CD404" s="150"/>
      <c r="CE404" s="150"/>
      <c r="CF404" s="150"/>
      <c r="CG404" s="150"/>
      <c r="CH404" s="150"/>
      <c r="CI404" s="150"/>
      <c r="CJ404" s="150"/>
      <c r="CK404" s="150"/>
      <c r="CL404" s="150"/>
      <c r="CM404" s="150"/>
      <c r="CN404" s="150"/>
      <c r="CO404" s="150"/>
      <c r="CP404" s="150"/>
      <c r="CQ404" s="150"/>
      <c r="CR404" s="150"/>
      <c r="CS404" s="143" t="s">
        <v>5025</v>
      </c>
      <c r="CT404" s="150"/>
      <c r="CU404" s="150"/>
      <c r="CV404" s="150"/>
      <c r="CW404" s="150"/>
      <c r="CX404" s="150"/>
      <c r="CY404" s="150"/>
      <c r="CZ404" s="150"/>
      <c r="DA404" s="150"/>
      <c r="DB404" s="150"/>
      <c r="DC404" s="150"/>
      <c r="DD404" s="150"/>
      <c r="DE404" s="150"/>
    </row>
    <row r="405" spans="34:109" ht="15" hidden="1" customHeight="1">
      <c r="AH405" s="148"/>
      <c r="AI405" s="148"/>
      <c r="AJ405" s="148"/>
      <c r="AK405" s="148"/>
      <c r="AL405" s="137" t="str">
        <f t="shared" si="18"/>
        <v/>
      </c>
      <c r="AM405" s="137" t="str">
        <f t="shared" si="19"/>
        <v/>
      </c>
      <c r="AN405" s="138" t="str">
        <f t="shared" si="20"/>
        <v/>
      </c>
      <c r="AO405" s="148"/>
      <c r="AP405" s="129">
        <v>403</v>
      </c>
      <c r="AQ405" s="149"/>
      <c r="AR405" s="149"/>
      <c r="AS405" s="149"/>
      <c r="AT405" s="149"/>
      <c r="AU405" s="149"/>
      <c r="AV405" s="149"/>
      <c r="AW405" s="149"/>
      <c r="AX405" s="149"/>
      <c r="AY405" s="149"/>
      <c r="AZ405" s="149"/>
      <c r="BA405" s="149"/>
      <c r="BB405" s="149"/>
      <c r="BC405" s="149"/>
      <c r="BD405" s="149"/>
      <c r="BE405" s="149"/>
      <c r="BF405" s="149"/>
      <c r="BG405" s="149"/>
      <c r="BH405" s="149"/>
      <c r="BI405" s="149"/>
      <c r="BJ405" s="141" t="s">
        <v>5026</v>
      </c>
      <c r="BK405" s="149"/>
      <c r="BL405" s="149"/>
      <c r="BM405" s="149"/>
      <c r="BN405" s="149"/>
      <c r="BO405" s="149"/>
      <c r="BP405" s="149"/>
      <c r="BQ405" s="149"/>
      <c r="BR405" s="149"/>
      <c r="BS405" s="149"/>
      <c r="BT405" s="149"/>
      <c r="BU405" s="149"/>
      <c r="BV405" s="149"/>
      <c r="BW405" s="148"/>
      <c r="BX405" s="148"/>
      <c r="BY405" s="148"/>
      <c r="BZ405" s="150"/>
      <c r="CA405" s="150"/>
      <c r="CB405" s="150"/>
      <c r="CC405" s="150"/>
      <c r="CD405" s="150"/>
      <c r="CE405" s="150"/>
      <c r="CF405" s="150"/>
      <c r="CG405" s="150"/>
      <c r="CH405" s="150"/>
      <c r="CI405" s="150"/>
      <c r="CJ405" s="150"/>
      <c r="CK405" s="150"/>
      <c r="CL405" s="150"/>
      <c r="CM405" s="150"/>
      <c r="CN405" s="150"/>
      <c r="CO405" s="150"/>
      <c r="CP405" s="150"/>
      <c r="CQ405" s="150"/>
      <c r="CR405" s="150"/>
      <c r="CS405" s="143" t="s">
        <v>5027</v>
      </c>
      <c r="CT405" s="150"/>
      <c r="CU405" s="150"/>
      <c r="CV405" s="150"/>
      <c r="CW405" s="150"/>
      <c r="CX405" s="150"/>
      <c r="CY405" s="150"/>
      <c r="CZ405" s="150"/>
      <c r="DA405" s="150"/>
      <c r="DB405" s="150"/>
      <c r="DC405" s="150"/>
      <c r="DD405" s="150"/>
      <c r="DE405" s="150"/>
    </row>
    <row r="406" spans="34:109" ht="15" hidden="1" customHeight="1">
      <c r="AH406" s="148"/>
      <c r="AI406" s="148"/>
      <c r="AJ406" s="148"/>
      <c r="AK406" s="148"/>
      <c r="AL406" s="137" t="str">
        <f t="shared" si="18"/>
        <v/>
      </c>
      <c r="AM406" s="137" t="str">
        <f t="shared" si="19"/>
        <v/>
      </c>
      <c r="AN406" s="138" t="str">
        <f t="shared" si="20"/>
        <v/>
      </c>
      <c r="AO406" s="148"/>
      <c r="AP406" s="129">
        <v>404</v>
      </c>
      <c r="AQ406" s="149"/>
      <c r="AR406" s="149"/>
      <c r="AS406" s="149"/>
      <c r="AT406" s="149"/>
      <c r="AU406" s="149"/>
      <c r="AV406" s="149"/>
      <c r="AW406" s="149"/>
      <c r="AX406" s="149"/>
      <c r="AY406" s="149"/>
      <c r="AZ406" s="149"/>
      <c r="BA406" s="149"/>
      <c r="BB406" s="149"/>
      <c r="BC406" s="149"/>
      <c r="BD406" s="149"/>
      <c r="BE406" s="149"/>
      <c r="BF406" s="149"/>
      <c r="BG406" s="149"/>
      <c r="BH406" s="149"/>
      <c r="BI406" s="149"/>
      <c r="BJ406" s="141" t="s">
        <v>5028</v>
      </c>
      <c r="BK406" s="149"/>
      <c r="BL406" s="149"/>
      <c r="BM406" s="149"/>
      <c r="BN406" s="149"/>
      <c r="BO406" s="149"/>
      <c r="BP406" s="149"/>
      <c r="BQ406" s="149"/>
      <c r="BR406" s="149"/>
      <c r="BS406" s="149"/>
      <c r="BT406" s="149"/>
      <c r="BU406" s="149"/>
      <c r="BV406" s="149"/>
      <c r="BW406" s="148"/>
      <c r="BX406" s="148"/>
      <c r="BY406" s="148"/>
      <c r="BZ406" s="150"/>
      <c r="CA406" s="150"/>
      <c r="CB406" s="150"/>
      <c r="CC406" s="150"/>
      <c r="CD406" s="150"/>
      <c r="CE406" s="150"/>
      <c r="CF406" s="150"/>
      <c r="CG406" s="150"/>
      <c r="CH406" s="150"/>
      <c r="CI406" s="150"/>
      <c r="CJ406" s="150"/>
      <c r="CK406" s="150"/>
      <c r="CL406" s="150"/>
      <c r="CM406" s="150"/>
      <c r="CN406" s="150"/>
      <c r="CO406" s="150"/>
      <c r="CP406" s="150"/>
      <c r="CQ406" s="150"/>
      <c r="CR406" s="150"/>
      <c r="CS406" s="143" t="s">
        <v>5029</v>
      </c>
      <c r="CT406" s="150"/>
      <c r="CU406" s="150"/>
      <c r="CV406" s="150"/>
      <c r="CW406" s="150"/>
      <c r="CX406" s="150"/>
      <c r="CY406" s="150"/>
      <c r="CZ406" s="150"/>
      <c r="DA406" s="150"/>
      <c r="DB406" s="150"/>
      <c r="DC406" s="150"/>
      <c r="DD406" s="150"/>
      <c r="DE406" s="150"/>
    </row>
    <row r="407" spans="34:109" ht="15" hidden="1" customHeight="1">
      <c r="AH407" s="148"/>
      <c r="AI407" s="148"/>
      <c r="AJ407" s="148"/>
      <c r="AK407" s="148"/>
      <c r="AL407" s="137" t="str">
        <f t="shared" si="18"/>
        <v/>
      </c>
      <c r="AM407" s="137" t="str">
        <f t="shared" si="19"/>
        <v/>
      </c>
      <c r="AN407" s="138" t="str">
        <f t="shared" si="20"/>
        <v/>
      </c>
      <c r="AO407" s="148"/>
      <c r="AP407" s="129">
        <v>405</v>
      </c>
      <c r="AQ407" s="149"/>
      <c r="AR407" s="149"/>
      <c r="AS407" s="149"/>
      <c r="AT407" s="149"/>
      <c r="AU407" s="149"/>
      <c r="AV407" s="149"/>
      <c r="AW407" s="149"/>
      <c r="AX407" s="149"/>
      <c r="AY407" s="149"/>
      <c r="AZ407" s="149"/>
      <c r="BA407" s="149"/>
      <c r="BB407" s="149"/>
      <c r="BC407" s="149"/>
      <c r="BD407" s="149"/>
      <c r="BE407" s="149"/>
      <c r="BF407" s="149"/>
      <c r="BG407" s="149"/>
      <c r="BH407" s="149"/>
      <c r="BI407" s="149"/>
      <c r="BJ407" s="141" t="s">
        <v>5030</v>
      </c>
      <c r="BK407" s="149"/>
      <c r="BL407" s="149"/>
      <c r="BM407" s="149"/>
      <c r="BN407" s="149"/>
      <c r="BO407" s="149"/>
      <c r="BP407" s="149"/>
      <c r="BQ407" s="149"/>
      <c r="BR407" s="149"/>
      <c r="BS407" s="149"/>
      <c r="BT407" s="149"/>
      <c r="BU407" s="149"/>
      <c r="BV407" s="149"/>
      <c r="BW407" s="148"/>
      <c r="BX407" s="148"/>
      <c r="BY407" s="148"/>
      <c r="BZ407" s="150"/>
      <c r="CA407" s="150"/>
      <c r="CB407" s="150"/>
      <c r="CC407" s="150"/>
      <c r="CD407" s="150"/>
      <c r="CE407" s="150"/>
      <c r="CF407" s="150"/>
      <c r="CG407" s="150"/>
      <c r="CH407" s="150"/>
      <c r="CI407" s="150"/>
      <c r="CJ407" s="150"/>
      <c r="CK407" s="150"/>
      <c r="CL407" s="150"/>
      <c r="CM407" s="150"/>
      <c r="CN407" s="150"/>
      <c r="CO407" s="150"/>
      <c r="CP407" s="150"/>
      <c r="CQ407" s="150"/>
      <c r="CR407" s="150"/>
      <c r="CS407" s="143" t="s">
        <v>5031</v>
      </c>
      <c r="CT407" s="150"/>
      <c r="CU407" s="150"/>
      <c r="CV407" s="150"/>
      <c r="CW407" s="150"/>
      <c r="CX407" s="150"/>
      <c r="CY407" s="150"/>
      <c r="CZ407" s="150"/>
      <c r="DA407" s="150"/>
      <c r="DB407" s="150"/>
      <c r="DC407" s="150"/>
      <c r="DD407" s="150"/>
      <c r="DE407" s="150"/>
    </row>
    <row r="408" spans="34:109" ht="15" hidden="1" customHeight="1">
      <c r="AH408" s="148"/>
      <c r="AI408" s="148"/>
      <c r="AJ408" s="148"/>
      <c r="AK408" s="148"/>
      <c r="AL408" s="137" t="str">
        <f t="shared" si="18"/>
        <v/>
      </c>
      <c r="AM408" s="137" t="str">
        <f t="shared" si="19"/>
        <v/>
      </c>
      <c r="AN408" s="138" t="str">
        <f t="shared" si="20"/>
        <v/>
      </c>
      <c r="AO408" s="148"/>
      <c r="AP408" s="129">
        <v>406</v>
      </c>
      <c r="AQ408" s="149"/>
      <c r="AR408" s="149"/>
      <c r="AS408" s="149"/>
      <c r="AT408" s="149"/>
      <c r="AU408" s="149"/>
      <c r="AV408" s="149"/>
      <c r="AW408" s="149"/>
      <c r="AX408" s="149"/>
      <c r="AY408" s="149"/>
      <c r="AZ408" s="149"/>
      <c r="BA408" s="149"/>
      <c r="BB408" s="149"/>
      <c r="BC408" s="149"/>
      <c r="BD408" s="149"/>
      <c r="BE408" s="149"/>
      <c r="BF408" s="149"/>
      <c r="BG408" s="149"/>
      <c r="BH408" s="149"/>
      <c r="BI408" s="149"/>
      <c r="BJ408" s="141" t="s">
        <v>5032</v>
      </c>
      <c r="BK408" s="149"/>
      <c r="BL408" s="149"/>
      <c r="BM408" s="149"/>
      <c r="BN408" s="149"/>
      <c r="BO408" s="149"/>
      <c r="BP408" s="149"/>
      <c r="BQ408" s="149"/>
      <c r="BR408" s="149"/>
      <c r="BS408" s="149"/>
      <c r="BT408" s="149"/>
      <c r="BU408" s="149"/>
      <c r="BV408" s="149"/>
      <c r="BW408" s="148"/>
      <c r="BX408" s="148"/>
      <c r="BY408" s="148"/>
      <c r="BZ408" s="150"/>
      <c r="CA408" s="150"/>
      <c r="CB408" s="150"/>
      <c r="CC408" s="150"/>
      <c r="CD408" s="150"/>
      <c r="CE408" s="150"/>
      <c r="CF408" s="150"/>
      <c r="CG408" s="150"/>
      <c r="CH408" s="150"/>
      <c r="CI408" s="150"/>
      <c r="CJ408" s="150"/>
      <c r="CK408" s="150"/>
      <c r="CL408" s="150"/>
      <c r="CM408" s="150"/>
      <c r="CN408" s="150"/>
      <c r="CO408" s="150"/>
      <c r="CP408" s="150"/>
      <c r="CQ408" s="150"/>
      <c r="CR408" s="150"/>
      <c r="CS408" s="143" t="s">
        <v>5033</v>
      </c>
      <c r="CT408" s="150"/>
      <c r="CU408" s="150"/>
      <c r="CV408" s="150"/>
      <c r="CW408" s="150"/>
      <c r="CX408" s="150"/>
      <c r="CY408" s="150"/>
      <c r="CZ408" s="150"/>
      <c r="DA408" s="150"/>
      <c r="DB408" s="150"/>
      <c r="DC408" s="150"/>
      <c r="DD408" s="150"/>
      <c r="DE408" s="150"/>
    </row>
    <row r="409" spans="34:109" ht="15" hidden="1" customHeight="1">
      <c r="AH409" s="148"/>
      <c r="AI409" s="148"/>
      <c r="AJ409" s="148"/>
      <c r="AK409" s="148"/>
      <c r="AL409" s="137" t="str">
        <f t="shared" si="18"/>
        <v/>
      </c>
      <c r="AM409" s="137" t="str">
        <f t="shared" si="19"/>
        <v/>
      </c>
      <c r="AN409" s="138" t="str">
        <f t="shared" si="20"/>
        <v/>
      </c>
      <c r="AO409" s="148"/>
      <c r="AP409" s="129">
        <v>407</v>
      </c>
      <c r="AQ409" s="149"/>
      <c r="AR409" s="149"/>
      <c r="AS409" s="149"/>
      <c r="AT409" s="149"/>
      <c r="AU409" s="149"/>
      <c r="AV409" s="149"/>
      <c r="AW409" s="149"/>
      <c r="AX409" s="149"/>
      <c r="AY409" s="149"/>
      <c r="AZ409" s="149"/>
      <c r="BA409" s="149"/>
      <c r="BB409" s="149"/>
      <c r="BC409" s="149"/>
      <c r="BD409" s="149"/>
      <c r="BE409" s="149"/>
      <c r="BF409" s="149"/>
      <c r="BG409" s="149"/>
      <c r="BH409" s="149"/>
      <c r="BI409" s="149"/>
      <c r="BJ409" s="141" t="s">
        <v>5034</v>
      </c>
      <c r="BK409" s="149"/>
      <c r="BL409" s="149"/>
      <c r="BM409" s="149"/>
      <c r="BN409" s="149"/>
      <c r="BO409" s="149"/>
      <c r="BP409" s="149"/>
      <c r="BQ409" s="149"/>
      <c r="BR409" s="149"/>
      <c r="BS409" s="149"/>
      <c r="BT409" s="149"/>
      <c r="BU409" s="149"/>
      <c r="BV409" s="149"/>
      <c r="BW409" s="148"/>
      <c r="BX409" s="148"/>
      <c r="BY409" s="148"/>
      <c r="BZ409" s="150"/>
      <c r="CA409" s="150"/>
      <c r="CB409" s="150"/>
      <c r="CC409" s="150"/>
      <c r="CD409" s="150"/>
      <c r="CE409" s="150"/>
      <c r="CF409" s="150"/>
      <c r="CG409" s="150"/>
      <c r="CH409" s="150"/>
      <c r="CI409" s="150"/>
      <c r="CJ409" s="150"/>
      <c r="CK409" s="150"/>
      <c r="CL409" s="150"/>
      <c r="CM409" s="150"/>
      <c r="CN409" s="150"/>
      <c r="CO409" s="150"/>
      <c r="CP409" s="150"/>
      <c r="CQ409" s="150"/>
      <c r="CR409" s="150"/>
      <c r="CS409" s="143" t="s">
        <v>5035</v>
      </c>
      <c r="CT409" s="150"/>
      <c r="CU409" s="150"/>
      <c r="CV409" s="150"/>
      <c r="CW409" s="150"/>
      <c r="CX409" s="150"/>
      <c r="CY409" s="150"/>
      <c r="CZ409" s="150"/>
      <c r="DA409" s="150"/>
      <c r="DB409" s="150"/>
      <c r="DC409" s="150"/>
      <c r="DD409" s="150"/>
      <c r="DE409" s="150"/>
    </row>
    <row r="410" spans="34:109" ht="15" hidden="1" customHeight="1">
      <c r="AH410" s="148"/>
      <c r="AI410" s="148"/>
      <c r="AJ410" s="148"/>
      <c r="AK410" s="148"/>
      <c r="AL410" s="137" t="str">
        <f t="shared" si="18"/>
        <v/>
      </c>
      <c r="AM410" s="137" t="str">
        <f t="shared" si="19"/>
        <v/>
      </c>
      <c r="AN410" s="138" t="str">
        <f t="shared" si="20"/>
        <v/>
      </c>
      <c r="AO410" s="148"/>
      <c r="AP410" s="129">
        <v>408</v>
      </c>
      <c r="AQ410" s="149"/>
      <c r="AR410" s="149"/>
      <c r="AS410" s="149"/>
      <c r="AT410" s="149"/>
      <c r="AU410" s="149"/>
      <c r="AV410" s="149"/>
      <c r="AW410" s="149"/>
      <c r="AX410" s="149"/>
      <c r="AY410" s="149"/>
      <c r="AZ410" s="149"/>
      <c r="BA410" s="149"/>
      <c r="BB410" s="149"/>
      <c r="BC410" s="149"/>
      <c r="BD410" s="149"/>
      <c r="BE410" s="149"/>
      <c r="BF410" s="149"/>
      <c r="BG410" s="149"/>
      <c r="BH410" s="149"/>
      <c r="BI410" s="149"/>
      <c r="BJ410" s="141" t="s">
        <v>5036</v>
      </c>
      <c r="BK410" s="149"/>
      <c r="BL410" s="149"/>
      <c r="BM410" s="149"/>
      <c r="BN410" s="149"/>
      <c r="BO410" s="149"/>
      <c r="BP410" s="149"/>
      <c r="BQ410" s="149"/>
      <c r="BR410" s="149"/>
      <c r="BS410" s="149"/>
      <c r="BT410" s="149"/>
      <c r="BU410" s="149"/>
      <c r="BV410" s="149"/>
      <c r="BW410" s="148"/>
      <c r="BX410" s="148"/>
      <c r="BY410" s="148"/>
      <c r="BZ410" s="150"/>
      <c r="CA410" s="150"/>
      <c r="CB410" s="150"/>
      <c r="CC410" s="150"/>
      <c r="CD410" s="150"/>
      <c r="CE410" s="150"/>
      <c r="CF410" s="150"/>
      <c r="CG410" s="150"/>
      <c r="CH410" s="150"/>
      <c r="CI410" s="150"/>
      <c r="CJ410" s="150"/>
      <c r="CK410" s="150"/>
      <c r="CL410" s="150"/>
      <c r="CM410" s="150"/>
      <c r="CN410" s="150"/>
      <c r="CO410" s="150"/>
      <c r="CP410" s="150"/>
      <c r="CQ410" s="150"/>
      <c r="CR410" s="150"/>
      <c r="CS410" s="143" t="s">
        <v>5037</v>
      </c>
      <c r="CT410" s="150"/>
      <c r="CU410" s="150"/>
      <c r="CV410" s="150"/>
      <c r="CW410" s="150"/>
      <c r="CX410" s="150"/>
      <c r="CY410" s="150"/>
      <c r="CZ410" s="150"/>
      <c r="DA410" s="150"/>
      <c r="DB410" s="150"/>
      <c r="DC410" s="150"/>
      <c r="DD410" s="150"/>
      <c r="DE410" s="150"/>
    </row>
    <row r="411" spans="34:109" ht="15" hidden="1" customHeight="1">
      <c r="AH411" s="148"/>
      <c r="AI411" s="148"/>
      <c r="AJ411" s="148"/>
      <c r="AK411" s="148"/>
      <c r="AL411" s="137" t="str">
        <f t="shared" si="18"/>
        <v/>
      </c>
      <c r="AM411" s="137" t="str">
        <f t="shared" si="19"/>
        <v/>
      </c>
      <c r="AN411" s="138" t="str">
        <f t="shared" si="20"/>
        <v/>
      </c>
      <c r="AO411" s="148"/>
      <c r="AP411" s="129">
        <v>409</v>
      </c>
      <c r="AQ411" s="149"/>
      <c r="AR411" s="149"/>
      <c r="AS411" s="149"/>
      <c r="AT411" s="149"/>
      <c r="AU411" s="149"/>
      <c r="AV411" s="149"/>
      <c r="AW411" s="149"/>
      <c r="AX411" s="149"/>
      <c r="AY411" s="149"/>
      <c r="AZ411" s="149"/>
      <c r="BA411" s="149"/>
      <c r="BB411" s="149"/>
      <c r="BC411" s="149"/>
      <c r="BD411" s="149"/>
      <c r="BE411" s="149"/>
      <c r="BF411" s="149"/>
      <c r="BG411" s="149"/>
      <c r="BH411" s="149"/>
      <c r="BI411" s="149"/>
      <c r="BJ411" s="141" t="s">
        <v>5038</v>
      </c>
      <c r="BK411" s="149"/>
      <c r="BL411" s="149"/>
      <c r="BM411" s="149"/>
      <c r="BN411" s="149"/>
      <c r="BO411" s="149"/>
      <c r="BP411" s="149"/>
      <c r="BQ411" s="149"/>
      <c r="BR411" s="149"/>
      <c r="BS411" s="149"/>
      <c r="BT411" s="149"/>
      <c r="BU411" s="149"/>
      <c r="BV411" s="149"/>
      <c r="BW411" s="148"/>
      <c r="BX411" s="148"/>
      <c r="BY411" s="148"/>
      <c r="BZ411" s="150"/>
      <c r="CA411" s="150"/>
      <c r="CB411" s="150"/>
      <c r="CC411" s="150"/>
      <c r="CD411" s="150"/>
      <c r="CE411" s="150"/>
      <c r="CF411" s="150"/>
      <c r="CG411" s="150"/>
      <c r="CH411" s="150"/>
      <c r="CI411" s="150"/>
      <c r="CJ411" s="150"/>
      <c r="CK411" s="150"/>
      <c r="CL411" s="150"/>
      <c r="CM411" s="150"/>
      <c r="CN411" s="150"/>
      <c r="CO411" s="150"/>
      <c r="CP411" s="150"/>
      <c r="CQ411" s="150"/>
      <c r="CR411" s="150"/>
      <c r="CS411" s="143" t="s">
        <v>5039</v>
      </c>
      <c r="CT411" s="150"/>
      <c r="CU411" s="150"/>
      <c r="CV411" s="150"/>
      <c r="CW411" s="150"/>
      <c r="CX411" s="150"/>
      <c r="CY411" s="150"/>
      <c r="CZ411" s="150"/>
      <c r="DA411" s="150"/>
      <c r="DB411" s="150"/>
      <c r="DC411" s="150"/>
      <c r="DD411" s="150"/>
      <c r="DE411" s="150"/>
    </row>
    <row r="412" spans="34:109" ht="15" hidden="1" customHeight="1">
      <c r="AH412" s="148"/>
      <c r="AI412" s="148"/>
      <c r="AJ412" s="148"/>
      <c r="AK412" s="148"/>
      <c r="AL412" s="137" t="str">
        <f t="shared" si="18"/>
        <v/>
      </c>
      <c r="AM412" s="137" t="str">
        <f t="shared" si="19"/>
        <v/>
      </c>
      <c r="AN412" s="138" t="str">
        <f t="shared" si="20"/>
        <v/>
      </c>
      <c r="AO412" s="148"/>
      <c r="AP412" s="129">
        <v>410</v>
      </c>
      <c r="AQ412" s="149"/>
      <c r="AR412" s="149"/>
      <c r="AS412" s="149"/>
      <c r="AT412" s="149"/>
      <c r="AU412" s="149"/>
      <c r="AV412" s="149"/>
      <c r="AW412" s="149"/>
      <c r="AX412" s="149"/>
      <c r="AY412" s="149"/>
      <c r="AZ412" s="149"/>
      <c r="BA412" s="149"/>
      <c r="BB412" s="149"/>
      <c r="BC412" s="149"/>
      <c r="BD412" s="149"/>
      <c r="BE412" s="149"/>
      <c r="BF412" s="149"/>
      <c r="BG412" s="149"/>
      <c r="BH412" s="149"/>
      <c r="BI412" s="149"/>
      <c r="BJ412" s="141" t="s">
        <v>5040</v>
      </c>
      <c r="BK412" s="149"/>
      <c r="BL412" s="149"/>
      <c r="BM412" s="149"/>
      <c r="BN412" s="149"/>
      <c r="BO412" s="149"/>
      <c r="BP412" s="149"/>
      <c r="BQ412" s="149"/>
      <c r="BR412" s="149"/>
      <c r="BS412" s="149"/>
      <c r="BT412" s="149"/>
      <c r="BU412" s="149"/>
      <c r="BV412" s="149"/>
      <c r="BW412" s="148"/>
      <c r="BX412" s="148"/>
      <c r="BY412" s="148"/>
      <c r="BZ412" s="150"/>
      <c r="CA412" s="150"/>
      <c r="CB412" s="150"/>
      <c r="CC412" s="150"/>
      <c r="CD412" s="150"/>
      <c r="CE412" s="150"/>
      <c r="CF412" s="150"/>
      <c r="CG412" s="150"/>
      <c r="CH412" s="150"/>
      <c r="CI412" s="150"/>
      <c r="CJ412" s="150"/>
      <c r="CK412" s="150"/>
      <c r="CL412" s="150"/>
      <c r="CM412" s="150"/>
      <c r="CN412" s="150"/>
      <c r="CO412" s="150"/>
      <c r="CP412" s="150"/>
      <c r="CQ412" s="150"/>
      <c r="CR412" s="150"/>
      <c r="CS412" s="143" t="s">
        <v>5041</v>
      </c>
      <c r="CT412" s="150"/>
      <c r="CU412" s="150"/>
      <c r="CV412" s="150"/>
      <c r="CW412" s="150"/>
      <c r="CX412" s="150"/>
      <c r="CY412" s="150"/>
      <c r="CZ412" s="150"/>
      <c r="DA412" s="150"/>
      <c r="DB412" s="150"/>
      <c r="DC412" s="150"/>
      <c r="DD412" s="150"/>
      <c r="DE412" s="150"/>
    </row>
    <row r="413" spans="34:109" ht="15" hidden="1" customHeight="1">
      <c r="AH413" s="148"/>
      <c r="AI413" s="148"/>
      <c r="AJ413" s="148"/>
      <c r="AK413" s="148"/>
      <c r="AL413" s="137" t="str">
        <f t="shared" si="18"/>
        <v/>
      </c>
      <c r="AM413" s="137" t="str">
        <f t="shared" si="19"/>
        <v/>
      </c>
      <c r="AN413" s="138" t="str">
        <f t="shared" si="20"/>
        <v/>
      </c>
      <c r="AO413" s="148"/>
      <c r="AP413" s="129">
        <v>411</v>
      </c>
      <c r="AQ413" s="149"/>
      <c r="AR413" s="149"/>
      <c r="AS413" s="149"/>
      <c r="AT413" s="149"/>
      <c r="AU413" s="149"/>
      <c r="AV413" s="149"/>
      <c r="AW413" s="149"/>
      <c r="AX413" s="149"/>
      <c r="AY413" s="149"/>
      <c r="AZ413" s="149"/>
      <c r="BA413" s="149"/>
      <c r="BB413" s="149"/>
      <c r="BC413" s="149"/>
      <c r="BD413" s="149"/>
      <c r="BE413" s="149"/>
      <c r="BF413" s="149"/>
      <c r="BG413" s="149"/>
      <c r="BH413" s="149"/>
      <c r="BI413" s="149"/>
      <c r="BJ413" s="141" t="s">
        <v>5042</v>
      </c>
      <c r="BK413" s="149"/>
      <c r="BL413" s="149"/>
      <c r="BM413" s="149"/>
      <c r="BN413" s="149"/>
      <c r="BO413" s="149"/>
      <c r="BP413" s="149"/>
      <c r="BQ413" s="149"/>
      <c r="BR413" s="149"/>
      <c r="BS413" s="149"/>
      <c r="BT413" s="149"/>
      <c r="BU413" s="149"/>
      <c r="BV413" s="149"/>
      <c r="BW413" s="148"/>
      <c r="BX413" s="148"/>
      <c r="BY413" s="148"/>
      <c r="BZ413" s="150"/>
      <c r="CA413" s="150"/>
      <c r="CB413" s="150"/>
      <c r="CC413" s="150"/>
      <c r="CD413" s="150"/>
      <c r="CE413" s="150"/>
      <c r="CF413" s="150"/>
      <c r="CG413" s="150"/>
      <c r="CH413" s="150"/>
      <c r="CI413" s="150"/>
      <c r="CJ413" s="150"/>
      <c r="CK413" s="150"/>
      <c r="CL413" s="150"/>
      <c r="CM413" s="150"/>
      <c r="CN413" s="150"/>
      <c r="CO413" s="150"/>
      <c r="CP413" s="150"/>
      <c r="CQ413" s="150"/>
      <c r="CR413" s="150"/>
      <c r="CS413" s="143" t="s">
        <v>5043</v>
      </c>
      <c r="CT413" s="150"/>
      <c r="CU413" s="150"/>
      <c r="CV413" s="150"/>
      <c r="CW413" s="150"/>
      <c r="CX413" s="150"/>
      <c r="CY413" s="150"/>
      <c r="CZ413" s="150"/>
      <c r="DA413" s="150"/>
      <c r="DB413" s="150"/>
      <c r="DC413" s="150"/>
      <c r="DD413" s="150"/>
      <c r="DE413" s="150"/>
    </row>
    <row r="414" spans="34:109" ht="15" hidden="1" customHeight="1">
      <c r="AH414" s="148"/>
      <c r="AI414" s="148"/>
      <c r="AJ414" s="148"/>
      <c r="AK414" s="148"/>
      <c r="AL414" s="137" t="str">
        <f t="shared" si="18"/>
        <v/>
      </c>
      <c r="AM414" s="137" t="str">
        <f t="shared" si="19"/>
        <v/>
      </c>
      <c r="AN414" s="138" t="str">
        <f t="shared" si="20"/>
        <v/>
      </c>
      <c r="AO414" s="148"/>
      <c r="AP414" s="129">
        <v>412</v>
      </c>
      <c r="AQ414" s="149"/>
      <c r="AR414" s="149"/>
      <c r="AS414" s="149"/>
      <c r="AT414" s="149"/>
      <c r="AU414" s="149"/>
      <c r="AV414" s="149"/>
      <c r="AW414" s="149"/>
      <c r="AX414" s="149"/>
      <c r="AY414" s="149"/>
      <c r="AZ414" s="149"/>
      <c r="BA414" s="149"/>
      <c r="BB414" s="149"/>
      <c r="BC414" s="149"/>
      <c r="BD414" s="149"/>
      <c r="BE414" s="149"/>
      <c r="BF414" s="149"/>
      <c r="BG414" s="149"/>
      <c r="BH414" s="149"/>
      <c r="BI414" s="149"/>
      <c r="BJ414" s="141" t="s">
        <v>5044</v>
      </c>
      <c r="BK414" s="149"/>
      <c r="BL414" s="149"/>
      <c r="BM414" s="149"/>
      <c r="BN414" s="149"/>
      <c r="BO414" s="149"/>
      <c r="BP414" s="149"/>
      <c r="BQ414" s="149"/>
      <c r="BR414" s="149"/>
      <c r="BS414" s="149"/>
      <c r="BT414" s="149"/>
      <c r="BU414" s="149"/>
      <c r="BV414" s="149"/>
      <c r="BW414" s="148"/>
      <c r="BX414" s="148"/>
      <c r="BY414" s="148"/>
      <c r="BZ414" s="150"/>
      <c r="CA414" s="150"/>
      <c r="CB414" s="150"/>
      <c r="CC414" s="150"/>
      <c r="CD414" s="150"/>
      <c r="CE414" s="150"/>
      <c r="CF414" s="150"/>
      <c r="CG414" s="150"/>
      <c r="CH414" s="150"/>
      <c r="CI414" s="150"/>
      <c r="CJ414" s="150"/>
      <c r="CK414" s="150"/>
      <c r="CL414" s="150"/>
      <c r="CM414" s="150"/>
      <c r="CN414" s="150"/>
      <c r="CO414" s="150"/>
      <c r="CP414" s="150"/>
      <c r="CQ414" s="150"/>
      <c r="CR414" s="150"/>
      <c r="CS414" s="143" t="s">
        <v>5045</v>
      </c>
      <c r="CT414" s="150"/>
      <c r="CU414" s="150"/>
      <c r="CV414" s="150"/>
      <c r="CW414" s="150"/>
      <c r="CX414" s="150"/>
      <c r="CY414" s="150"/>
      <c r="CZ414" s="150"/>
      <c r="DA414" s="150"/>
      <c r="DB414" s="150"/>
      <c r="DC414" s="150"/>
      <c r="DD414" s="150"/>
      <c r="DE414" s="150"/>
    </row>
    <row r="415" spans="34:109" ht="15" hidden="1" customHeight="1">
      <c r="AH415" s="148"/>
      <c r="AI415" s="148"/>
      <c r="AJ415" s="148"/>
      <c r="AK415" s="148"/>
      <c r="AL415" s="137" t="str">
        <f t="shared" si="18"/>
        <v/>
      </c>
      <c r="AM415" s="137" t="str">
        <f t="shared" si="19"/>
        <v/>
      </c>
      <c r="AN415" s="138" t="str">
        <f t="shared" si="20"/>
        <v/>
      </c>
      <c r="AO415" s="148"/>
      <c r="AP415" s="129">
        <v>413</v>
      </c>
      <c r="AQ415" s="149"/>
      <c r="AR415" s="149"/>
      <c r="AS415" s="149"/>
      <c r="AT415" s="149"/>
      <c r="AU415" s="149"/>
      <c r="AV415" s="149"/>
      <c r="AW415" s="149"/>
      <c r="AX415" s="149"/>
      <c r="AY415" s="149"/>
      <c r="AZ415" s="149"/>
      <c r="BA415" s="149"/>
      <c r="BB415" s="149"/>
      <c r="BC415" s="149"/>
      <c r="BD415" s="149"/>
      <c r="BE415" s="149"/>
      <c r="BF415" s="149"/>
      <c r="BG415" s="149"/>
      <c r="BH415" s="149"/>
      <c r="BI415" s="149"/>
      <c r="BJ415" s="141" t="s">
        <v>5046</v>
      </c>
      <c r="BK415" s="149"/>
      <c r="BL415" s="149"/>
      <c r="BM415" s="149"/>
      <c r="BN415" s="149"/>
      <c r="BO415" s="149"/>
      <c r="BP415" s="149"/>
      <c r="BQ415" s="149"/>
      <c r="BR415" s="149"/>
      <c r="BS415" s="149"/>
      <c r="BT415" s="149"/>
      <c r="BU415" s="149"/>
      <c r="BV415" s="149"/>
      <c r="BW415" s="148"/>
      <c r="BX415" s="148"/>
      <c r="BY415" s="148"/>
      <c r="BZ415" s="150"/>
      <c r="CA415" s="150"/>
      <c r="CB415" s="150"/>
      <c r="CC415" s="150"/>
      <c r="CD415" s="150"/>
      <c r="CE415" s="150"/>
      <c r="CF415" s="150"/>
      <c r="CG415" s="150"/>
      <c r="CH415" s="150"/>
      <c r="CI415" s="150"/>
      <c r="CJ415" s="150"/>
      <c r="CK415" s="150"/>
      <c r="CL415" s="150"/>
      <c r="CM415" s="150"/>
      <c r="CN415" s="150"/>
      <c r="CO415" s="150"/>
      <c r="CP415" s="150"/>
      <c r="CQ415" s="150"/>
      <c r="CR415" s="150"/>
      <c r="CS415" s="143" t="s">
        <v>5047</v>
      </c>
      <c r="CT415" s="150"/>
      <c r="CU415" s="150"/>
      <c r="CV415" s="150"/>
      <c r="CW415" s="150"/>
      <c r="CX415" s="150"/>
      <c r="CY415" s="150"/>
      <c r="CZ415" s="150"/>
      <c r="DA415" s="150"/>
      <c r="DB415" s="150"/>
      <c r="DC415" s="150"/>
      <c r="DD415" s="150"/>
      <c r="DE415" s="150"/>
    </row>
    <row r="416" spans="34:109" ht="15" hidden="1" customHeight="1">
      <c r="AH416" s="148"/>
      <c r="AI416" s="148"/>
      <c r="AJ416" s="148"/>
      <c r="AK416" s="148"/>
      <c r="AL416" s="137" t="str">
        <f t="shared" si="18"/>
        <v/>
      </c>
      <c r="AM416" s="137" t="str">
        <f t="shared" si="19"/>
        <v/>
      </c>
      <c r="AN416" s="138" t="str">
        <f t="shared" si="20"/>
        <v/>
      </c>
      <c r="AO416" s="148"/>
      <c r="AP416" s="129">
        <v>414</v>
      </c>
      <c r="AQ416" s="149"/>
      <c r="AR416" s="149"/>
      <c r="AS416" s="149"/>
      <c r="AT416" s="149"/>
      <c r="AU416" s="149"/>
      <c r="AV416" s="149"/>
      <c r="AW416" s="149"/>
      <c r="AX416" s="149"/>
      <c r="AY416" s="149"/>
      <c r="AZ416" s="149"/>
      <c r="BA416" s="149"/>
      <c r="BB416" s="149"/>
      <c r="BC416" s="149"/>
      <c r="BD416" s="149"/>
      <c r="BE416" s="149"/>
      <c r="BF416" s="149"/>
      <c r="BG416" s="149"/>
      <c r="BH416" s="149"/>
      <c r="BI416" s="149"/>
      <c r="BJ416" s="141" t="s">
        <v>5048</v>
      </c>
      <c r="BK416" s="149"/>
      <c r="BL416" s="149"/>
      <c r="BM416" s="149"/>
      <c r="BN416" s="149"/>
      <c r="BO416" s="149"/>
      <c r="BP416" s="149"/>
      <c r="BQ416" s="149"/>
      <c r="BR416" s="149"/>
      <c r="BS416" s="149"/>
      <c r="BT416" s="149"/>
      <c r="BU416" s="149"/>
      <c r="BV416" s="149"/>
      <c r="BW416" s="148"/>
      <c r="BX416" s="148"/>
      <c r="BY416" s="148"/>
      <c r="BZ416" s="150"/>
      <c r="CA416" s="150"/>
      <c r="CB416" s="150"/>
      <c r="CC416" s="150"/>
      <c r="CD416" s="150"/>
      <c r="CE416" s="150"/>
      <c r="CF416" s="150"/>
      <c r="CG416" s="150"/>
      <c r="CH416" s="150"/>
      <c r="CI416" s="150"/>
      <c r="CJ416" s="150"/>
      <c r="CK416" s="150"/>
      <c r="CL416" s="150"/>
      <c r="CM416" s="150"/>
      <c r="CN416" s="150"/>
      <c r="CO416" s="150"/>
      <c r="CP416" s="150"/>
      <c r="CQ416" s="150"/>
      <c r="CR416" s="150"/>
      <c r="CS416" s="143" t="s">
        <v>5049</v>
      </c>
      <c r="CT416" s="150"/>
      <c r="CU416" s="150"/>
      <c r="CV416" s="150"/>
      <c r="CW416" s="150"/>
      <c r="CX416" s="150"/>
      <c r="CY416" s="150"/>
      <c r="CZ416" s="150"/>
      <c r="DA416" s="150"/>
      <c r="DB416" s="150"/>
      <c r="DC416" s="150"/>
      <c r="DD416" s="150"/>
      <c r="DE416" s="150"/>
    </row>
    <row r="417" spans="34:109" ht="15" hidden="1" customHeight="1">
      <c r="AH417" s="148"/>
      <c r="AI417" s="148"/>
      <c r="AJ417" s="148"/>
      <c r="AK417" s="148"/>
      <c r="AL417" s="137" t="str">
        <f t="shared" si="18"/>
        <v/>
      </c>
      <c r="AM417" s="137" t="str">
        <f t="shared" si="19"/>
        <v/>
      </c>
      <c r="AN417" s="138" t="str">
        <f t="shared" si="20"/>
        <v/>
      </c>
      <c r="AO417" s="148"/>
      <c r="AP417" s="129">
        <v>415</v>
      </c>
      <c r="AQ417" s="149"/>
      <c r="AR417" s="149"/>
      <c r="AS417" s="149"/>
      <c r="AT417" s="149"/>
      <c r="AU417" s="149"/>
      <c r="AV417" s="149"/>
      <c r="AW417" s="149"/>
      <c r="AX417" s="149"/>
      <c r="AY417" s="149"/>
      <c r="AZ417" s="149"/>
      <c r="BA417" s="149"/>
      <c r="BB417" s="149"/>
      <c r="BC417" s="149"/>
      <c r="BD417" s="149"/>
      <c r="BE417" s="149"/>
      <c r="BF417" s="149"/>
      <c r="BG417" s="149"/>
      <c r="BH417" s="149"/>
      <c r="BI417" s="149"/>
      <c r="BJ417" s="141" t="s">
        <v>5050</v>
      </c>
      <c r="BK417" s="149"/>
      <c r="BL417" s="149"/>
      <c r="BM417" s="149"/>
      <c r="BN417" s="149"/>
      <c r="BO417" s="149"/>
      <c r="BP417" s="149"/>
      <c r="BQ417" s="149"/>
      <c r="BR417" s="149"/>
      <c r="BS417" s="149"/>
      <c r="BT417" s="149"/>
      <c r="BU417" s="149"/>
      <c r="BV417" s="149"/>
      <c r="BW417" s="148"/>
      <c r="BX417" s="148"/>
      <c r="BY417" s="148"/>
      <c r="BZ417" s="150"/>
      <c r="CA417" s="150"/>
      <c r="CB417" s="150"/>
      <c r="CC417" s="150"/>
      <c r="CD417" s="150"/>
      <c r="CE417" s="150"/>
      <c r="CF417" s="150"/>
      <c r="CG417" s="150"/>
      <c r="CH417" s="150"/>
      <c r="CI417" s="150"/>
      <c r="CJ417" s="150"/>
      <c r="CK417" s="150"/>
      <c r="CL417" s="150"/>
      <c r="CM417" s="150"/>
      <c r="CN417" s="150"/>
      <c r="CO417" s="150"/>
      <c r="CP417" s="150"/>
      <c r="CQ417" s="150"/>
      <c r="CR417" s="150"/>
      <c r="CS417" s="143" t="s">
        <v>5051</v>
      </c>
      <c r="CT417" s="150"/>
      <c r="CU417" s="150"/>
      <c r="CV417" s="150"/>
      <c r="CW417" s="150"/>
      <c r="CX417" s="150"/>
      <c r="CY417" s="150"/>
      <c r="CZ417" s="150"/>
      <c r="DA417" s="150"/>
      <c r="DB417" s="150"/>
      <c r="DC417" s="150"/>
      <c r="DD417" s="150"/>
      <c r="DE417" s="150"/>
    </row>
    <row r="418" spans="34:109" ht="15" hidden="1" customHeight="1">
      <c r="AH418" s="148"/>
      <c r="AI418" s="148"/>
      <c r="AJ418" s="148"/>
      <c r="AK418" s="148"/>
      <c r="AL418" s="137" t="str">
        <f t="shared" si="18"/>
        <v/>
      </c>
      <c r="AM418" s="137" t="str">
        <f t="shared" si="19"/>
        <v/>
      </c>
      <c r="AN418" s="138" t="str">
        <f t="shared" si="20"/>
        <v/>
      </c>
      <c r="AO418" s="148"/>
      <c r="AP418" s="129">
        <v>416</v>
      </c>
      <c r="AQ418" s="149"/>
      <c r="AR418" s="149"/>
      <c r="AS418" s="149"/>
      <c r="AT418" s="149"/>
      <c r="AU418" s="149"/>
      <c r="AV418" s="149"/>
      <c r="AW418" s="149"/>
      <c r="AX418" s="149"/>
      <c r="AY418" s="149"/>
      <c r="AZ418" s="149"/>
      <c r="BA418" s="149"/>
      <c r="BB418" s="149"/>
      <c r="BC418" s="149"/>
      <c r="BD418" s="149"/>
      <c r="BE418" s="149"/>
      <c r="BF418" s="149"/>
      <c r="BG418" s="149"/>
      <c r="BH418" s="149"/>
      <c r="BI418" s="149"/>
      <c r="BJ418" s="141" t="s">
        <v>5052</v>
      </c>
      <c r="BK418" s="149"/>
      <c r="BL418" s="149"/>
      <c r="BM418" s="149"/>
      <c r="BN418" s="149"/>
      <c r="BO418" s="149"/>
      <c r="BP418" s="149"/>
      <c r="BQ418" s="149"/>
      <c r="BR418" s="149"/>
      <c r="BS418" s="149"/>
      <c r="BT418" s="149"/>
      <c r="BU418" s="149"/>
      <c r="BV418" s="149"/>
      <c r="BW418" s="148"/>
      <c r="BX418" s="148"/>
      <c r="BY418" s="148"/>
      <c r="BZ418" s="150"/>
      <c r="CA418" s="150"/>
      <c r="CB418" s="150"/>
      <c r="CC418" s="150"/>
      <c r="CD418" s="150"/>
      <c r="CE418" s="150"/>
      <c r="CF418" s="150"/>
      <c r="CG418" s="150"/>
      <c r="CH418" s="150"/>
      <c r="CI418" s="150"/>
      <c r="CJ418" s="150"/>
      <c r="CK418" s="150"/>
      <c r="CL418" s="150"/>
      <c r="CM418" s="150"/>
      <c r="CN418" s="150"/>
      <c r="CO418" s="150"/>
      <c r="CP418" s="150"/>
      <c r="CQ418" s="150"/>
      <c r="CR418" s="150"/>
      <c r="CS418" s="143" t="s">
        <v>5053</v>
      </c>
      <c r="CT418" s="150"/>
      <c r="CU418" s="150"/>
      <c r="CV418" s="150"/>
      <c r="CW418" s="150"/>
      <c r="CX418" s="150"/>
      <c r="CY418" s="150"/>
      <c r="CZ418" s="150"/>
      <c r="DA418" s="150"/>
      <c r="DB418" s="150"/>
      <c r="DC418" s="150"/>
      <c r="DD418" s="150"/>
      <c r="DE418" s="150"/>
    </row>
    <row r="419" spans="34:109" ht="15" hidden="1" customHeight="1">
      <c r="AH419" s="148"/>
      <c r="AI419" s="148"/>
      <c r="AJ419" s="148"/>
      <c r="AK419" s="148"/>
      <c r="AL419" s="137" t="str">
        <f t="shared" si="18"/>
        <v/>
      </c>
      <c r="AM419" s="137" t="str">
        <f t="shared" si="19"/>
        <v/>
      </c>
      <c r="AN419" s="138" t="str">
        <f t="shared" si="20"/>
        <v/>
      </c>
      <c r="AO419" s="148"/>
      <c r="AP419" s="129">
        <v>417</v>
      </c>
      <c r="AQ419" s="149"/>
      <c r="AR419" s="149"/>
      <c r="AS419" s="149"/>
      <c r="AT419" s="149"/>
      <c r="AU419" s="149"/>
      <c r="AV419" s="149"/>
      <c r="AW419" s="149"/>
      <c r="AX419" s="149"/>
      <c r="AY419" s="149"/>
      <c r="AZ419" s="149"/>
      <c r="BA419" s="149"/>
      <c r="BB419" s="149"/>
      <c r="BC419" s="149"/>
      <c r="BD419" s="149"/>
      <c r="BE419" s="149"/>
      <c r="BF419" s="149"/>
      <c r="BG419" s="149"/>
      <c r="BH419" s="149"/>
      <c r="BI419" s="149"/>
      <c r="BJ419" s="141" t="s">
        <v>5054</v>
      </c>
      <c r="BK419" s="149"/>
      <c r="BL419" s="149"/>
      <c r="BM419" s="149"/>
      <c r="BN419" s="149"/>
      <c r="BO419" s="149"/>
      <c r="BP419" s="149"/>
      <c r="BQ419" s="149"/>
      <c r="BR419" s="149"/>
      <c r="BS419" s="149"/>
      <c r="BT419" s="149"/>
      <c r="BU419" s="149"/>
      <c r="BV419" s="149"/>
      <c r="BW419" s="148"/>
      <c r="BX419" s="148"/>
      <c r="BY419" s="148"/>
      <c r="BZ419" s="150"/>
      <c r="CA419" s="150"/>
      <c r="CB419" s="150"/>
      <c r="CC419" s="150"/>
      <c r="CD419" s="150"/>
      <c r="CE419" s="150"/>
      <c r="CF419" s="150"/>
      <c r="CG419" s="150"/>
      <c r="CH419" s="150"/>
      <c r="CI419" s="150"/>
      <c r="CJ419" s="150"/>
      <c r="CK419" s="150"/>
      <c r="CL419" s="150"/>
      <c r="CM419" s="150"/>
      <c r="CN419" s="150"/>
      <c r="CO419" s="150"/>
      <c r="CP419" s="150"/>
      <c r="CQ419" s="150"/>
      <c r="CR419" s="150"/>
      <c r="CS419" s="143" t="s">
        <v>5055</v>
      </c>
      <c r="CT419" s="150"/>
      <c r="CU419" s="150"/>
      <c r="CV419" s="150"/>
      <c r="CW419" s="150"/>
      <c r="CX419" s="150"/>
      <c r="CY419" s="150"/>
      <c r="CZ419" s="150"/>
      <c r="DA419" s="150"/>
      <c r="DB419" s="150"/>
      <c r="DC419" s="150"/>
      <c r="DD419" s="150"/>
      <c r="DE419" s="150"/>
    </row>
    <row r="420" spans="34:109" ht="15" hidden="1" customHeight="1">
      <c r="AH420" s="148"/>
      <c r="AI420" s="148"/>
      <c r="AJ420" s="148"/>
      <c r="AK420" s="148"/>
      <c r="AL420" s="137" t="str">
        <f t="shared" si="18"/>
        <v/>
      </c>
      <c r="AM420" s="137" t="str">
        <f t="shared" si="19"/>
        <v/>
      </c>
      <c r="AN420" s="138" t="str">
        <f t="shared" si="20"/>
        <v/>
      </c>
      <c r="AO420" s="148"/>
      <c r="AP420" s="129">
        <v>418</v>
      </c>
      <c r="AQ420" s="149"/>
      <c r="AR420" s="149"/>
      <c r="AS420" s="149"/>
      <c r="AT420" s="149"/>
      <c r="AU420" s="149"/>
      <c r="AV420" s="149"/>
      <c r="AW420" s="149"/>
      <c r="AX420" s="149"/>
      <c r="AY420" s="149"/>
      <c r="AZ420" s="149"/>
      <c r="BA420" s="149"/>
      <c r="BB420" s="149"/>
      <c r="BC420" s="149"/>
      <c r="BD420" s="149"/>
      <c r="BE420" s="149"/>
      <c r="BF420" s="149"/>
      <c r="BG420" s="149"/>
      <c r="BH420" s="149"/>
      <c r="BI420" s="149"/>
      <c r="BJ420" s="141" t="s">
        <v>5056</v>
      </c>
      <c r="BK420" s="149"/>
      <c r="BL420" s="149"/>
      <c r="BM420" s="149"/>
      <c r="BN420" s="149"/>
      <c r="BO420" s="149"/>
      <c r="BP420" s="149"/>
      <c r="BQ420" s="149"/>
      <c r="BR420" s="149"/>
      <c r="BS420" s="149"/>
      <c r="BT420" s="149"/>
      <c r="BU420" s="149"/>
      <c r="BV420" s="149"/>
      <c r="BW420" s="148"/>
      <c r="BX420" s="148"/>
      <c r="BY420" s="148"/>
      <c r="BZ420" s="150"/>
      <c r="CA420" s="150"/>
      <c r="CB420" s="150"/>
      <c r="CC420" s="150"/>
      <c r="CD420" s="150"/>
      <c r="CE420" s="150"/>
      <c r="CF420" s="150"/>
      <c r="CG420" s="150"/>
      <c r="CH420" s="150"/>
      <c r="CI420" s="150"/>
      <c r="CJ420" s="150"/>
      <c r="CK420" s="150"/>
      <c r="CL420" s="150"/>
      <c r="CM420" s="150"/>
      <c r="CN420" s="150"/>
      <c r="CO420" s="150"/>
      <c r="CP420" s="150"/>
      <c r="CQ420" s="150"/>
      <c r="CR420" s="150"/>
      <c r="CS420" s="143" t="s">
        <v>5057</v>
      </c>
      <c r="CT420" s="150"/>
      <c r="CU420" s="150"/>
      <c r="CV420" s="150"/>
      <c r="CW420" s="150"/>
      <c r="CX420" s="150"/>
      <c r="CY420" s="150"/>
      <c r="CZ420" s="150"/>
      <c r="DA420" s="150"/>
      <c r="DB420" s="150"/>
      <c r="DC420" s="150"/>
      <c r="DD420" s="150"/>
      <c r="DE420" s="150"/>
    </row>
    <row r="421" spans="34:109" ht="15" hidden="1" customHeight="1">
      <c r="AH421" s="148"/>
      <c r="AI421" s="148"/>
      <c r="AJ421" s="148"/>
      <c r="AK421" s="148"/>
      <c r="AL421" s="137" t="str">
        <f t="shared" si="18"/>
        <v/>
      </c>
      <c r="AM421" s="137" t="str">
        <f t="shared" si="19"/>
        <v/>
      </c>
      <c r="AN421" s="138" t="str">
        <f t="shared" si="20"/>
        <v/>
      </c>
      <c r="AO421" s="148"/>
      <c r="AP421" s="129">
        <v>419</v>
      </c>
      <c r="AQ421" s="149"/>
      <c r="AR421" s="149"/>
      <c r="AS421" s="149"/>
      <c r="AT421" s="149"/>
      <c r="AU421" s="149"/>
      <c r="AV421" s="149"/>
      <c r="AW421" s="149"/>
      <c r="AX421" s="149"/>
      <c r="AY421" s="149"/>
      <c r="AZ421" s="149"/>
      <c r="BA421" s="149"/>
      <c r="BB421" s="149"/>
      <c r="BC421" s="149"/>
      <c r="BD421" s="149"/>
      <c r="BE421" s="149"/>
      <c r="BF421" s="149"/>
      <c r="BG421" s="149"/>
      <c r="BH421" s="149"/>
      <c r="BI421" s="149"/>
      <c r="BJ421" s="141" t="s">
        <v>5058</v>
      </c>
      <c r="BK421" s="149"/>
      <c r="BL421" s="149"/>
      <c r="BM421" s="149"/>
      <c r="BN421" s="149"/>
      <c r="BO421" s="149"/>
      <c r="BP421" s="149"/>
      <c r="BQ421" s="149"/>
      <c r="BR421" s="149"/>
      <c r="BS421" s="149"/>
      <c r="BT421" s="149"/>
      <c r="BU421" s="149"/>
      <c r="BV421" s="149"/>
      <c r="BW421" s="148"/>
      <c r="BX421" s="148"/>
      <c r="BY421" s="148"/>
      <c r="BZ421" s="150"/>
      <c r="CA421" s="150"/>
      <c r="CB421" s="150"/>
      <c r="CC421" s="150"/>
      <c r="CD421" s="150"/>
      <c r="CE421" s="150"/>
      <c r="CF421" s="150"/>
      <c r="CG421" s="150"/>
      <c r="CH421" s="150"/>
      <c r="CI421" s="150"/>
      <c r="CJ421" s="150"/>
      <c r="CK421" s="150"/>
      <c r="CL421" s="150"/>
      <c r="CM421" s="150"/>
      <c r="CN421" s="150"/>
      <c r="CO421" s="150"/>
      <c r="CP421" s="150"/>
      <c r="CQ421" s="150"/>
      <c r="CR421" s="150"/>
      <c r="CS421" s="143" t="s">
        <v>5059</v>
      </c>
      <c r="CT421" s="150"/>
      <c r="CU421" s="150"/>
      <c r="CV421" s="150"/>
      <c r="CW421" s="150"/>
      <c r="CX421" s="150"/>
      <c r="CY421" s="150"/>
      <c r="CZ421" s="150"/>
      <c r="DA421" s="150"/>
      <c r="DB421" s="150"/>
      <c r="DC421" s="150"/>
      <c r="DD421" s="150"/>
      <c r="DE421" s="150"/>
    </row>
    <row r="422" spans="34:109" ht="15" hidden="1" customHeight="1">
      <c r="AH422" s="148"/>
      <c r="AI422" s="148"/>
      <c r="AJ422" s="148"/>
      <c r="AK422" s="148"/>
      <c r="AL422" s="137" t="str">
        <f t="shared" si="18"/>
        <v/>
      </c>
      <c r="AM422" s="137" t="str">
        <f t="shared" si="19"/>
        <v/>
      </c>
      <c r="AN422" s="138" t="str">
        <f t="shared" si="20"/>
        <v/>
      </c>
      <c r="AO422" s="148"/>
      <c r="AP422" s="129">
        <v>420</v>
      </c>
      <c r="AQ422" s="149"/>
      <c r="AR422" s="149"/>
      <c r="AS422" s="149"/>
      <c r="AT422" s="149"/>
      <c r="AU422" s="149"/>
      <c r="AV422" s="149"/>
      <c r="AW422" s="149"/>
      <c r="AX422" s="149"/>
      <c r="AY422" s="149"/>
      <c r="AZ422" s="149"/>
      <c r="BA422" s="149"/>
      <c r="BB422" s="149"/>
      <c r="BC422" s="149"/>
      <c r="BD422" s="149"/>
      <c r="BE422" s="149"/>
      <c r="BF422" s="149"/>
      <c r="BG422" s="149"/>
      <c r="BH422" s="149"/>
      <c r="BI422" s="149"/>
      <c r="BJ422" s="141" t="s">
        <v>5060</v>
      </c>
      <c r="BK422" s="149"/>
      <c r="BL422" s="149"/>
      <c r="BM422" s="149"/>
      <c r="BN422" s="149"/>
      <c r="BO422" s="149"/>
      <c r="BP422" s="149"/>
      <c r="BQ422" s="149"/>
      <c r="BR422" s="149"/>
      <c r="BS422" s="149"/>
      <c r="BT422" s="149"/>
      <c r="BU422" s="149"/>
      <c r="BV422" s="149"/>
      <c r="BW422" s="148"/>
      <c r="BX422" s="148"/>
      <c r="BY422" s="148"/>
      <c r="BZ422" s="150"/>
      <c r="CA422" s="150"/>
      <c r="CB422" s="150"/>
      <c r="CC422" s="150"/>
      <c r="CD422" s="150"/>
      <c r="CE422" s="150"/>
      <c r="CF422" s="150"/>
      <c r="CG422" s="150"/>
      <c r="CH422" s="150"/>
      <c r="CI422" s="150"/>
      <c r="CJ422" s="150"/>
      <c r="CK422" s="150"/>
      <c r="CL422" s="150"/>
      <c r="CM422" s="150"/>
      <c r="CN422" s="150"/>
      <c r="CO422" s="150"/>
      <c r="CP422" s="150"/>
      <c r="CQ422" s="150"/>
      <c r="CR422" s="150"/>
      <c r="CS422" s="143" t="s">
        <v>5061</v>
      </c>
      <c r="CT422" s="150"/>
      <c r="CU422" s="150"/>
      <c r="CV422" s="150"/>
      <c r="CW422" s="150"/>
      <c r="CX422" s="150"/>
      <c r="CY422" s="150"/>
      <c r="CZ422" s="150"/>
      <c r="DA422" s="150"/>
      <c r="DB422" s="150"/>
      <c r="DC422" s="150"/>
      <c r="DD422" s="150"/>
      <c r="DE422" s="150"/>
    </row>
    <row r="423" spans="34:109" ht="15" hidden="1" customHeight="1">
      <c r="AH423" s="148"/>
      <c r="AI423" s="148"/>
      <c r="AJ423" s="148"/>
      <c r="AK423" s="148"/>
      <c r="AL423" s="137" t="str">
        <f t="shared" si="18"/>
        <v/>
      </c>
      <c r="AM423" s="137" t="str">
        <f t="shared" si="19"/>
        <v/>
      </c>
      <c r="AN423" s="138" t="str">
        <f t="shared" si="20"/>
        <v/>
      </c>
      <c r="AO423" s="148"/>
      <c r="AP423" s="129">
        <v>421</v>
      </c>
      <c r="AQ423" s="149"/>
      <c r="AR423" s="149"/>
      <c r="AS423" s="149"/>
      <c r="AT423" s="149"/>
      <c r="AU423" s="149"/>
      <c r="AV423" s="149"/>
      <c r="AW423" s="149"/>
      <c r="AX423" s="149"/>
      <c r="AY423" s="149"/>
      <c r="AZ423" s="149"/>
      <c r="BA423" s="149"/>
      <c r="BB423" s="149"/>
      <c r="BC423" s="149"/>
      <c r="BD423" s="149"/>
      <c r="BE423" s="149"/>
      <c r="BF423" s="149"/>
      <c r="BG423" s="149"/>
      <c r="BH423" s="149"/>
      <c r="BI423" s="149"/>
      <c r="BJ423" s="141" t="s">
        <v>5062</v>
      </c>
      <c r="BK423" s="149"/>
      <c r="BL423" s="149"/>
      <c r="BM423" s="149"/>
      <c r="BN423" s="149"/>
      <c r="BO423" s="149"/>
      <c r="BP423" s="149"/>
      <c r="BQ423" s="149"/>
      <c r="BR423" s="149"/>
      <c r="BS423" s="149"/>
      <c r="BT423" s="149"/>
      <c r="BU423" s="149"/>
      <c r="BV423" s="149"/>
      <c r="BW423" s="148"/>
      <c r="BX423" s="148"/>
      <c r="BY423" s="148"/>
      <c r="BZ423" s="150"/>
      <c r="CA423" s="150"/>
      <c r="CB423" s="150"/>
      <c r="CC423" s="150"/>
      <c r="CD423" s="150"/>
      <c r="CE423" s="150"/>
      <c r="CF423" s="150"/>
      <c r="CG423" s="150"/>
      <c r="CH423" s="150"/>
      <c r="CI423" s="150"/>
      <c r="CJ423" s="150"/>
      <c r="CK423" s="150"/>
      <c r="CL423" s="150"/>
      <c r="CM423" s="150"/>
      <c r="CN423" s="150"/>
      <c r="CO423" s="150"/>
      <c r="CP423" s="150"/>
      <c r="CQ423" s="150"/>
      <c r="CR423" s="150"/>
      <c r="CS423" s="143" t="s">
        <v>5063</v>
      </c>
      <c r="CT423" s="150"/>
      <c r="CU423" s="150"/>
      <c r="CV423" s="150"/>
      <c r="CW423" s="150"/>
      <c r="CX423" s="150"/>
      <c r="CY423" s="150"/>
      <c r="CZ423" s="150"/>
      <c r="DA423" s="150"/>
      <c r="DB423" s="150"/>
      <c r="DC423" s="150"/>
      <c r="DD423" s="150"/>
      <c r="DE423" s="150"/>
    </row>
    <row r="424" spans="34:109" ht="15" hidden="1" customHeight="1">
      <c r="AH424" s="148"/>
      <c r="AI424" s="148"/>
      <c r="AJ424" s="148"/>
      <c r="AK424" s="148"/>
      <c r="AL424" s="137" t="str">
        <f t="shared" si="18"/>
        <v/>
      </c>
      <c r="AM424" s="137" t="str">
        <f t="shared" si="19"/>
        <v/>
      </c>
      <c r="AN424" s="138" t="str">
        <f t="shared" si="20"/>
        <v/>
      </c>
      <c r="AO424" s="148"/>
      <c r="AP424" s="129">
        <v>422</v>
      </c>
      <c r="AQ424" s="149"/>
      <c r="AR424" s="149"/>
      <c r="AS424" s="149"/>
      <c r="AT424" s="149"/>
      <c r="AU424" s="149"/>
      <c r="AV424" s="149"/>
      <c r="AW424" s="149"/>
      <c r="AX424" s="149"/>
      <c r="AY424" s="149"/>
      <c r="AZ424" s="149"/>
      <c r="BA424" s="149"/>
      <c r="BB424" s="149"/>
      <c r="BC424" s="149"/>
      <c r="BD424" s="149"/>
      <c r="BE424" s="149"/>
      <c r="BF424" s="149"/>
      <c r="BG424" s="149"/>
      <c r="BH424" s="149"/>
      <c r="BI424" s="149"/>
      <c r="BJ424" s="141" t="s">
        <v>5064</v>
      </c>
      <c r="BK424" s="149"/>
      <c r="BL424" s="149"/>
      <c r="BM424" s="149"/>
      <c r="BN424" s="149"/>
      <c r="BO424" s="149"/>
      <c r="BP424" s="149"/>
      <c r="BQ424" s="149"/>
      <c r="BR424" s="149"/>
      <c r="BS424" s="149"/>
      <c r="BT424" s="149"/>
      <c r="BU424" s="149"/>
      <c r="BV424" s="149"/>
      <c r="BW424" s="148"/>
      <c r="BX424" s="148"/>
      <c r="BY424" s="148"/>
      <c r="BZ424" s="150"/>
      <c r="CA424" s="150"/>
      <c r="CB424" s="150"/>
      <c r="CC424" s="150"/>
      <c r="CD424" s="150"/>
      <c r="CE424" s="150"/>
      <c r="CF424" s="150"/>
      <c r="CG424" s="150"/>
      <c r="CH424" s="150"/>
      <c r="CI424" s="150"/>
      <c r="CJ424" s="150"/>
      <c r="CK424" s="150"/>
      <c r="CL424" s="150"/>
      <c r="CM424" s="150"/>
      <c r="CN424" s="150"/>
      <c r="CO424" s="150"/>
      <c r="CP424" s="150"/>
      <c r="CQ424" s="150"/>
      <c r="CR424" s="150"/>
      <c r="CS424" s="143" t="s">
        <v>5065</v>
      </c>
      <c r="CT424" s="150"/>
      <c r="CU424" s="150"/>
      <c r="CV424" s="150"/>
      <c r="CW424" s="150"/>
      <c r="CX424" s="150"/>
      <c r="CY424" s="150"/>
      <c r="CZ424" s="150"/>
      <c r="DA424" s="150"/>
      <c r="DB424" s="150"/>
      <c r="DC424" s="150"/>
      <c r="DD424" s="150"/>
      <c r="DE424" s="150"/>
    </row>
    <row r="425" spans="34:109" ht="15" hidden="1" customHeight="1">
      <c r="AH425" s="148"/>
      <c r="AI425" s="148"/>
      <c r="AJ425" s="148"/>
      <c r="AK425" s="148"/>
      <c r="AL425" s="137" t="str">
        <f t="shared" si="18"/>
        <v/>
      </c>
      <c r="AM425" s="137" t="str">
        <f t="shared" si="19"/>
        <v/>
      </c>
      <c r="AN425" s="138" t="str">
        <f t="shared" si="20"/>
        <v/>
      </c>
      <c r="AO425" s="148"/>
      <c r="AP425" s="129">
        <v>423</v>
      </c>
      <c r="AQ425" s="149"/>
      <c r="AR425" s="149"/>
      <c r="AS425" s="149"/>
      <c r="AT425" s="149"/>
      <c r="AU425" s="149"/>
      <c r="AV425" s="149"/>
      <c r="AW425" s="149"/>
      <c r="AX425" s="149"/>
      <c r="AY425" s="149"/>
      <c r="AZ425" s="149"/>
      <c r="BA425" s="149"/>
      <c r="BB425" s="149"/>
      <c r="BC425" s="149"/>
      <c r="BD425" s="149"/>
      <c r="BE425" s="149"/>
      <c r="BF425" s="149"/>
      <c r="BG425" s="149"/>
      <c r="BH425" s="149"/>
      <c r="BI425" s="149"/>
      <c r="BJ425" s="141" t="s">
        <v>5066</v>
      </c>
      <c r="BK425" s="149"/>
      <c r="BL425" s="149"/>
      <c r="BM425" s="149"/>
      <c r="BN425" s="149"/>
      <c r="BO425" s="149"/>
      <c r="BP425" s="149"/>
      <c r="BQ425" s="149"/>
      <c r="BR425" s="149"/>
      <c r="BS425" s="149"/>
      <c r="BT425" s="149"/>
      <c r="BU425" s="149"/>
      <c r="BV425" s="149"/>
      <c r="BW425" s="148"/>
      <c r="BX425" s="148"/>
      <c r="BY425" s="148"/>
      <c r="BZ425" s="150"/>
      <c r="CA425" s="150"/>
      <c r="CB425" s="150"/>
      <c r="CC425" s="150"/>
      <c r="CD425" s="150"/>
      <c r="CE425" s="150"/>
      <c r="CF425" s="150"/>
      <c r="CG425" s="150"/>
      <c r="CH425" s="150"/>
      <c r="CI425" s="150"/>
      <c r="CJ425" s="150"/>
      <c r="CK425" s="150"/>
      <c r="CL425" s="150"/>
      <c r="CM425" s="150"/>
      <c r="CN425" s="150"/>
      <c r="CO425" s="150"/>
      <c r="CP425" s="150"/>
      <c r="CQ425" s="150"/>
      <c r="CR425" s="150"/>
      <c r="CS425" s="143" t="s">
        <v>5067</v>
      </c>
      <c r="CT425" s="150"/>
      <c r="CU425" s="150"/>
      <c r="CV425" s="150"/>
      <c r="CW425" s="150"/>
      <c r="CX425" s="150"/>
      <c r="CY425" s="150"/>
      <c r="CZ425" s="150"/>
      <c r="DA425" s="150"/>
      <c r="DB425" s="150"/>
      <c r="DC425" s="150"/>
      <c r="DD425" s="150"/>
      <c r="DE425" s="150"/>
    </row>
    <row r="426" spans="34:109" ht="15" hidden="1" customHeight="1">
      <c r="AH426" s="148"/>
      <c r="AI426" s="148"/>
      <c r="AJ426" s="148"/>
      <c r="AK426" s="148"/>
      <c r="AL426" s="137" t="str">
        <f t="shared" si="18"/>
        <v/>
      </c>
      <c r="AM426" s="137" t="str">
        <f t="shared" si="19"/>
        <v/>
      </c>
      <c r="AN426" s="138" t="str">
        <f t="shared" si="20"/>
        <v/>
      </c>
      <c r="AO426" s="148"/>
      <c r="AP426" s="129">
        <v>424</v>
      </c>
      <c r="AQ426" s="149"/>
      <c r="AR426" s="149"/>
      <c r="AS426" s="149"/>
      <c r="AT426" s="149"/>
      <c r="AU426" s="149"/>
      <c r="AV426" s="149"/>
      <c r="AW426" s="149"/>
      <c r="AX426" s="149"/>
      <c r="AY426" s="149"/>
      <c r="AZ426" s="149"/>
      <c r="BA426" s="149"/>
      <c r="BB426" s="149"/>
      <c r="BC426" s="149"/>
      <c r="BD426" s="149"/>
      <c r="BE426" s="149"/>
      <c r="BF426" s="149"/>
      <c r="BG426" s="149"/>
      <c r="BH426" s="149"/>
      <c r="BI426" s="149"/>
      <c r="BJ426" s="141" t="s">
        <v>5068</v>
      </c>
      <c r="BK426" s="149"/>
      <c r="BL426" s="149"/>
      <c r="BM426" s="149"/>
      <c r="BN426" s="149"/>
      <c r="BO426" s="149"/>
      <c r="BP426" s="149"/>
      <c r="BQ426" s="149"/>
      <c r="BR426" s="149"/>
      <c r="BS426" s="149"/>
      <c r="BT426" s="149"/>
      <c r="BU426" s="149"/>
      <c r="BV426" s="149"/>
      <c r="BW426" s="148"/>
      <c r="BX426" s="148"/>
      <c r="BY426" s="148"/>
      <c r="BZ426" s="150"/>
      <c r="CA426" s="150"/>
      <c r="CB426" s="150"/>
      <c r="CC426" s="150"/>
      <c r="CD426" s="150"/>
      <c r="CE426" s="150"/>
      <c r="CF426" s="150"/>
      <c r="CG426" s="150"/>
      <c r="CH426" s="150"/>
      <c r="CI426" s="150"/>
      <c r="CJ426" s="150"/>
      <c r="CK426" s="150"/>
      <c r="CL426" s="150"/>
      <c r="CM426" s="150"/>
      <c r="CN426" s="150"/>
      <c r="CO426" s="150"/>
      <c r="CP426" s="150"/>
      <c r="CQ426" s="150"/>
      <c r="CR426" s="150"/>
      <c r="CS426" s="143" t="s">
        <v>5069</v>
      </c>
      <c r="CT426" s="150"/>
      <c r="CU426" s="150"/>
      <c r="CV426" s="150"/>
      <c r="CW426" s="150"/>
      <c r="CX426" s="150"/>
      <c r="CY426" s="150"/>
      <c r="CZ426" s="150"/>
      <c r="DA426" s="150"/>
      <c r="DB426" s="150"/>
      <c r="DC426" s="150"/>
      <c r="DD426" s="150"/>
      <c r="DE426" s="150"/>
    </row>
    <row r="427" spans="34:109" ht="15" hidden="1" customHeight="1">
      <c r="AH427" s="148"/>
      <c r="AI427" s="148"/>
      <c r="AJ427" s="148"/>
      <c r="AK427" s="148"/>
      <c r="AL427" s="137" t="str">
        <f t="shared" si="18"/>
        <v/>
      </c>
      <c r="AM427" s="137" t="str">
        <f t="shared" si="19"/>
        <v/>
      </c>
      <c r="AN427" s="138" t="str">
        <f t="shared" si="20"/>
        <v/>
      </c>
      <c r="AO427" s="148"/>
      <c r="AP427" s="129">
        <v>425</v>
      </c>
      <c r="AQ427" s="149"/>
      <c r="AR427" s="149"/>
      <c r="AS427" s="149"/>
      <c r="AT427" s="149"/>
      <c r="AU427" s="149"/>
      <c r="AV427" s="149"/>
      <c r="AW427" s="149"/>
      <c r="AX427" s="149"/>
      <c r="AY427" s="149"/>
      <c r="AZ427" s="149"/>
      <c r="BA427" s="149"/>
      <c r="BB427" s="149"/>
      <c r="BC427" s="149"/>
      <c r="BD427" s="149"/>
      <c r="BE427" s="149"/>
      <c r="BF427" s="149"/>
      <c r="BG427" s="149"/>
      <c r="BH427" s="149"/>
      <c r="BI427" s="149"/>
      <c r="BJ427" s="141" t="s">
        <v>5070</v>
      </c>
      <c r="BK427" s="149"/>
      <c r="BL427" s="149"/>
      <c r="BM427" s="149"/>
      <c r="BN427" s="149"/>
      <c r="BO427" s="149"/>
      <c r="BP427" s="149"/>
      <c r="BQ427" s="149"/>
      <c r="BR427" s="149"/>
      <c r="BS427" s="149"/>
      <c r="BT427" s="149"/>
      <c r="BU427" s="149"/>
      <c r="BV427" s="149"/>
      <c r="BW427" s="148"/>
      <c r="BX427" s="148"/>
      <c r="BY427" s="148"/>
      <c r="BZ427" s="150"/>
      <c r="CA427" s="150"/>
      <c r="CB427" s="150"/>
      <c r="CC427" s="150"/>
      <c r="CD427" s="150"/>
      <c r="CE427" s="150"/>
      <c r="CF427" s="150"/>
      <c r="CG427" s="150"/>
      <c r="CH427" s="150"/>
      <c r="CI427" s="150"/>
      <c r="CJ427" s="150"/>
      <c r="CK427" s="150"/>
      <c r="CL427" s="150"/>
      <c r="CM427" s="150"/>
      <c r="CN427" s="150"/>
      <c r="CO427" s="150"/>
      <c r="CP427" s="150"/>
      <c r="CQ427" s="150"/>
      <c r="CR427" s="150"/>
      <c r="CS427" s="143" t="s">
        <v>5071</v>
      </c>
      <c r="CT427" s="150"/>
      <c r="CU427" s="150"/>
      <c r="CV427" s="150"/>
      <c r="CW427" s="150"/>
      <c r="CX427" s="150"/>
      <c r="CY427" s="150"/>
      <c r="CZ427" s="150"/>
      <c r="DA427" s="150"/>
      <c r="DB427" s="150"/>
      <c r="DC427" s="150"/>
      <c r="DD427" s="150"/>
      <c r="DE427" s="150"/>
    </row>
    <row r="428" spans="34:109" ht="15" hidden="1" customHeight="1">
      <c r="AH428" s="148"/>
      <c r="AI428" s="148"/>
      <c r="AJ428" s="148"/>
      <c r="AK428" s="148"/>
      <c r="AL428" s="137" t="str">
        <f t="shared" si="18"/>
        <v/>
      </c>
      <c r="AM428" s="137" t="str">
        <f t="shared" si="19"/>
        <v/>
      </c>
      <c r="AN428" s="138" t="str">
        <f t="shared" si="20"/>
        <v/>
      </c>
      <c r="AO428" s="148"/>
      <c r="AP428" s="129">
        <v>426</v>
      </c>
      <c r="AQ428" s="149"/>
      <c r="AR428" s="149"/>
      <c r="AS428" s="149"/>
      <c r="AT428" s="149"/>
      <c r="AU428" s="149"/>
      <c r="AV428" s="149"/>
      <c r="AW428" s="149"/>
      <c r="AX428" s="149"/>
      <c r="AY428" s="149"/>
      <c r="AZ428" s="149"/>
      <c r="BA428" s="149"/>
      <c r="BB428" s="149"/>
      <c r="BC428" s="149"/>
      <c r="BD428" s="149"/>
      <c r="BE428" s="149"/>
      <c r="BF428" s="149"/>
      <c r="BG428" s="149"/>
      <c r="BH428" s="149"/>
      <c r="BI428" s="149"/>
      <c r="BJ428" s="141" t="s">
        <v>5072</v>
      </c>
      <c r="BK428" s="149"/>
      <c r="BL428" s="149"/>
      <c r="BM428" s="149"/>
      <c r="BN428" s="149"/>
      <c r="BO428" s="149"/>
      <c r="BP428" s="149"/>
      <c r="BQ428" s="149"/>
      <c r="BR428" s="149"/>
      <c r="BS428" s="149"/>
      <c r="BT428" s="149"/>
      <c r="BU428" s="149"/>
      <c r="BV428" s="149"/>
      <c r="BW428" s="148"/>
      <c r="BX428" s="148"/>
      <c r="BY428" s="148"/>
      <c r="BZ428" s="150"/>
      <c r="CA428" s="150"/>
      <c r="CB428" s="150"/>
      <c r="CC428" s="150"/>
      <c r="CD428" s="150"/>
      <c r="CE428" s="150"/>
      <c r="CF428" s="150"/>
      <c r="CG428" s="150"/>
      <c r="CH428" s="150"/>
      <c r="CI428" s="150"/>
      <c r="CJ428" s="150"/>
      <c r="CK428" s="150"/>
      <c r="CL428" s="150"/>
      <c r="CM428" s="150"/>
      <c r="CN428" s="150"/>
      <c r="CO428" s="150"/>
      <c r="CP428" s="150"/>
      <c r="CQ428" s="150"/>
      <c r="CR428" s="150"/>
      <c r="CS428" s="143" t="s">
        <v>5073</v>
      </c>
      <c r="CT428" s="150"/>
      <c r="CU428" s="150"/>
      <c r="CV428" s="150"/>
      <c r="CW428" s="150"/>
      <c r="CX428" s="150"/>
      <c r="CY428" s="150"/>
      <c r="CZ428" s="150"/>
      <c r="DA428" s="150"/>
      <c r="DB428" s="150"/>
      <c r="DC428" s="150"/>
      <c r="DD428" s="150"/>
      <c r="DE428" s="150"/>
    </row>
    <row r="429" spans="34:109" ht="15" hidden="1" customHeight="1">
      <c r="AH429" s="148"/>
      <c r="AI429" s="148"/>
      <c r="AJ429" s="148"/>
      <c r="AK429" s="148"/>
      <c r="AL429" s="137" t="str">
        <f t="shared" si="18"/>
        <v/>
      </c>
      <c r="AM429" s="137" t="str">
        <f t="shared" si="19"/>
        <v/>
      </c>
      <c r="AN429" s="138" t="str">
        <f t="shared" si="20"/>
        <v/>
      </c>
      <c r="AO429" s="148"/>
      <c r="AP429" s="129">
        <v>427</v>
      </c>
      <c r="AQ429" s="149"/>
      <c r="AR429" s="149"/>
      <c r="AS429" s="149"/>
      <c r="AT429" s="149"/>
      <c r="AU429" s="149"/>
      <c r="AV429" s="149"/>
      <c r="AW429" s="149"/>
      <c r="AX429" s="149"/>
      <c r="AY429" s="149"/>
      <c r="AZ429" s="149"/>
      <c r="BA429" s="149"/>
      <c r="BB429" s="149"/>
      <c r="BC429" s="149"/>
      <c r="BD429" s="149"/>
      <c r="BE429" s="149"/>
      <c r="BF429" s="149"/>
      <c r="BG429" s="149"/>
      <c r="BH429" s="149"/>
      <c r="BI429" s="149"/>
      <c r="BJ429" s="141" t="s">
        <v>5074</v>
      </c>
      <c r="BK429" s="149"/>
      <c r="BL429" s="149"/>
      <c r="BM429" s="149"/>
      <c r="BN429" s="149"/>
      <c r="BO429" s="149"/>
      <c r="BP429" s="149"/>
      <c r="BQ429" s="149"/>
      <c r="BR429" s="149"/>
      <c r="BS429" s="149"/>
      <c r="BT429" s="149"/>
      <c r="BU429" s="149"/>
      <c r="BV429" s="149"/>
      <c r="BW429" s="148"/>
      <c r="BX429" s="148"/>
      <c r="BY429" s="148"/>
      <c r="BZ429" s="150"/>
      <c r="CA429" s="150"/>
      <c r="CB429" s="150"/>
      <c r="CC429" s="150"/>
      <c r="CD429" s="150"/>
      <c r="CE429" s="150"/>
      <c r="CF429" s="150"/>
      <c r="CG429" s="150"/>
      <c r="CH429" s="150"/>
      <c r="CI429" s="150"/>
      <c r="CJ429" s="150"/>
      <c r="CK429" s="150"/>
      <c r="CL429" s="150"/>
      <c r="CM429" s="150"/>
      <c r="CN429" s="150"/>
      <c r="CO429" s="150"/>
      <c r="CP429" s="150"/>
      <c r="CQ429" s="150"/>
      <c r="CR429" s="150"/>
      <c r="CS429" s="143" t="s">
        <v>5075</v>
      </c>
      <c r="CT429" s="150"/>
      <c r="CU429" s="150"/>
      <c r="CV429" s="150"/>
      <c r="CW429" s="150"/>
      <c r="CX429" s="150"/>
      <c r="CY429" s="150"/>
      <c r="CZ429" s="150"/>
      <c r="DA429" s="150"/>
      <c r="DB429" s="150"/>
      <c r="DC429" s="150"/>
      <c r="DD429" s="150"/>
      <c r="DE429" s="150"/>
    </row>
    <row r="430" spans="34:109" ht="15" hidden="1" customHeight="1">
      <c r="AH430" s="148"/>
      <c r="AI430" s="148"/>
      <c r="AJ430" s="148"/>
      <c r="AK430" s="148"/>
      <c r="AL430" s="137" t="str">
        <f t="shared" si="18"/>
        <v/>
      </c>
      <c r="AM430" s="137" t="str">
        <f t="shared" si="19"/>
        <v/>
      </c>
      <c r="AN430" s="138" t="str">
        <f t="shared" si="20"/>
        <v/>
      </c>
      <c r="AO430" s="148"/>
      <c r="AP430" s="129">
        <v>428</v>
      </c>
      <c r="AQ430" s="149"/>
      <c r="AR430" s="149"/>
      <c r="AS430" s="149"/>
      <c r="AT430" s="149"/>
      <c r="AU430" s="149"/>
      <c r="AV430" s="149"/>
      <c r="AW430" s="149"/>
      <c r="AX430" s="149"/>
      <c r="AY430" s="149"/>
      <c r="AZ430" s="149"/>
      <c r="BA430" s="149"/>
      <c r="BB430" s="149"/>
      <c r="BC430" s="149"/>
      <c r="BD430" s="149"/>
      <c r="BE430" s="149"/>
      <c r="BF430" s="149"/>
      <c r="BG430" s="149"/>
      <c r="BH430" s="149"/>
      <c r="BI430" s="149"/>
      <c r="BJ430" s="141" t="s">
        <v>5076</v>
      </c>
      <c r="BK430" s="149"/>
      <c r="BL430" s="149"/>
      <c r="BM430" s="149"/>
      <c r="BN430" s="149"/>
      <c r="BO430" s="149"/>
      <c r="BP430" s="149"/>
      <c r="BQ430" s="149"/>
      <c r="BR430" s="149"/>
      <c r="BS430" s="149"/>
      <c r="BT430" s="149"/>
      <c r="BU430" s="149"/>
      <c r="BV430" s="149"/>
      <c r="BW430" s="148"/>
      <c r="BX430" s="148"/>
      <c r="BY430" s="148"/>
      <c r="BZ430" s="150"/>
      <c r="CA430" s="150"/>
      <c r="CB430" s="150"/>
      <c r="CC430" s="150"/>
      <c r="CD430" s="150"/>
      <c r="CE430" s="150"/>
      <c r="CF430" s="150"/>
      <c r="CG430" s="150"/>
      <c r="CH430" s="150"/>
      <c r="CI430" s="150"/>
      <c r="CJ430" s="150"/>
      <c r="CK430" s="150"/>
      <c r="CL430" s="150"/>
      <c r="CM430" s="150"/>
      <c r="CN430" s="150"/>
      <c r="CO430" s="150"/>
      <c r="CP430" s="150"/>
      <c r="CQ430" s="150"/>
      <c r="CR430" s="150"/>
      <c r="CS430" s="143" t="s">
        <v>5077</v>
      </c>
      <c r="CT430" s="150"/>
      <c r="CU430" s="150"/>
      <c r="CV430" s="150"/>
      <c r="CW430" s="150"/>
      <c r="CX430" s="150"/>
      <c r="CY430" s="150"/>
      <c r="CZ430" s="150"/>
      <c r="DA430" s="150"/>
      <c r="DB430" s="150"/>
      <c r="DC430" s="150"/>
      <c r="DD430" s="150"/>
      <c r="DE430" s="150"/>
    </row>
    <row r="431" spans="34:109" ht="15" hidden="1" customHeight="1">
      <c r="AH431" s="148"/>
      <c r="AI431" s="148"/>
      <c r="AJ431" s="148"/>
      <c r="AK431" s="148"/>
      <c r="AL431" s="137" t="str">
        <f t="shared" si="18"/>
        <v/>
      </c>
      <c r="AM431" s="137" t="str">
        <f t="shared" si="19"/>
        <v/>
      </c>
      <c r="AN431" s="138" t="str">
        <f t="shared" si="20"/>
        <v/>
      </c>
      <c r="AO431" s="148"/>
      <c r="AP431" s="129">
        <v>429</v>
      </c>
      <c r="AQ431" s="149"/>
      <c r="AR431" s="149"/>
      <c r="AS431" s="149"/>
      <c r="AT431" s="149"/>
      <c r="AU431" s="149"/>
      <c r="AV431" s="149"/>
      <c r="AW431" s="149"/>
      <c r="AX431" s="149"/>
      <c r="AY431" s="149"/>
      <c r="AZ431" s="149"/>
      <c r="BA431" s="149"/>
      <c r="BB431" s="149"/>
      <c r="BC431" s="149"/>
      <c r="BD431" s="149"/>
      <c r="BE431" s="149"/>
      <c r="BF431" s="149"/>
      <c r="BG431" s="149"/>
      <c r="BH431" s="149"/>
      <c r="BI431" s="149"/>
      <c r="BJ431" s="141" t="s">
        <v>5078</v>
      </c>
      <c r="BK431" s="149"/>
      <c r="BL431" s="149"/>
      <c r="BM431" s="149"/>
      <c r="BN431" s="149"/>
      <c r="BO431" s="149"/>
      <c r="BP431" s="149"/>
      <c r="BQ431" s="149"/>
      <c r="BR431" s="149"/>
      <c r="BS431" s="149"/>
      <c r="BT431" s="149"/>
      <c r="BU431" s="149"/>
      <c r="BV431" s="149"/>
      <c r="BW431" s="148"/>
      <c r="BX431" s="148"/>
      <c r="BY431" s="148"/>
      <c r="BZ431" s="150"/>
      <c r="CA431" s="150"/>
      <c r="CB431" s="150"/>
      <c r="CC431" s="150"/>
      <c r="CD431" s="150"/>
      <c r="CE431" s="150"/>
      <c r="CF431" s="150"/>
      <c r="CG431" s="150"/>
      <c r="CH431" s="150"/>
      <c r="CI431" s="150"/>
      <c r="CJ431" s="150"/>
      <c r="CK431" s="150"/>
      <c r="CL431" s="150"/>
      <c r="CM431" s="150"/>
      <c r="CN431" s="150"/>
      <c r="CO431" s="150"/>
      <c r="CP431" s="150"/>
      <c r="CQ431" s="150"/>
      <c r="CR431" s="150"/>
      <c r="CS431" s="143" t="s">
        <v>5079</v>
      </c>
      <c r="CT431" s="150"/>
      <c r="CU431" s="150"/>
      <c r="CV431" s="150"/>
      <c r="CW431" s="150"/>
      <c r="CX431" s="150"/>
      <c r="CY431" s="150"/>
      <c r="CZ431" s="150"/>
      <c r="DA431" s="150"/>
      <c r="DB431" s="150"/>
      <c r="DC431" s="150"/>
      <c r="DD431" s="150"/>
      <c r="DE431" s="150"/>
    </row>
    <row r="432" spans="34:109" ht="15" hidden="1" customHeight="1">
      <c r="AH432" s="148"/>
      <c r="AI432" s="148"/>
      <c r="AJ432" s="148"/>
      <c r="AK432" s="148"/>
      <c r="AL432" s="137" t="str">
        <f t="shared" si="18"/>
        <v/>
      </c>
      <c r="AM432" s="137" t="str">
        <f t="shared" si="19"/>
        <v/>
      </c>
      <c r="AN432" s="138" t="str">
        <f t="shared" si="20"/>
        <v/>
      </c>
      <c r="AO432" s="148"/>
      <c r="AP432" s="129">
        <v>430</v>
      </c>
      <c r="AQ432" s="149"/>
      <c r="AR432" s="149"/>
      <c r="AS432" s="149"/>
      <c r="AT432" s="149"/>
      <c r="AU432" s="149"/>
      <c r="AV432" s="149"/>
      <c r="AW432" s="149"/>
      <c r="AX432" s="149"/>
      <c r="AY432" s="149"/>
      <c r="AZ432" s="149"/>
      <c r="BA432" s="149"/>
      <c r="BB432" s="149"/>
      <c r="BC432" s="149"/>
      <c r="BD432" s="149"/>
      <c r="BE432" s="149"/>
      <c r="BF432" s="149"/>
      <c r="BG432" s="149"/>
      <c r="BH432" s="149"/>
      <c r="BI432" s="149"/>
      <c r="BJ432" s="141" t="s">
        <v>5080</v>
      </c>
      <c r="BK432" s="149"/>
      <c r="BL432" s="149"/>
      <c r="BM432" s="149"/>
      <c r="BN432" s="149"/>
      <c r="BO432" s="149"/>
      <c r="BP432" s="149"/>
      <c r="BQ432" s="149"/>
      <c r="BR432" s="149"/>
      <c r="BS432" s="149"/>
      <c r="BT432" s="149"/>
      <c r="BU432" s="149"/>
      <c r="BV432" s="149"/>
      <c r="BW432" s="148"/>
      <c r="BX432" s="148"/>
      <c r="BY432" s="148"/>
      <c r="BZ432" s="150"/>
      <c r="CA432" s="150"/>
      <c r="CB432" s="150"/>
      <c r="CC432" s="150"/>
      <c r="CD432" s="150"/>
      <c r="CE432" s="150"/>
      <c r="CF432" s="150"/>
      <c r="CG432" s="150"/>
      <c r="CH432" s="150"/>
      <c r="CI432" s="150"/>
      <c r="CJ432" s="150"/>
      <c r="CK432" s="150"/>
      <c r="CL432" s="150"/>
      <c r="CM432" s="150"/>
      <c r="CN432" s="150"/>
      <c r="CO432" s="150"/>
      <c r="CP432" s="150"/>
      <c r="CQ432" s="150"/>
      <c r="CR432" s="150"/>
      <c r="CS432" s="143" t="s">
        <v>5081</v>
      </c>
      <c r="CT432" s="150"/>
      <c r="CU432" s="150"/>
      <c r="CV432" s="150"/>
      <c r="CW432" s="150"/>
      <c r="CX432" s="150"/>
      <c r="CY432" s="150"/>
      <c r="CZ432" s="150"/>
      <c r="DA432" s="150"/>
      <c r="DB432" s="150"/>
      <c r="DC432" s="150"/>
      <c r="DD432" s="150"/>
      <c r="DE432" s="150"/>
    </row>
    <row r="433" spans="34:109" ht="15" hidden="1" customHeight="1">
      <c r="AH433" s="148"/>
      <c r="AI433" s="148"/>
      <c r="AJ433" s="148"/>
      <c r="AK433" s="148"/>
      <c r="AL433" s="137" t="str">
        <f t="shared" si="18"/>
        <v/>
      </c>
      <c r="AM433" s="137" t="str">
        <f t="shared" si="19"/>
        <v/>
      </c>
      <c r="AN433" s="138" t="str">
        <f t="shared" si="20"/>
        <v/>
      </c>
      <c r="AO433" s="148"/>
      <c r="AP433" s="129">
        <v>431</v>
      </c>
      <c r="AQ433" s="149"/>
      <c r="AR433" s="149"/>
      <c r="AS433" s="149"/>
      <c r="AT433" s="149"/>
      <c r="AU433" s="149"/>
      <c r="AV433" s="149"/>
      <c r="AW433" s="149"/>
      <c r="AX433" s="149"/>
      <c r="AY433" s="149"/>
      <c r="AZ433" s="149"/>
      <c r="BA433" s="149"/>
      <c r="BB433" s="149"/>
      <c r="BC433" s="149"/>
      <c r="BD433" s="149"/>
      <c r="BE433" s="149"/>
      <c r="BF433" s="149"/>
      <c r="BG433" s="149"/>
      <c r="BH433" s="149"/>
      <c r="BI433" s="149"/>
      <c r="BJ433" s="141" t="s">
        <v>5082</v>
      </c>
      <c r="BK433" s="149"/>
      <c r="BL433" s="149"/>
      <c r="BM433" s="149"/>
      <c r="BN433" s="149"/>
      <c r="BO433" s="149"/>
      <c r="BP433" s="149"/>
      <c r="BQ433" s="149"/>
      <c r="BR433" s="149"/>
      <c r="BS433" s="149"/>
      <c r="BT433" s="149"/>
      <c r="BU433" s="149"/>
      <c r="BV433" s="149"/>
      <c r="BW433" s="148"/>
      <c r="BX433" s="148"/>
      <c r="BY433" s="148"/>
      <c r="BZ433" s="150"/>
      <c r="CA433" s="150"/>
      <c r="CB433" s="150"/>
      <c r="CC433" s="150"/>
      <c r="CD433" s="150"/>
      <c r="CE433" s="150"/>
      <c r="CF433" s="150"/>
      <c r="CG433" s="150"/>
      <c r="CH433" s="150"/>
      <c r="CI433" s="150"/>
      <c r="CJ433" s="150"/>
      <c r="CK433" s="150"/>
      <c r="CL433" s="150"/>
      <c r="CM433" s="150"/>
      <c r="CN433" s="150"/>
      <c r="CO433" s="150"/>
      <c r="CP433" s="150"/>
      <c r="CQ433" s="150"/>
      <c r="CR433" s="150"/>
      <c r="CS433" s="143" t="s">
        <v>5083</v>
      </c>
      <c r="CT433" s="150"/>
      <c r="CU433" s="150"/>
      <c r="CV433" s="150"/>
      <c r="CW433" s="150"/>
      <c r="CX433" s="150"/>
      <c r="CY433" s="150"/>
      <c r="CZ433" s="150"/>
      <c r="DA433" s="150"/>
      <c r="DB433" s="150"/>
      <c r="DC433" s="150"/>
      <c r="DD433" s="150"/>
      <c r="DE433" s="150"/>
    </row>
    <row r="434" spans="34:109" ht="15" hidden="1" customHeight="1">
      <c r="AH434" s="148"/>
      <c r="AI434" s="148"/>
      <c r="AJ434" s="148"/>
      <c r="AK434" s="148"/>
      <c r="AL434" s="137" t="str">
        <f t="shared" si="18"/>
        <v/>
      </c>
      <c r="AM434" s="137" t="str">
        <f t="shared" si="19"/>
        <v/>
      </c>
      <c r="AN434" s="138" t="str">
        <f t="shared" si="20"/>
        <v/>
      </c>
      <c r="AO434" s="148"/>
      <c r="AP434" s="129">
        <v>432</v>
      </c>
      <c r="AQ434" s="149"/>
      <c r="AR434" s="149"/>
      <c r="AS434" s="149"/>
      <c r="AT434" s="149"/>
      <c r="AU434" s="149"/>
      <c r="AV434" s="149"/>
      <c r="AW434" s="149"/>
      <c r="AX434" s="149"/>
      <c r="AY434" s="149"/>
      <c r="AZ434" s="149"/>
      <c r="BA434" s="149"/>
      <c r="BB434" s="149"/>
      <c r="BC434" s="149"/>
      <c r="BD434" s="149"/>
      <c r="BE434" s="149"/>
      <c r="BF434" s="149"/>
      <c r="BG434" s="149"/>
      <c r="BH434" s="149"/>
      <c r="BI434" s="149"/>
      <c r="BJ434" s="141" t="s">
        <v>5084</v>
      </c>
      <c r="BK434" s="149"/>
      <c r="BL434" s="149"/>
      <c r="BM434" s="149"/>
      <c r="BN434" s="149"/>
      <c r="BO434" s="149"/>
      <c r="BP434" s="149"/>
      <c r="BQ434" s="149"/>
      <c r="BR434" s="149"/>
      <c r="BS434" s="149"/>
      <c r="BT434" s="149"/>
      <c r="BU434" s="149"/>
      <c r="BV434" s="149"/>
      <c r="BW434" s="148"/>
      <c r="BX434" s="148"/>
      <c r="BY434" s="148"/>
      <c r="BZ434" s="150"/>
      <c r="CA434" s="150"/>
      <c r="CB434" s="150"/>
      <c r="CC434" s="150"/>
      <c r="CD434" s="150"/>
      <c r="CE434" s="150"/>
      <c r="CF434" s="150"/>
      <c r="CG434" s="150"/>
      <c r="CH434" s="150"/>
      <c r="CI434" s="150"/>
      <c r="CJ434" s="150"/>
      <c r="CK434" s="150"/>
      <c r="CL434" s="150"/>
      <c r="CM434" s="150"/>
      <c r="CN434" s="150"/>
      <c r="CO434" s="150"/>
      <c r="CP434" s="150"/>
      <c r="CQ434" s="150"/>
      <c r="CR434" s="150"/>
      <c r="CS434" s="143" t="s">
        <v>5085</v>
      </c>
      <c r="CT434" s="150"/>
      <c r="CU434" s="150"/>
      <c r="CV434" s="150"/>
      <c r="CW434" s="150"/>
      <c r="CX434" s="150"/>
      <c r="CY434" s="150"/>
      <c r="CZ434" s="150"/>
      <c r="DA434" s="150"/>
      <c r="DB434" s="150"/>
      <c r="DC434" s="150"/>
      <c r="DD434" s="150"/>
      <c r="DE434" s="150"/>
    </row>
    <row r="435" spans="34:109" ht="15" hidden="1" customHeight="1">
      <c r="AH435" s="148"/>
      <c r="AI435" s="148"/>
      <c r="AJ435" s="148"/>
      <c r="AK435" s="148"/>
      <c r="AL435" s="137" t="str">
        <f t="shared" si="18"/>
        <v/>
      </c>
      <c r="AM435" s="137" t="str">
        <f t="shared" si="19"/>
        <v/>
      </c>
      <c r="AN435" s="138" t="str">
        <f t="shared" si="20"/>
        <v/>
      </c>
      <c r="AO435" s="148"/>
      <c r="AP435" s="129">
        <v>433</v>
      </c>
      <c r="AQ435" s="149"/>
      <c r="AR435" s="149"/>
      <c r="AS435" s="149"/>
      <c r="AT435" s="149"/>
      <c r="AU435" s="149"/>
      <c r="AV435" s="149"/>
      <c r="AW435" s="149"/>
      <c r="AX435" s="149"/>
      <c r="AY435" s="149"/>
      <c r="AZ435" s="149"/>
      <c r="BA435" s="149"/>
      <c r="BB435" s="149"/>
      <c r="BC435" s="149"/>
      <c r="BD435" s="149"/>
      <c r="BE435" s="149"/>
      <c r="BF435" s="149"/>
      <c r="BG435" s="149"/>
      <c r="BH435" s="149"/>
      <c r="BI435" s="149"/>
      <c r="BJ435" s="141" t="s">
        <v>5086</v>
      </c>
      <c r="BK435" s="149"/>
      <c r="BL435" s="149"/>
      <c r="BM435" s="149"/>
      <c r="BN435" s="149"/>
      <c r="BO435" s="149"/>
      <c r="BP435" s="149"/>
      <c r="BQ435" s="149"/>
      <c r="BR435" s="149"/>
      <c r="BS435" s="149"/>
      <c r="BT435" s="149"/>
      <c r="BU435" s="149"/>
      <c r="BV435" s="149"/>
      <c r="BW435" s="148"/>
      <c r="BX435" s="148"/>
      <c r="BY435" s="148"/>
      <c r="BZ435" s="150"/>
      <c r="CA435" s="150"/>
      <c r="CB435" s="150"/>
      <c r="CC435" s="150"/>
      <c r="CD435" s="150"/>
      <c r="CE435" s="150"/>
      <c r="CF435" s="150"/>
      <c r="CG435" s="150"/>
      <c r="CH435" s="150"/>
      <c r="CI435" s="150"/>
      <c r="CJ435" s="150"/>
      <c r="CK435" s="150"/>
      <c r="CL435" s="150"/>
      <c r="CM435" s="150"/>
      <c r="CN435" s="150"/>
      <c r="CO435" s="150"/>
      <c r="CP435" s="150"/>
      <c r="CQ435" s="150"/>
      <c r="CR435" s="150"/>
      <c r="CS435" s="143" t="s">
        <v>5087</v>
      </c>
      <c r="CT435" s="150"/>
      <c r="CU435" s="150"/>
      <c r="CV435" s="150"/>
      <c r="CW435" s="150"/>
      <c r="CX435" s="150"/>
      <c r="CY435" s="150"/>
      <c r="CZ435" s="150"/>
      <c r="DA435" s="150"/>
      <c r="DB435" s="150"/>
      <c r="DC435" s="150"/>
      <c r="DD435" s="150"/>
      <c r="DE435" s="150"/>
    </row>
    <row r="436" spans="34:109" ht="15" hidden="1" customHeight="1">
      <c r="AH436" s="148"/>
      <c r="AI436" s="148"/>
      <c r="AJ436" s="148"/>
      <c r="AK436" s="148"/>
      <c r="AL436" s="137" t="str">
        <f t="shared" si="18"/>
        <v/>
      </c>
      <c r="AM436" s="137" t="str">
        <f t="shared" si="19"/>
        <v/>
      </c>
      <c r="AN436" s="138" t="str">
        <f t="shared" si="20"/>
        <v/>
      </c>
      <c r="AO436" s="148"/>
      <c r="AP436" s="129">
        <v>434</v>
      </c>
      <c r="AQ436" s="149"/>
      <c r="AR436" s="149"/>
      <c r="AS436" s="149"/>
      <c r="AT436" s="149"/>
      <c r="AU436" s="149"/>
      <c r="AV436" s="149"/>
      <c r="AW436" s="149"/>
      <c r="AX436" s="149"/>
      <c r="AY436" s="149"/>
      <c r="AZ436" s="149"/>
      <c r="BA436" s="149"/>
      <c r="BB436" s="149"/>
      <c r="BC436" s="149"/>
      <c r="BD436" s="149"/>
      <c r="BE436" s="149"/>
      <c r="BF436" s="149"/>
      <c r="BG436" s="149"/>
      <c r="BH436" s="149"/>
      <c r="BI436" s="149"/>
      <c r="BJ436" s="141" t="s">
        <v>5088</v>
      </c>
      <c r="BK436" s="149"/>
      <c r="BL436" s="149"/>
      <c r="BM436" s="149"/>
      <c r="BN436" s="149"/>
      <c r="BO436" s="149"/>
      <c r="BP436" s="149"/>
      <c r="BQ436" s="149"/>
      <c r="BR436" s="149"/>
      <c r="BS436" s="149"/>
      <c r="BT436" s="149"/>
      <c r="BU436" s="149"/>
      <c r="BV436" s="149"/>
      <c r="BW436" s="148"/>
      <c r="BX436" s="148"/>
      <c r="BY436" s="148"/>
      <c r="BZ436" s="150"/>
      <c r="CA436" s="150"/>
      <c r="CB436" s="150"/>
      <c r="CC436" s="150"/>
      <c r="CD436" s="150"/>
      <c r="CE436" s="150"/>
      <c r="CF436" s="150"/>
      <c r="CG436" s="150"/>
      <c r="CH436" s="150"/>
      <c r="CI436" s="150"/>
      <c r="CJ436" s="150"/>
      <c r="CK436" s="150"/>
      <c r="CL436" s="150"/>
      <c r="CM436" s="150"/>
      <c r="CN436" s="150"/>
      <c r="CO436" s="150"/>
      <c r="CP436" s="150"/>
      <c r="CQ436" s="150"/>
      <c r="CR436" s="150"/>
      <c r="CS436" s="143" t="s">
        <v>5089</v>
      </c>
      <c r="CT436" s="150"/>
      <c r="CU436" s="150"/>
      <c r="CV436" s="150"/>
      <c r="CW436" s="150"/>
      <c r="CX436" s="150"/>
      <c r="CY436" s="150"/>
      <c r="CZ436" s="150"/>
      <c r="DA436" s="150"/>
      <c r="DB436" s="150"/>
      <c r="DC436" s="150"/>
      <c r="DD436" s="150"/>
      <c r="DE436" s="150"/>
    </row>
    <row r="437" spans="34:109" ht="15" hidden="1" customHeight="1">
      <c r="AH437" s="148"/>
      <c r="AI437" s="148"/>
      <c r="AJ437" s="148"/>
      <c r="AK437" s="148"/>
      <c r="AL437" s="137" t="str">
        <f t="shared" si="18"/>
        <v/>
      </c>
      <c r="AM437" s="137" t="str">
        <f t="shared" si="19"/>
        <v/>
      </c>
      <c r="AN437" s="138" t="str">
        <f t="shared" si="20"/>
        <v/>
      </c>
      <c r="AO437" s="148"/>
      <c r="AP437" s="129">
        <v>435</v>
      </c>
      <c r="AQ437" s="149"/>
      <c r="AR437" s="149"/>
      <c r="AS437" s="149"/>
      <c r="AT437" s="149"/>
      <c r="AU437" s="149"/>
      <c r="AV437" s="149"/>
      <c r="AW437" s="149"/>
      <c r="AX437" s="149"/>
      <c r="AY437" s="149"/>
      <c r="AZ437" s="149"/>
      <c r="BA437" s="149"/>
      <c r="BB437" s="149"/>
      <c r="BC437" s="149"/>
      <c r="BD437" s="149"/>
      <c r="BE437" s="149"/>
      <c r="BF437" s="149"/>
      <c r="BG437" s="149"/>
      <c r="BH437" s="149"/>
      <c r="BI437" s="149"/>
      <c r="BJ437" s="141" t="s">
        <v>5090</v>
      </c>
      <c r="BK437" s="149"/>
      <c r="BL437" s="149"/>
      <c r="BM437" s="149"/>
      <c r="BN437" s="149"/>
      <c r="BO437" s="149"/>
      <c r="BP437" s="149"/>
      <c r="BQ437" s="149"/>
      <c r="BR437" s="149"/>
      <c r="BS437" s="149"/>
      <c r="BT437" s="149"/>
      <c r="BU437" s="149"/>
      <c r="BV437" s="149"/>
      <c r="BW437" s="148"/>
      <c r="BX437" s="148"/>
      <c r="BY437" s="148"/>
      <c r="BZ437" s="150"/>
      <c r="CA437" s="150"/>
      <c r="CB437" s="150"/>
      <c r="CC437" s="150"/>
      <c r="CD437" s="150"/>
      <c r="CE437" s="150"/>
      <c r="CF437" s="150"/>
      <c r="CG437" s="150"/>
      <c r="CH437" s="150"/>
      <c r="CI437" s="150"/>
      <c r="CJ437" s="150"/>
      <c r="CK437" s="150"/>
      <c r="CL437" s="150"/>
      <c r="CM437" s="150"/>
      <c r="CN437" s="150"/>
      <c r="CO437" s="150"/>
      <c r="CP437" s="150"/>
      <c r="CQ437" s="150"/>
      <c r="CR437" s="150"/>
      <c r="CS437" s="143" t="s">
        <v>5091</v>
      </c>
      <c r="CT437" s="150"/>
      <c r="CU437" s="150"/>
      <c r="CV437" s="150"/>
      <c r="CW437" s="150"/>
      <c r="CX437" s="150"/>
      <c r="CY437" s="150"/>
      <c r="CZ437" s="150"/>
      <c r="DA437" s="150"/>
      <c r="DB437" s="150"/>
      <c r="DC437" s="150"/>
      <c r="DD437" s="150"/>
      <c r="DE437" s="150"/>
    </row>
    <row r="438" spans="34:109" ht="15" hidden="1" customHeight="1">
      <c r="AH438" s="148"/>
      <c r="AI438" s="148"/>
      <c r="AJ438" s="148"/>
      <c r="AK438" s="148"/>
      <c r="AL438" s="137" t="str">
        <f t="shared" si="18"/>
        <v/>
      </c>
      <c r="AM438" s="137" t="str">
        <f t="shared" si="19"/>
        <v/>
      </c>
      <c r="AN438" s="138" t="str">
        <f t="shared" si="20"/>
        <v/>
      </c>
      <c r="AO438" s="148"/>
      <c r="AP438" s="129">
        <v>436</v>
      </c>
      <c r="AQ438" s="149"/>
      <c r="AR438" s="149"/>
      <c r="AS438" s="149"/>
      <c r="AT438" s="149"/>
      <c r="AU438" s="149"/>
      <c r="AV438" s="149"/>
      <c r="AW438" s="149"/>
      <c r="AX438" s="149"/>
      <c r="AY438" s="149"/>
      <c r="AZ438" s="149"/>
      <c r="BA438" s="149"/>
      <c r="BB438" s="149"/>
      <c r="BC438" s="149"/>
      <c r="BD438" s="149"/>
      <c r="BE438" s="149"/>
      <c r="BF438" s="149"/>
      <c r="BG438" s="149"/>
      <c r="BH438" s="149"/>
      <c r="BI438" s="149"/>
      <c r="BJ438" s="141" t="s">
        <v>5092</v>
      </c>
      <c r="BK438" s="149"/>
      <c r="BL438" s="149"/>
      <c r="BM438" s="149"/>
      <c r="BN438" s="149"/>
      <c r="BO438" s="149"/>
      <c r="BP438" s="149"/>
      <c r="BQ438" s="149"/>
      <c r="BR438" s="149"/>
      <c r="BS438" s="149"/>
      <c r="BT438" s="149"/>
      <c r="BU438" s="149"/>
      <c r="BV438" s="149"/>
      <c r="BW438" s="148"/>
      <c r="BX438" s="148"/>
      <c r="BY438" s="148"/>
      <c r="BZ438" s="150"/>
      <c r="CA438" s="150"/>
      <c r="CB438" s="150"/>
      <c r="CC438" s="150"/>
      <c r="CD438" s="150"/>
      <c r="CE438" s="150"/>
      <c r="CF438" s="150"/>
      <c r="CG438" s="150"/>
      <c r="CH438" s="150"/>
      <c r="CI438" s="150"/>
      <c r="CJ438" s="150"/>
      <c r="CK438" s="150"/>
      <c r="CL438" s="150"/>
      <c r="CM438" s="150"/>
      <c r="CN438" s="150"/>
      <c r="CO438" s="150"/>
      <c r="CP438" s="150"/>
      <c r="CQ438" s="150"/>
      <c r="CR438" s="150"/>
      <c r="CS438" s="143" t="s">
        <v>5093</v>
      </c>
      <c r="CT438" s="150"/>
      <c r="CU438" s="150"/>
      <c r="CV438" s="150"/>
      <c r="CW438" s="150"/>
      <c r="CX438" s="150"/>
      <c r="CY438" s="150"/>
      <c r="CZ438" s="150"/>
      <c r="DA438" s="150"/>
      <c r="DB438" s="150"/>
      <c r="DC438" s="150"/>
      <c r="DD438" s="150"/>
      <c r="DE438" s="150"/>
    </row>
    <row r="439" spans="34:109" ht="15" hidden="1" customHeight="1">
      <c r="AH439" s="129"/>
      <c r="AI439" s="129"/>
      <c r="AJ439" s="129"/>
      <c r="AK439" s="129"/>
      <c r="AL439" s="137" t="str">
        <f t="shared" si="18"/>
        <v/>
      </c>
      <c r="AM439" s="137" t="str">
        <f t="shared" si="19"/>
        <v/>
      </c>
      <c r="AN439" s="138" t="str">
        <f t="shared" si="20"/>
        <v/>
      </c>
      <c r="AO439" s="129"/>
      <c r="AP439" s="129">
        <v>437</v>
      </c>
      <c r="AQ439" s="141"/>
      <c r="AR439" s="141"/>
      <c r="AS439" s="141"/>
      <c r="AT439" s="141"/>
      <c r="AU439" s="141"/>
      <c r="AV439" s="141"/>
      <c r="AW439" s="141"/>
      <c r="AX439" s="141"/>
      <c r="AY439" s="141"/>
      <c r="AZ439" s="141"/>
      <c r="BA439" s="141"/>
      <c r="BB439" s="141"/>
      <c r="BC439" s="141"/>
      <c r="BD439" s="141"/>
      <c r="BE439" s="141"/>
      <c r="BF439" s="141"/>
      <c r="BG439" s="141"/>
      <c r="BH439" s="141"/>
      <c r="BI439" s="141"/>
      <c r="BJ439" s="141" t="s">
        <v>5094</v>
      </c>
      <c r="BK439" s="141"/>
      <c r="BL439" s="141"/>
      <c r="BM439" s="141"/>
      <c r="BN439" s="141"/>
      <c r="BO439" s="141"/>
      <c r="BP439" s="141"/>
      <c r="BQ439" s="141"/>
      <c r="BR439" s="141"/>
      <c r="BS439" s="141"/>
      <c r="BT439" s="141"/>
      <c r="BU439" s="141"/>
      <c r="BV439" s="141"/>
      <c r="BW439" s="129"/>
      <c r="BX439" s="129"/>
      <c r="BY439" s="129"/>
      <c r="BZ439" s="143"/>
      <c r="CA439" s="143"/>
      <c r="CB439" s="143"/>
      <c r="CC439" s="143"/>
      <c r="CD439" s="143"/>
      <c r="CE439" s="143"/>
      <c r="CF439" s="143"/>
      <c r="CG439" s="143"/>
      <c r="CH439" s="143"/>
      <c r="CI439" s="143"/>
      <c r="CJ439" s="143"/>
      <c r="CK439" s="143"/>
      <c r="CL439" s="143"/>
      <c r="CM439" s="143"/>
      <c r="CN439" s="143"/>
      <c r="CO439" s="143"/>
      <c r="CP439" s="143"/>
      <c r="CQ439" s="143"/>
      <c r="CR439" s="143"/>
      <c r="CS439" s="143" t="s">
        <v>5095</v>
      </c>
      <c r="CT439" s="143"/>
      <c r="CU439" s="143"/>
      <c r="CV439" s="143"/>
      <c r="CW439" s="143"/>
      <c r="CX439" s="143"/>
      <c r="CY439" s="143"/>
      <c r="CZ439" s="143"/>
      <c r="DA439" s="143"/>
      <c r="DB439" s="143"/>
      <c r="DC439" s="143"/>
      <c r="DD439" s="143"/>
      <c r="DE439" s="143"/>
    </row>
    <row r="440" spans="34:109" ht="15" hidden="1" customHeight="1">
      <c r="AH440" s="148"/>
      <c r="AI440" s="148"/>
      <c r="AJ440" s="148"/>
      <c r="AK440" s="148"/>
      <c r="AL440" s="137" t="str">
        <f t="shared" si="18"/>
        <v/>
      </c>
      <c r="AM440" s="137" t="str">
        <f t="shared" si="19"/>
        <v/>
      </c>
      <c r="AN440" s="138" t="str">
        <f t="shared" si="20"/>
        <v/>
      </c>
      <c r="AO440" s="148"/>
      <c r="AP440" s="129">
        <v>438</v>
      </c>
      <c r="AQ440" s="149"/>
      <c r="AR440" s="149"/>
      <c r="AS440" s="149"/>
      <c r="AT440" s="149"/>
      <c r="AU440" s="149"/>
      <c r="AV440" s="149"/>
      <c r="AW440" s="149"/>
      <c r="AX440" s="149"/>
      <c r="AY440" s="149"/>
      <c r="AZ440" s="149"/>
      <c r="BA440" s="149"/>
      <c r="BB440" s="149"/>
      <c r="BC440" s="149"/>
      <c r="BD440" s="149"/>
      <c r="BE440" s="149"/>
      <c r="BF440" s="149"/>
      <c r="BG440" s="149"/>
      <c r="BH440" s="149"/>
      <c r="BI440" s="149"/>
      <c r="BJ440" s="141" t="s">
        <v>5096</v>
      </c>
      <c r="BK440" s="149"/>
      <c r="BL440" s="149"/>
      <c r="BM440" s="149"/>
      <c r="BN440" s="149"/>
      <c r="BO440" s="149"/>
      <c r="BP440" s="149"/>
      <c r="BQ440" s="149"/>
      <c r="BR440" s="149"/>
      <c r="BS440" s="149"/>
      <c r="BT440" s="149"/>
      <c r="BU440" s="149"/>
      <c r="BV440" s="149"/>
      <c r="BW440" s="148"/>
      <c r="BX440" s="148"/>
      <c r="BY440" s="148"/>
      <c r="BZ440" s="150"/>
      <c r="CA440" s="150"/>
      <c r="CB440" s="150"/>
      <c r="CC440" s="150"/>
      <c r="CD440" s="150"/>
      <c r="CE440" s="150"/>
      <c r="CF440" s="150"/>
      <c r="CG440" s="150"/>
      <c r="CH440" s="150"/>
      <c r="CI440" s="150"/>
      <c r="CJ440" s="150"/>
      <c r="CK440" s="150"/>
      <c r="CL440" s="150"/>
      <c r="CM440" s="150"/>
      <c r="CN440" s="150"/>
      <c r="CO440" s="150"/>
      <c r="CP440" s="150"/>
      <c r="CQ440" s="150"/>
      <c r="CR440" s="150"/>
      <c r="CS440" s="143" t="s">
        <v>5097</v>
      </c>
      <c r="CT440" s="150"/>
      <c r="CU440" s="150"/>
      <c r="CV440" s="150"/>
      <c r="CW440" s="150"/>
      <c r="CX440" s="150"/>
      <c r="CY440" s="150"/>
      <c r="CZ440" s="150"/>
      <c r="DA440" s="150"/>
      <c r="DB440" s="150"/>
      <c r="DC440" s="150"/>
      <c r="DD440" s="150"/>
      <c r="DE440" s="150"/>
    </row>
    <row r="441" spans="34:109" ht="15" hidden="1" customHeight="1">
      <c r="AH441" s="148"/>
      <c r="AI441" s="148"/>
      <c r="AJ441" s="148"/>
      <c r="AK441" s="148"/>
      <c r="AL441" s="137" t="str">
        <f t="shared" si="18"/>
        <v/>
      </c>
      <c r="AM441" s="137" t="str">
        <f t="shared" si="19"/>
        <v/>
      </c>
      <c r="AN441" s="138" t="str">
        <f t="shared" si="20"/>
        <v/>
      </c>
      <c r="AO441" s="148"/>
      <c r="AP441" s="129">
        <v>439</v>
      </c>
      <c r="AQ441" s="149"/>
      <c r="AR441" s="149"/>
      <c r="AS441" s="149"/>
      <c r="AT441" s="149"/>
      <c r="AU441" s="149"/>
      <c r="AV441" s="149"/>
      <c r="AW441" s="149"/>
      <c r="AX441" s="149"/>
      <c r="AY441" s="149"/>
      <c r="AZ441" s="149"/>
      <c r="BA441" s="149"/>
      <c r="BB441" s="149"/>
      <c r="BC441" s="149"/>
      <c r="BD441" s="149"/>
      <c r="BE441" s="149"/>
      <c r="BF441" s="149"/>
      <c r="BG441" s="149"/>
      <c r="BH441" s="149"/>
      <c r="BI441" s="149"/>
      <c r="BJ441" s="141" t="s">
        <v>5098</v>
      </c>
      <c r="BK441" s="149"/>
      <c r="BL441" s="149"/>
      <c r="BM441" s="149"/>
      <c r="BN441" s="149"/>
      <c r="BO441" s="149"/>
      <c r="BP441" s="149"/>
      <c r="BQ441" s="149"/>
      <c r="BR441" s="149"/>
      <c r="BS441" s="149"/>
      <c r="BT441" s="149"/>
      <c r="BU441" s="149"/>
      <c r="BV441" s="149"/>
      <c r="BW441" s="148"/>
      <c r="BX441" s="148"/>
      <c r="BY441" s="148"/>
      <c r="BZ441" s="150"/>
      <c r="CA441" s="150"/>
      <c r="CB441" s="150"/>
      <c r="CC441" s="150"/>
      <c r="CD441" s="150"/>
      <c r="CE441" s="150"/>
      <c r="CF441" s="150"/>
      <c r="CG441" s="150"/>
      <c r="CH441" s="150"/>
      <c r="CI441" s="150"/>
      <c r="CJ441" s="150"/>
      <c r="CK441" s="150"/>
      <c r="CL441" s="150"/>
      <c r="CM441" s="150"/>
      <c r="CN441" s="150"/>
      <c r="CO441" s="150"/>
      <c r="CP441" s="150"/>
      <c r="CQ441" s="150"/>
      <c r="CR441" s="150"/>
      <c r="CS441" s="143" t="s">
        <v>5099</v>
      </c>
      <c r="CT441" s="150"/>
      <c r="CU441" s="150"/>
      <c r="CV441" s="150"/>
      <c r="CW441" s="150"/>
      <c r="CX441" s="150"/>
      <c r="CY441" s="150"/>
      <c r="CZ441" s="150"/>
      <c r="DA441" s="150"/>
      <c r="DB441" s="150"/>
      <c r="DC441" s="150"/>
      <c r="DD441" s="150"/>
      <c r="DE441" s="150"/>
    </row>
    <row r="442" spans="34:109" ht="15" hidden="1" customHeight="1">
      <c r="AH442" s="148"/>
      <c r="AI442" s="148"/>
      <c r="AJ442" s="148"/>
      <c r="AK442" s="148"/>
      <c r="AL442" s="137" t="str">
        <f t="shared" si="18"/>
        <v/>
      </c>
      <c r="AM442" s="137" t="str">
        <f t="shared" si="19"/>
        <v/>
      </c>
      <c r="AN442" s="138" t="str">
        <f t="shared" si="20"/>
        <v/>
      </c>
      <c r="AO442" s="148"/>
      <c r="AP442" s="129">
        <v>440</v>
      </c>
      <c r="AQ442" s="149"/>
      <c r="AR442" s="149"/>
      <c r="AS442" s="149"/>
      <c r="AT442" s="149"/>
      <c r="AU442" s="149"/>
      <c r="AV442" s="149"/>
      <c r="AW442" s="149"/>
      <c r="AX442" s="149"/>
      <c r="AY442" s="149"/>
      <c r="AZ442" s="149"/>
      <c r="BA442" s="149"/>
      <c r="BB442" s="149"/>
      <c r="BC442" s="149"/>
      <c r="BD442" s="149"/>
      <c r="BE442" s="149"/>
      <c r="BF442" s="149"/>
      <c r="BG442" s="149"/>
      <c r="BH442" s="149"/>
      <c r="BI442" s="149"/>
      <c r="BJ442" s="141" t="s">
        <v>5100</v>
      </c>
      <c r="BK442" s="149"/>
      <c r="BL442" s="149"/>
      <c r="BM442" s="149"/>
      <c r="BN442" s="149"/>
      <c r="BO442" s="149"/>
      <c r="BP442" s="149"/>
      <c r="BQ442" s="149"/>
      <c r="BR442" s="149"/>
      <c r="BS442" s="149"/>
      <c r="BT442" s="149"/>
      <c r="BU442" s="149"/>
      <c r="BV442" s="149"/>
      <c r="BW442" s="148"/>
      <c r="BX442" s="148"/>
      <c r="BY442" s="148"/>
      <c r="BZ442" s="150"/>
      <c r="CA442" s="150"/>
      <c r="CB442" s="150"/>
      <c r="CC442" s="150"/>
      <c r="CD442" s="150"/>
      <c r="CE442" s="150"/>
      <c r="CF442" s="150"/>
      <c r="CG442" s="150"/>
      <c r="CH442" s="150"/>
      <c r="CI442" s="150"/>
      <c r="CJ442" s="150"/>
      <c r="CK442" s="150"/>
      <c r="CL442" s="150"/>
      <c r="CM442" s="150"/>
      <c r="CN442" s="150"/>
      <c r="CO442" s="150"/>
      <c r="CP442" s="150"/>
      <c r="CQ442" s="150"/>
      <c r="CR442" s="150"/>
      <c r="CS442" s="143" t="s">
        <v>5101</v>
      </c>
      <c r="CT442" s="150"/>
      <c r="CU442" s="150"/>
      <c r="CV442" s="150"/>
      <c r="CW442" s="150"/>
      <c r="CX442" s="150"/>
      <c r="CY442" s="150"/>
      <c r="CZ442" s="150"/>
      <c r="DA442" s="150"/>
      <c r="DB442" s="150"/>
      <c r="DC442" s="150"/>
      <c r="DD442" s="150"/>
      <c r="DE442" s="150"/>
    </row>
    <row r="443" spans="34:109" ht="15" hidden="1" customHeight="1">
      <c r="AH443" s="148"/>
      <c r="AI443" s="148"/>
      <c r="AJ443" s="148"/>
      <c r="AK443" s="148"/>
      <c r="AL443" s="137" t="str">
        <f t="shared" si="18"/>
        <v/>
      </c>
      <c r="AM443" s="137" t="str">
        <f t="shared" si="19"/>
        <v/>
      </c>
      <c r="AN443" s="138" t="str">
        <f t="shared" si="20"/>
        <v/>
      </c>
      <c r="AO443" s="148"/>
      <c r="AP443" s="129">
        <v>441</v>
      </c>
      <c r="AQ443" s="149"/>
      <c r="AR443" s="149"/>
      <c r="AS443" s="149"/>
      <c r="AT443" s="149"/>
      <c r="AU443" s="149"/>
      <c r="AV443" s="149"/>
      <c r="AW443" s="149"/>
      <c r="AX443" s="149"/>
      <c r="AY443" s="149"/>
      <c r="AZ443" s="149"/>
      <c r="BA443" s="149"/>
      <c r="BB443" s="149"/>
      <c r="BC443" s="149"/>
      <c r="BD443" s="149"/>
      <c r="BE443" s="149"/>
      <c r="BF443" s="149"/>
      <c r="BG443" s="149"/>
      <c r="BH443" s="149"/>
      <c r="BI443" s="149"/>
      <c r="BJ443" s="141" t="s">
        <v>5102</v>
      </c>
      <c r="BK443" s="149"/>
      <c r="BL443" s="149"/>
      <c r="BM443" s="149"/>
      <c r="BN443" s="149"/>
      <c r="BO443" s="149"/>
      <c r="BP443" s="149"/>
      <c r="BQ443" s="149"/>
      <c r="BR443" s="149"/>
      <c r="BS443" s="149"/>
      <c r="BT443" s="149"/>
      <c r="BU443" s="149"/>
      <c r="BV443" s="149"/>
      <c r="BW443" s="148"/>
      <c r="BX443" s="148"/>
      <c r="BY443" s="148"/>
      <c r="BZ443" s="150"/>
      <c r="CA443" s="150"/>
      <c r="CB443" s="150"/>
      <c r="CC443" s="150"/>
      <c r="CD443" s="150"/>
      <c r="CE443" s="150"/>
      <c r="CF443" s="150"/>
      <c r="CG443" s="150"/>
      <c r="CH443" s="150"/>
      <c r="CI443" s="150"/>
      <c r="CJ443" s="150"/>
      <c r="CK443" s="150"/>
      <c r="CL443" s="150"/>
      <c r="CM443" s="150"/>
      <c r="CN443" s="150"/>
      <c r="CO443" s="150"/>
      <c r="CP443" s="150"/>
      <c r="CQ443" s="150"/>
      <c r="CR443" s="150"/>
      <c r="CS443" s="143" t="s">
        <v>5103</v>
      </c>
      <c r="CT443" s="150"/>
      <c r="CU443" s="150"/>
      <c r="CV443" s="150"/>
      <c r="CW443" s="150"/>
      <c r="CX443" s="150"/>
      <c r="CY443" s="150"/>
      <c r="CZ443" s="150"/>
      <c r="DA443" s="150"/>
      <c r="DB443" s="150"/>
      <c r="DC443" s="150"/>
      <c r="DD443" s="150"/>
      <c r="DE443" s="150"/>
    </row>
    <row r="444" spans="34:109" ht="15" hidden="1" customHeight="1">
      <c r="AH444" s="148"/>
      <c r="AI444" s="148"/>
      <c r="AJ444" s="148"/>
      <c r="AK444" s="148"/>
      <c r="AL444" s="137" t="str">
        <f t="shared" si="18"/>
        <v/>
      </c>
      <c r="AM444" s="137" t="str">
        <f t="shared" si="19"/>
        <v/>
      </c>
      <c r="AN444" s="138" t="str">
        <f t="shared" si="20"/>
        <v/>
      </c>
      <c r="AO444" s="148"/>
      <c r="AP444" s="129">
        <v>442</v>
      </c>
      <c r="AQ444" s="149"/>
      <c r="AR444" s="149"/>
      <c r="AS444" s="149"/>
      <c r="AT444" s="149"/>
      <c r="AU444" s="149"/>
      <c r="AV444" s="149"/>
      <c r="AW444" s="149"/>
      <c r="AX444" s="149"/>
      <c r="AY444" s="149"/>
      <c r="AZ444" s="149"/>
      <c r="BA444" s="149"/>
      <c r="BB444" s="149"/>
      <c r="BC444" s="149"/>
      <c r="BD444" s="149"/>
      <c r="BE444" s="149"/>
      <c r="BF444" s="149"/>
      <c r="BG444" s="149"/>
      <c r="BH444" s="149"/>
      <c r="BI444" s="149"/>
      <c r="BJ444" s="141" t="s">
        <v>5104</v>
      </c>
      <c r="BK444" s="149"/>
      <c r="BL444" s="149"/>
      <c r="BM444" s="149"/>
      <c r="BN444" s="149"/>
      <c r="BO444" s="149"/>
      <c r="BP444" s="149"/>
      <c r="BQ444" s="149"/>
      <c r="BR444" s="149"/>
      <c r="BS444" s="149"/>
      <c r="BT444" s="149"/>
      <c r="BU444" s="149"/>
      <c r="BV444" s="149"/>
      <c r="BW444" s="148"/>
      <c r="BX444" s="148"/>
      <c r="BY444" s="148"/>
      <c r="BZ444" s="150"/>
      <c r="CA444" s="150"/>
      <c r="CB444" s="150"/>
      <c r="CC444" s="150"/>
      <c r="CD444" s="150"/>
      <c r="CE444" s="150"/>
      <c r="CF444" s="150"/>
      <c r="CG444" s="150"/>
      <c r="CH444" s="150"/>
      <c r="CI444" s="150"/>
      <c r="CJ444" s="150"/>
      <c r="CK444" s="150"/>
      <c r="CL444" s="150"/>
      <c r="CM444" s="150"/>
      <c r="CN444" s="150"/>
      <c r="CO444" s="150"/>
      <c r="CP444" s="150"/>
      <c r="CQ444" s="150"/>
      <c r="CR444" s="150"/>
      <c r="CS444" s="143" t="s">
        <v>5105</v>
      </c>
      <c r="CT444" s="150"/>
      <c r="CU444" s="150"/>
      <c r="CV444" s="150"/>
      <c r="CW444" s="150"/>
      <c r="CX444" s="150"/>
      <c r="CY444" s="150"/>
      <c r="CZ444" s="150"/>
      <c r="DA444" s="150"/>
      <c r="DB444" s="150"/>
      <c r="DC444" s="150"/>
      <c r="DD444" s="150"/>
      <c r="DE444" s="150"/>
    </row>
    <row r="445" spans="34:109" ht="15" hidden="1" customHeight="1">
      <c r="AH445" s="148"/>
      <c r="AI445" s="148"/>
      <c r="AJ445" s="148"/>
      <c r="AK445" s="148"/>
      <c r="AL445" s="137" t="str">
        <f t="shared" si="18"/>
        <v/>
      </c>
      <c r="AM445" s="137" t="str">
        <f t="shared" si="19"/>
        <v/>
      </c>
      <c r="AN445" s="138" t="str">
        <f t="shared" si="20"/>
        <v/>
      </c>
      <c r="AO445" s="148"/>
      <c r="AP445" s="129">
        <v>443</v>
      </c>
      <c r="AQ445" s="149"/>
      <c r="AR445" s="149"/>
      <c r="AS445" s="149"/>
      <c r="AT445" s="149"/>
      <c r="AU445" s="149"/>
      <c r="AV445" s="149"/>
      <c r="AW445" s="149"/>
      <c r="AX445" s="149"/>
      <c r="AY445" s="149"/>
      <c r="AZ445" s="149"/>
      <c r="BA445" s="149"/>
      <c r="BB445" s="149"/>
      <c r="BC445" s="149"/>
      <c r="BD445" s="149"/>
      <c r="BE445" s="149"/>
      <c r="BF445" s="149"/>
      <c r="BG445" s="149"/>
      <c r="BH445" s="149"/>
      <c r="BI445" s="149"/>
      <c r="BJ445" s="141" t="s">
        <v>5106</v>
      </c>
      <c r="BK445" s="149"/>
      <c r="BL445" s="149"/>
      <c r="BM445" s="149"/>
      <c r="BN445" s="149"/>
      <c r="BO445" s="149"/>
      <c r="BP445" s="149"/>
      <c r="BQ445" s="149"/>
      <c r="BR445" s="149"/>
      <c r="BS445" s="149"/>
      <c r="BT445" s="149"/>
      <c r="BU445" s="149"/>
      <c r="BV445" s="149"/>
      <c r="BW445" s="148"/>
      <c r="BX445" s="148"/>
      <c r="BY445" s="148"/>
      <c r="BZ445" s="150"/>
      <c r="CA445" s="150"/>
      <c r="CB445" s="150"/>
      <c r="CC445" s="150"/>
      <c r="CD445" s="150"/>
      <c r="CE445" s="150"/>
      <c r="CF445" s="150"/>
      <c r="CG445" s="150"/>
      <c r="CH445" s="150"/>
      <c r="CI445" s="150"/>
      <c r="CJ445" s="150"/>
      <c r="CK445" s="150"/>
      <c r="CL445" s="150"/>
      <c r="CM445" s="150"/>
      <c r="CN445" s="150"/>
      <c r="CO445" s="150"/>
      <c r="CP445" s="150"/>
      <c r="CQ445" s="150"/>
      <c r="CR445" s="150"/>
      <c r="CS445" s="143" t="s">
        <v>5107</v>
      </c>
      <c r="CT445" s="150"/>
      <c r="CU445" s="150"/>
      <c r="CV445" s="150"/>
      <c r="CW445" s="150"/>
      <c r="CX445" s="150"/>
      <c r="CY445" s="150"/>
      <c r="CZ445" s="150"/>
      <c r="DA445" s="150"/>
      <c r="DB445" s="150"/>
      <c r="DC445" s="150"/>
      <c r="DD445" s="150"/>
      <c r="DE445" s="150"/>
    </row>
    <row r="446" spans="34:109" ht="15" hidden="1" customHeight="1">
      <c r="AH446" s="148"/>
      <c r="AI446" s="148"/>
      <c r="AJ446" s="148"/>
      <c r="AK446" s="148"/>
      <c r="AL446" s="137" t="str">
        <f t="shared" si="18"/>
        <v/>
      </c>
      <c r="AM446" s="137" t="str">
        <f t="shared" si="19"/>
        <v/>
      </c>
      <c r="AN446" s="138" t="str">
        <f t="shared" si="20"/>
        <v/>
      </c>
      <c r="AO446" s="148"/>
      <c r="AP446" s="129">
        <v>444</v>
      </c>
      <c r="AQ446" s="149"/>
      <c r="AR446" s="149"/>
      <c r="AS446" s="149"/>
      <c r="AT446" s="149"/>
      <c r="AU446" s="149"/>
      <c r="AV446" s="149"/>
      <c r="AW446" s="149"/>
      <c r="AX446" s="149"/>
      <c r="AY446" s="149"/>
      <c r="AZ446" s="149"/>
      <c r="BA446" s="149"/>
      <c r="BB446" s="149"/>
      <c r="BC446" s="149"/>
      <c r="BD446" s="149"/>
      <c r="BE446" s="149"/>
      <c r="BF446" s="149"/>
      <c r="BG446" s="149"/>
      <c r="BH446" s="149"/>
      <c r="BI446" s="149"/>
      <c r="BJ446" s="141" t="s">
        <v>5108</v>
      </c>
      <c r="BK446" s="149"/>
      <c r="BL446" s="149"/>
      <c r="BM446" s="149"/>
      <c r="BN446" s="149"/>
      <c r="BO446" s="149"/>
      <c r="BP446" s="149"/>
      <c r="BQ446" s="149"/>
      <c r="BR446" s="149"/>
      <c r="BS446" s="149"/>
      <c r="BT446" s="149"/>
      <c r="BU446" s="149"/>
      <c r="BV446" s="149"/>
      <c r="BW446" s="148"/>
      <c r="BX446" s="148"/>
      <c r="BY446" s="148"/>
      <c r="BZ446" s="150"/>
      <c r="CA446" s="150"/>
      <c r="CB446" s="150"/>
      <c r="CC446" s="150"/>
      <c r="CD446" s="150"/>
      <c r="CE446" s="150"/>
      <c r="CF446" s="150"/>
      <c r="CG446" s="150"/>
      <c r="CH446" s="150"/>
      <c r="CI446" s="150"/>
      <c r="CJ446" s="150"/>
      <c r="CK446" s="150"/>
      <c r="CL446" s="150"/>
      <c r="CM446" s="150"/>
      <c r="CN446" s="150"/>
      <c r="CO446" s="150"/>
      <c r="CP446" s="150"/>
      <c r="CQ446" s="150"/>
      <c r="CR446" s="150"/>
      <c r="CS446" s="143" t="s">
        <v>5109</v>
      </c>
      <c r="CT446" s="150"/>
      <c r="CU446" s="150"/>
      <c r="CV446" s="150"/>
      <c r="CW446" s="150"/>
      <c r="CX446" s="150"/>
      <c r="CY446" s="150"/>
      <c r="CZ446" s="150"/>
      <c r="DA446" s="150"/>
      <c r="DB446" s="150"/>
      <c r="DC446" s="150"/>
      <c r="DD446" s="150"/>
      <c r="DE446" s="150"/>
    </row>
    <row r="447" spans="34:109" ht="15" hidden="1" customHeight="1">
      <c r="AH447" s="148"/>
      <c r="AI447" s="148"/>
      <c r="AJ447" s="148"/>
      <c r="AK447" s="148"/>
      <c r="AL447" s="137" t="str">
        <f t="shared" si="18"/>
        <v/>
      </c>
      <c r="AM447" s="137" t="str">
        <f t="shared" si="19"/>
        <v/>
      </c>
      <c r="AN447" s="138" t="str">
        <f t="shared" si="20"/>
        <v/>
      </c>
      <c r="AO447" s="148"/>
      <c r="AP447" s="129">
        <v>445</v>
      </c>
      <c r="AQ447" s="149"/>
      <c r="AR447" s="149"/>
      <c r="AS447" s="149"/>
      <c r="AT447" s="149"/>
      <c r="AU447" s="149"/>
      <c r="AV447" s="149"/>
      <c r="AW447" s="149"/>
      <c r="AX447" s="149"/>
      <c r="AY447" s="149"/>
      <c r="AZ447" s="149"/>
      <c r="BA447" s="149"/>
      <c r="BB447" s="149"/>
      <c r="BC447" s="149"/>
      <c r="BD447" s="149"/>
      <c r="BE447" s="149"/>
      <c r="BF447" s="149"/>
      <c r="BG447" s="149"/>
      <c r="BH447" s="149"/>
      <c r="BI447" s="149"/>
      <c r="BJ447" s="141" t="s">
        <v>5110</v>
      </c>
      <c r="BK447" s="149"/>
      <c r="BL447" s="149"/>
      <c r="BM447" s="149"/>
      <c r="BN447" s="149"/>
      <c r="BO447" s="149"/>
      <c r="BP447" s="149"/>
      <c r="BQ447" s="149"/>
      <c r="BR447" s="149"/>
      <c r="BS447" s="149"/>
      <c r="BT447" s="149"/>
      <c r="BU447" s="149"/>
      <c r="BV447" s="149"/>
      <c r="BW447" s="148"/>
      <c r="BX447" s="148"/>
      <c r="BY447" s="148"/>
      <c r="BZ447" s="150"/>
      <c r="CA447" s="150"/>
      <c r="CB447" s="150"/>
      <c r="CC447" s="150"/>
      <c r="CD447" s="150"/>
      <c r="CE447" s="150"/>
      <c r="CF447" s="150"/>
      <c r="CG447" s="150"/>
      <c r="CH447" s="150"/>
      <c r="CI447" s="150"/>
      <c r="CJ447" s="150"/>
      <c r="CK447" s="150"/>
      <c r="CL447" s="150"/>
      <c r="CM447" s="150"/>
      <c r="CN447" s="150"/>
      <c r="CO447" s="150"/>
      <c r="CP447" s="150"/>
      <c r="CQ447" s="150"/>
      <c r="CR447" s="150"/>
      <c r="CS447" s="143" t="s">
        <v>5111</v>
      </c>
      <c r="CT447" s="150"/>
      <c r="CU447" s="150"/>
      <c r="CV447" s="150"/>
      <c r="CW447" s="150"/>
      <c r="CX447" s="150"/>
      <c r="CY447" s="150"/>
      <c r="CZ447" s="150"/>
      <c r="DA447" s="150"/>
      <c r="DB447" s="150"/>
      <c r="DC447" s="150"/>
      <c r="DD447" s="150"/>
      <c r="DE447" s="150"/>
    </row>
    <row r="448" spans="34:109" ht="15" hidden="1" customHeight="1">
      <c r="AH448" s="148"/>
      <c r="AI448" s="148"/>
      <c r="AJ448" s="148"/>
      <c r="AK448" s="148"/>
      <c r="AL448" s="137" t="str">
        <f t="shared" si="18"/>
        <v/>
      </c>
      <c r="AM448" s="137" t="str">
        <f t="shared" si="19"/>
        <v/>
      </c>
      <c r="AN448" s="138" t="str">
        <f t="shared" si="20"/>
        <v/>
      </c>
      <c r="AO448" s="148"/>
      <c r="AP448" s="129">
        <v>446</v>
      </c>
      <c r="AQ448" s="149"/>
      <c r="AR448" s="149"/>
      <c r="AS448" s="149"/>
      <c r="AT448" s="149"/>
      <c r="AU448" s="149"/>
      <c r="AV448" s="149"/>
      <c r="AW448" s="149"/>
      <c r="AX448" s="149"/>
      <c r="AY448" s="149"/>
      <c r="AZ448" s="149"/>
      <c r="BA448" s="149"/>
      <c r="BB448" s="149"/>
      <c r="BC448" s="149"/>
      <c r="BD448" s="149"/>
      <c r="BE448" s="149"/>
      <c r="BF448" s="149"/>
      <c r="BG448" s="149"/>
      <c r="BH448" s="149"/>
      <c r="BI448" s="149"/>
      <c r="BJ448" s="141" t="s">
        <v>5112</v>
      </c>
      <c r="BK448" s="149"/>
      <c r="BL448" s="149"/>
      <c r="BM448" s="149"/>
      <c r="BN448" s="149"/>
      <c r="BO448" s="149"/>
      <c r="BP448" s="149"/>
      <c r="BQ448" s="149"/>
      <c r="BR448" s="149"/>
      <c r="BS448" s="149"/>
      <c r="BT448" s="149"/>
      <c r="BU448" s="149"/>
      <c r="BV448" s="149"/>
      <c r="BW448" s="148"/>
      <c r="BX448" s="148"/>
      <c r="BY448" s="148"/>
      <c r="BZ448" s="150"/>
      <c r="CA448" s="150"/>
      <c r="CB448" s="150"/>
      <c r="CC448" s="150"/>
      <c r="CD448" s="150"/>
      <c r="CE448" s="150"/>
      <c r="CF448" s="150"/>
      <c r="CG448" s="150"/>
      <c r="CH448" s="150"/>
      <c r="CI448" s="150"/>
      <c r="CJ448" s="150"/>
      <c r="CK448" s="150"/>
      <c r="CL448" s="150"/>
      <c r="CM448" s="150"/>
      <c r="CN448" s="150"/>
      <c r="CO448" s="150"/>
      <c r="CP448" s="150"/>
      <c r="CQ448" s="150"/>
      <c r="CR448" s="150"/>
      <c r="CS448" s="143" t="s">
        <v>5113</v>
      </c>
      <c r="CT448" s="150"/>
      <c r="CU448" s="150"/>
      <c r="CV448" s="150"/>
      <c r="CW448" s="150"/>
      <c r="CX448" s="150"/>
      <c r="CY448" s="150"/>
      <c r="CZ448" s="150"/>
      <c r="DA448" s="150"/>
      <c r="DB448" s="150"/>
      <c r="DC448" s="150"/>
      <c r="DD448" s="150"/>
      <c r="DE448" s="150"/>
    </row>
    <row r="449" spans="34:109" ht="15" hidden="1" customHeight="1">
      <c r="AH449" s="148"/>
      <c r="AI449" s="148"/>
      <c r="AJ449" s="148"/>
      <c r="AK449" s="148"/>
      <c r="AL449" s="137" t="str">
        <f t="shared" si="18"/>
        <v/>
      </c>
      <c r="AM449" s="137" t="str">
        <f t="shared" si="19"/>
        <v/>
      </c>
      <c r="AN449" s="138" t="str">
        <f t="shared" si="20"/>
        <v/>
      </c>
      <c r="AO449" s="148"/>
      <c r="AP449" s="129">
        <v>447</v>
      </c>
      <c r="AQ449" s="149"/>
      <c r="AR449" s="149"/>
      <c r="AS449" s="149"/>
      <c r="AT449" s="149"/>
      <c r="AU449" s="149"/>
      <c r="AV449" s="149"/>
      <c r="AW449" s="149"/>
      <c r="AX449" s="149"/>
      <c r="AY449" s="149"/>
      <c r="AZ449" s="149"/>
      <c r="BA449" s="149"/>
      <c r="BB449" s="149"/>
      <c r="BC449" s="149"/>
      <c r="BD449" s="149"/>
      <c r="BE449" s="149"/>
      <c r="BF449" s="149"/>
      <c r="BG449" s="149"/>
      <c r="BH449" s="149"/>
      <c r="BI449" s="149"/>
      <c r="BJ449" s="141" t="s">
        <v>5114</v>
      </c>
      <c r="BK449" s="149"/>
      <c r="BL449" s="149"/>
      <c r="BM449" s="149"/>
      <c r="BN449" s="149"/>
      <c r="BO449" s="149"/>
      <c r="BP449" s="149"/>
      <c r="BQ449" s="149"/>
      <c r="BR449" s="149"/>
      <c r="BS449" s="149"/>
      <c r="BT449" s="149"/>
      <c r="BU449" s="149"/>
      <c r="BV449" s="149"/>
      <c r="BW449" s="148"/>
      <c r="BX449" s="148"/>
      <c r="BY449" s="148"/>
      <c r="BZ449" s="150"/>
      <c r="CA449" s="150"/>
      <c r="CB449" s="150"/>
      <c r="CC449" s="150"/>
      <c r="CD449" s="150"/>
      <c r="CE449" s="150"/>
      <c r="CF449" s="150"/>
      <c r="CG449" s="150"/>
      <c r="CH449" s="150"/>
      <c r="CI449" s="150"/>
      <c r="CJ449" s="150"/>
      <c r="CK449" s="150"/>
      <c r="CL449" s="150"/>
      <c r="CM449" s="150"/>
      <c r="CN449" s="150"/>
      <c r="CO449" s="150"/>
      <c r="CP449" s="150"/>
      <c r="CQ449" s="150"/>
      <c r="CR449" s="150"/>
      <c r="CS449" s="143" t="s">
        <v>5115</v>
      </c>
      <c r="CT449" s="150"/>
      <c r="CU449" s="150"/>
      <c r="CV449" s="150"/>
      <c r="CW449" s="150"/>
      <c r="CX449" s="150"/>
      <c r="CY449" s="150"/>
      <c r="CZ449" s="150"/>
      <c r="DA449" s="150"/>
      <c r="DB449" s="150"/>
      <c r="DC449" s="150"/>
      <c r="DD449" s="150"/>
      <c r="DE449" s="150"/>
    </row>
    <row r="450" spans="34:109" ht="15" hidden="1" customHeight="1">
      <c r="AH450" s="148"/>
      <c r="AI450" s="148"/>
      <c r="AJ450" s="148"/>
      <c r="AK450" s="148"/>
      <c r="AL450" s="137" t="str">
        <f t="shared" si="18"/>
        <v/>
      </c>
      <c r="AM450" s="137" t="str">
        <f t="shared" si="19"/>
        <v/>
      </c>
      <c r="AN450" s="138" t="str">
        <f t="shared" si="20"/>
        <v/>
      </c>
      <c r="AO450" s="148"/>
      <c r="AP450" s="129">
        <v>448</v>
      </c>
      <c r="AQ450" s="149"/>
      <c r="AR450" s="149"/>
      <c r="AS450" s="149"/>
      <c r="AT450" s="149"/>
      <c r="AU450" s="149"/>
      <c r="AV450" s="149"/>
      <c r="AW450" s="149"/>
      <c r="AX450" s="149"/>
      <c r="AY450" s="149"/>
      <c r="AZ450" s="149"/>
      <c r="BA450" s="149"/>
      <c r="BB450" s="149"/>
      <c r="BC450" s="149"/>
      <c r="BD450" s="149"/>
      <c r="BE450" s="149"/>
      <c r="BF450" s="149"/>
      <c r="BG450" s="149"/>
      <c r="BH450" s="149"/>
      <c r="BI450" s="149"/>
      <c r="BJ450" s="141" t="s">
        <v>5116</v>
      </c>
      <c r="BK450" s="149"/>
      <c r="BL450" s="149"/>
      <c r="BM450" s="149"/>
      <c r="BN450" s="149"/>
      <c r="BO450" s="149"/>
      <c r="BP450" s="149"/>
      <c r="BQ450" s="149"/>
      <c r="BR450" s="149"/>
      <c r="BS450" s="149"/>
      <c r="BT450" s="149"/>
      <c r="BU450" s="149"/>
      <c r="BV450" s="149"/>
      <c r="BW450" s="148"/>
      <c r="BX450" s="148"/>
      <c r="BY450" s="148"/>
      <c r="BZ450" s="150"/>
      <c r="CA450" s="150"/>
      <c r="CB450" s="150"/>
      <c r="CC450" s="150"/>
      <c r="CD450" s="150"/>
      <c r="CE450" s="150"/>
      <c r="CF450" s="150"/>
      <c r="CG450" s="150"/>
      <c r="CH450" s="150"/>
      <c r="CI450" s="150"/>
      <c r="CJ450" s="150"/>
      <c r="CK450" s="150"/>
      <c r="CL450" s="150"/>
      <c r="CM450" s="150"/>
      <c r="CN450" s="150"/>
      <c r="CO450" s="150"/>
      <c r="CP450" s="150"/>
      <c r="CQ450" s="150"/>
      <c r="CR450" s="150"/>
      <c r="CS450" s="143" t="s">
        <v>5117</v>
      </c>
      <c r="CT450" s="150"/>
      <c r="CU450" s="150"/>
      <c r="CV450" s="150"/>
      <c r="CW450" s="150"/>
      <c r="CX450" s="150"/>
      <c r="CY450" s="150"/>
      <c r="CZ450" s="150"/>
      <c r="DA450" s="150"/>
      <c r="DB450" s="150"/>
      <c r="DC450" s="150"/>
      <c r="DD450" s="150"/>
      <c r="DE450" s="150"/>
    </row>
    <row r="451" spans="34:109" ht="15" hidden="1" customHeight="1">
      <c r="AH451" s="148"/>
      <c r="AI451" s="148"/>
      <c r="AJ451" s="148"/>
      <c r="AK451" s="148"/>
      <c r="AL451" s="137" t="str">
        <f t="shared" si="18"/>
        <v/>
      </c>
      <c r="AM451" s="137" t="str">
        <f t="shared" si="19"/>
        <v/>
      </c>
      <c r="AN451" s="138" t="str">
        <f t="shared" si="20"/>
        <v/>
      </c>
      <c r="AO451" s="148"/>
      <c r="AP451" s="129">
        <v>449</v>
      </c>
      <c r="AQ451" s="149"/>
      <c r="AR451" s="149"/>
      <c r="AS451" s="149"/>
      <c r="AT451" s="149"/>
      <c r="AU451" s="149"/>
      <c r="AV451" s="149"/>
      <c r="AW451" s="149"/>
      <c r="AX451" s="149"/>
      <c r="AY451" s="149"/>
      <c r="AZ451" s="149"/>
      <c r="BA451" s="149"/>
      <c r="BB451" s="149"/>
      <c r="BC451" s="149"/>
      <c r="BD451" s="149"/>
      <c r="BE451" s="149"/>
      <c r="BF451" s="149"/>
      <c r="BG451" s="149"/>
      <c r="BH451" s="149"/>
      <c r="BI451" s="149"/>
      <c r="BJ451" s="141" t="s">
        <v>5118</v>
      </c>
      <c r="BK451" s="149"/>
      <c r="BL451" s="149"/>
      <c r="BM451" s="149"/>
      <c r="BN451" s="149"/>
      <c r="BO451" s="149"/>
      <c r="BP451" s="149"/>
      <c r="BQ451" s="149"/>
      <c r="BR451" s="149"/>
      <c r="BS451" s="149"/>
      <c r="BT451" s="149"/>
      <c r="BU451" s="149"/>
      <c r="BV451" s="149"/>
      <c r="BW451" s="148"/>
      <c r="BX451" s="148"/>
      <c r="BY451" s="148"/>
      <c r="BZ451" s="150"/>
      <c r="CA451" s="150"/>
      <c r="CB451" s="150"/>
      <c r="CC451" s="150"/>
      <c r="CD451" s="150"/>
      <c r="CE451" s="150"/>
      <c r="CF451" s="150"/>
      <c r="CG451" s="150"/>
      <c r="CH451" s="150"/>
      <c r="CI451" s="150"/>
      <c r="CJ451" s="150"/>
      <c r="CK451" s="150"/>
      <c r="CL451" s="150"/>
      <c r="CM451" s="150"/>
      <c r="CN451" s="150"/>
      <c r="CO451" s="150"/>
      <c r="CP451" s="150"/>
      <c r="CQ451" s="150"/>
      <c r="CR451" s="150"/>
      <c r="CS451" s="143" t="s">
        <v>5119</v>
      </c>
      <c r="CT451" s="150"/>
      <c r="CU451" s="150"/>
      <c r="CV451" s="150"/>
      <c r="CW451" s="150"/>
      <c r="CX451" s="150"/>
      <c r="CY451" s="150"/>
      <c r="CZ451" s="150"/>
      <c r="DA451" s="150"/>
      <c r="DB451" s="150"/>
      <c r="DC451" s="150"/>
      <c r="DD451" s="150"/>
      <c r="DE451" s="150"/>
    </row>
    <row r="452" spans="34:109" ht="15" hidden="1" customHeight="1">
      <c r="AH452" s="148"/>
      <c r="AI452" s="148"/>
      <c r="AJ452" s="148"/>
      <c r="AK452" s="148"/>
      <c r="AL452" s="137" t="str">
        <f t="shared" si="18"/>
        <v/>
      </c>
      <c r="AM452" s="137" t="str">
        <f t="shared" si="19"/>
        <v/>
      </c>
      <c r="AN452" s="138" t="str">
        <f t="shared" si="20"/>
        <v/>
      </c>
      <c r="AO452" s="148"/>
      <c r="AP452" s="129">
        <v>450</v>
      </c>
      <c r="AQ452" s="149"/>
      <c r="AR452" s="149"/>
      <c r="AS452" s="149"/>
      <c r="AT452" s="149"/>
      <c r="AU452" s="149"/>
      <c r="AV452" s="149"/>
      <c r="AW452" s="149"/>
      <c r="AX452" s="149"/>
      <c r="AY452" s="149"/>
      <c r="AZ452" s="149"/>
      <c r="BA452" s="149"/>
      <c r="BB452" s="149"/>
      <c r="BC452" s="149"/>
      <c r="BD452" s="149"/>
      <c r="BE452" s="149"/>
      <c r="BF452" s="149"/>
      <c r="BG452" s="149"/>
      <c r="BH452" s="149"/>
      <c r="BI452" s="149"/>
      <c r="BJ452" s="141" t="s">
        <v>5120</v>
      </c>
      <c r="BK452" s="149"/>
      <c r="BL452" s="149"/>
      <c r="BM452" s="149"/>
      <c r="BN452" s="149"/>
      <c r="BO452" s="149"/>
      <c r="BP452" s="149"/>
      <c r="BQ452" s="149"/>
      <c r="BR452" s="149"/>
      <c r="BS452" s="149"/>
      <c r="BT452" s="149"/>
      <c r="BU452" s="149"/>
      <c r="BV452" s="149"/>
      <c r="BW452" s="148"/>
      <c r="BX452" s="148"/>
      <c r="BY452" s="148"/>
      <c r="BZ452" s="150"/>
      <c r="CA452" s="150"/>
      <c r="CB452" s="150"/>
      <c r="CC452" s="150"/>
      <c r="CD452" s="150"/>
      <c r="CE452" s="150"/>
      <c r="CF452" s="150"/>
      <c r="CG452" s="150"/>
      <c r="CH452" s="150"/>
      <c r="CI452" s="150"/>
      <c r="CJ452" s="150"/>
      <c r="CK452" s="150"/>
      <c r="CL452" s="150"/>
      <c r="CM452" s="150"/>
      <c r="CN452" s="150"/>
      <c r="CO452" s="150"/>
      <c r="CP452" s="150"/>
      <c r="CQ452" s="150"/>
      <c r="CR452" s="150"/>
      <c r="CS452" s="143" t="s">
        <v>5121</v>
      </c>
      <c r="CT452" s="150"/>
      <c r="CU452" s="150"/>
      <c r="CV452" s="150"/>
      <c r="CW452" s="150"/>
      <c r="CX452" s="150"/>
      <c r="CY452" s="150"/>
      <c r="CZ452" s="150"/>
      <c r="DA452" s="150"/>
      <c r="DB452" s="150"/>
      <c r="DC452" s="150"/>
      <c r="DD452" s="150"/>
      <c r="DE452" s="150"/>
    </row>
    <row r="453" spans="34:109" ht="15" hidden="1" customHeight="1">
      <c r="AH453" s="148"/>
      <c r="AI453" s="148"/>
      <c r="AJ453" s="148"/>
      <c r="AK453" s="148"/>
      <c r="AL453" s="137" t="str">
        <f t="shared" ref="AL453:AL516" si="21">IFERROR(IF(HLOOKUP($N$10, $BZ$3:$DE$574, $AP453, FALSE )="", "", HLOOKUP($N$10, $BZ$3:$DE$574, $AP453, FALSE)), "")</f>
        <v/>
      </c>
      <c r="AM453" s="137" t="str">
        <f t="shared" ref="AM453:AM516" si="22">IFERROR(IF(AL453="", "", HLOOKUP($N$10, $AQ$3:$BV$574, AP453, FALSE)), "")</f>
        <v/>
      </c>
      <c r="AN453" s="138" t="str">
        <f t="shared" ref="AN453:AN516" si="23">MID(AM453, 3, 3)</f>
        <v/>
      </c>
      <c r="AO453" s="148"/>
      <c r="AP453" s="129">
        <v>451</v>
      </c>
      <c r="AQ453" s="149"/>
      <c r="AR453" s="149"/>
      <c r="AS453" s="149"/>
      <c r="AT453" s="149"/>
      <c r="AU453" s="149"/>
      <c r="AV453" s="149"/>
      <c r="AW453" s="149"/>
      <c r="AX453" s="149"/>
      <c r="AY453" s="149"/>
      <c r="AZ453" s="149"/>
      <c r="BA453" s="149"/>
      <c r="BB453" s="149"/>
      <c r="BC453" s="149"/>
      <c r="BD453" s="149"/>
      <c r="BE453" s="149"/>
      <c r="BF453" s="149"/>
      <c r="BG453" s="149"/>
      <c r="BH453" s="149"/>
      <c r="BI453" s="149"/>
      <c r="BJ453" s="141" t="s">
        <v>5122</v>
      </c>
      <c r="BK453" s="149"/>
      <c r="BL453" s="149"/>
      <c r="BM453" s="149"/>
      <c r="BN453" s="149"/>
      <c r="BO453" s="149"/>
      <c r="BP453" s="149"/>
      <c r="BQ453" s="149"/>
      <c r="BR453" s="149"/>
      <c r="BS453" s="149"/>
      <c r="BT453" s="149"/>
      <c r="BU453" s="149"/>
      <c r="BV453" s="149"/>
      <c r="BW453" s="148"/>
      <c r="BX453" s="148"/>
      <c r="BY453" s="148"/>
      <c r="BZ453" s="150"/>
      <c r="CA453" s="150"/>
      <c r="CB453" s="150"/>
      <c r="CC453" s="150"/>
      <c r="CD453" s="150"/>
      <c r="CE453" s="150"/>
      <c r="CF453" s="150"/>
      <c r="CG453" s="150"/>
      <c r="CH453" s="150"/>
      <c r="CI453" s="150"/>
      <c r="CJ453" s="150"/>
      <c r="CK453" s="150"/>
      <c r="CL453" s="150"/>
      <c r="CM453" s="150"/>
      <c r="CN453" s="150"/>
      <c r="CO453" s="150"/>
      <c r="CP453" s="150"/>
      <c r="CQ453" s="150"/>
      <c r="CR453" s="150"/>
      <c r="CS453" s="143" t="s">
        <v>5123</v>
      </c>
      <c r="CT453" s="150"/>
      <c r="CU453" s="150"/>
      <c r="CV453" s="150"/>
      <c r="CW453" s="150"/>
      <c r="CX453" s="150"/>
      <c r="CY453" s="150"/>
      <c r="CZ453" s="150"/>
      <c r="DA453" s="150"/>
      <c r="DB453" s="150"/>
      <c r="DC453" s="150"/>
      <c r="DD453" s="150"/>
      <c r="DE453" s="150"/>
    </row>
    <row r="454" spans="34:109" ht="15" hidden="1" customHeight="1">
      <c r="AH454" s="148"/>
      <c r="AI454" s="148"/>
      <c r="AJ454" s="148"/>
      <c r="AK454" s="148"/>
      <c r="AL454" s="137" t="str">
        <f t="shared" si="21"/>
        <v/>
      </c>
      <c r="AM454" s="137" t="str">
        <f t="shared" si="22"/>
        <v/>
      </c>
      <c r="AN454" s="138" t="str">
        <f t="shared" si="23"/>
        <v/>
      </c>
      <c r="AO454" s="148"/>
      <c r="AP454" s="129">
        <v>452</v>
      </c>
      <c r="AQ454" s="149"/>
      <c r="AR454" s="149"/>
      <c r="AS454" s="149"/>
      <c r="AT454" s="149"/>
      <c r="AU454" s="149"/>
      <c r="AV454" s="149"/>
      <c r="AW454" s="149"/>
      <c r="AX454" s="149"/>
      <c r="AY454" s="149"/>
      <c r="AZ454" s="149"/>
      <c r="BA454" s="149"/>
      <c r="BB454" s="149"/>
      <c r="BC454" s="149"/>
      <c r="BD454" s="149"/>
      <c r="BE454" s="149"/>
      <c r="BF454" s="149"/>
      <c r="BG454" s="149"/>
      <c r="BH454" s="149"/>
      <c r="BI454" s="149"/>
      <c r="BJ454" s="141" t="s">
        <v>5124</v>
      </c>
      <c r="BK454" s="149"/>
      <c r="BL454" s="149"/>
      <c r="BM454" s="149"/>
      <c r="BN454" s="149"/>
      <c r="BO454" s="149"/>
      <c r="BP454" s="149"/>
      <c r="BQ454" s="149"/>
      <c r="BR454" s="149"/>
      <c r="BS454" s="149"/>
      <c r="BT454" s="149"/>
      <c r="BU454" s="149"/>
      <c r="BV454" s="149"/>
      <c r="BW454" s="148"/>
      <c r="BX454" s="148"/>
      <c r="BY454" s="148"/>
      <c r="BZ454" s="150"/>
      <c r="CA454" s="150"/>
      <c r="CB454" s="150"/>
      <c r="CC454" s="150"/>
      <c r="CD454" s="150"/>
      <c r="CE454" s="150"/>
      <c r="CF454" s="150"/>
      <c r="CG454" s="150"/>
      <c r="CH454" s="150"/>
      <c r="CI454" s="150"/>
      <c r="CJ454" s="150"/>
      <c r="CK454" s="150"/>
      <c r="CL454" s="150"/>
      <c r="CM454" s="150"/>
      <c r="CN454" s="150"/>
      <c r="CO454" s="150"/>
      <c r="CP454" s="150"/>
      <c r="CQ454" s="150"/>
      <c r="CR454" s="150"/>
      <c r="CS454" s="143" t="s">
        <v>5125</v>
      </c>
      <c r="CT454" s="150"/>
      <c r="CU454" s="150"/>
      <c r="CV454" s="150"/>
      <c r="CW454" s="150"/>
      <c r="CX454" s="150"/>
      <c r="CY454" s="150"/>
      <c r="CZ454" s="150"/>
      <c r="DA454" s="150"/>
      <c r="DB454" s="150"/>
      <c r="DC454" s="150"/>
      <c r="DD454" s="150"/>
      <c r="DE454" s="150"/>
    </row>
    <row r="455" spans="34:109" ht="15" hidden="1" customHeight="1">
      <c r="AH455" s="148"/>
      <c r="AI455" s="148"/>
      <c r="AJ455" s="148"/>
      <c r="AK455" s="148"/>
      <c r="AL455" s="137" t="str">
        <f t="shared" si="21"/>
        <v/>
      </c>
      <c r="AM455" s="137" t="str">
        <f t="shared" si="22"/>
        <v/>
      </c>
      <c r="AN455" s="138" t="str">
        <f t="shared" si="23"/>
        <v/>
      </c>
      <c r="AO455" s="148"/>
      <c r="AP455" s="129">
        <v>453</v>
      </c>
      <c r="AQ455" s="149"/>
      <c r="AR455" s="149"/>
      <c r="AS455" s="149"/>
      <c r="AT455" s="149"/>
      <c r="AU455" s="149"/>
      <c r="AV455" s="149"/>
      <c r="AW455" s="149"/>
      <c r="AX455" s="149"/>
      <c r="AY455" s="149"/>
      <c r="AZ455" s="149"/>
      <c r="BA455" s="149"/>
      <c r="BB455" s="149"/>
      <c r="BC455" s="149"/>
      <c r="BD455" s="149"/>
      <c r="BE455" s="149"/>
      <c r="BF455" s="149"/>
      <c r="BG455" s="149"/>
      <c r="BH455" s="149"/>
      <c r="BI455" s="149"/>
      <c r="BJ455" s="141" t="s">
        <v>5126</v>
      </c>
      <c r="BK455" s="149"/>
      <c r="BL455" s="149"/>
      <c r="BM455" s="149"/>
      <c r="BN455" s="149"/>
      <c r="BO455" s="149"/>
      <c r="BP455" s="149"/>
      <c r="BQ455" s="149"/>
      <c r="BR455" s="149"/>
      <c r="BS455" s="149"/>
      <c r="BT455" s="149"/>
      <c r="BU455" s="149"/>
      <c r="BV455" s="149"/>
      <c r="BW455" s="148"/>
      <c r="BX455" s="148"/>
      <c r="BY455" s="148"/>
      <c r="BZ455" s="150"/>
      <c r="CA455" s="150"/>
      <c r="CB455" s="150"/>
      <c r="CC455" s="150"/>
      <c r="CD455" s="150"/>
      <c r="CE455" s="150"/>
      <c r="CF455" s="150"/>
      <c r="CG455" s="150"/>
      <c r="CH455" s="150"/>
      <c r="CI455" s="150"/>
      <c r="CJ455" s="150"/>
      <c r="CK455" s="150"/>
      <c r="CL455" s="150"/>
      <c r="CM455" s="150"/>
      <c r="CN455" s="150"/>
      <c r="CO455" s="150"/>
      <c r="CP455" s="150"/>
      <c r="CQ455" s="150"/>
      <c r="CR455" s="150"/>
      <c r="CS455" s="143" t="s">
        <v>5127</v>
      </c>
      <c r="CT455" s="150"/>
      <c r="CU455" s="150"/>
      <c r="CV455" s="150"/>
      <c r="CW455" s="150"/>
      <c r="CX455" s="150"/>
      <c r="CY455" s="150"/>
      <c r="CZ455" s="150"/>
      <c r="DA455" s="150"/>
      <c r="DB455" s="150"/>
      <c r="DC455" s="150"/>
      <c r="DD455" s="150"/>
      <c r="DE455" s="150"/>
    </row>
    <row r="456" spans="34:109" ht="15" hidden="1" customHeight="1">
      <c r="AH456" s="148"/>
      <c r="AI456" s="148"/>
      <c r="AJ456" s="148"/>
      <c r="AK456" s="148"/>
      <c r="AL456" s="137" t="str">
        <f t="shared" si="21"/>
        <v/>
      </c>
      <c r="AM456" s="137" t="str">
        <f t="shared" si="22"/>
        <v/>
      </c>
      <c r="AN456" s="138" t="str">
        <f t="shared" si="23"/>
        <v/>
      </c>
      <c r="AO456" s="148"/>
      <c r="AP456" s="129">
        <v>454</v>
      </c>
      <c r="AQ456" s="149"/>
      <c r="AR456" s="149"/>
      <c r="AS456" s="149"/>
      <c r="AT456" s="149"/>
      <c r="AU456" s="149"/>
      <c r="AV456" s="149"/>
      <c r="AW456" s="149"/>
      <c r="AX456" s="149"/>
      <c r="AY456" s="149"/>
      <c r="AZ456" s="149"/>
      <c r="BA456" s="149"/>
      <c r="BB456" s="149"/>
      <c r="BC456" s="149"/>
      <c r="BD456" s="149"/>
      <c r="BE456" s="149"/>
      <c r="BF456" s="149"/>
      <c r="BG456" s="149"/>
      <c r="BH456" s="149"/>
      <c r="BI456" s="149"/>
      <c r="BJ456" s="141" t="s">
        <v>5128</v>
      </c>
      <c r="BK456" s="149"/>
      <c r="BL456" s="149"/>
      <c r="BM456" s="149"/>
      <c r="BN456" s="149"/>
      <c r="BO456" s="149"/>
      <c r="BP456" s="149"/>
      <c r="BQ456" s="149"/>
      <c r="BR456" s="149"/>
      <c r="BS456" s="149"/>
      <c r="BT456" s="149"/>
      <c r="BU456" s="149"/>
      <c r="BV456" s="149"/>
      <c r="BW456" s="148"/>
      <c r="BX456" s="148"/>
      <c r="BY456" s="148"/>
      <c r="BZ456" s="150"/>
      <c r="CA456" s="150"/>
      <c r="CB456" s="150"/>
      <c r="CC456" s="150"/>
      <c r="CD456" s="150"/>
      <c r="CE456" s="150"/>
      <c r="CF456" s="150"/>
      <c r="CG456" s="150"/>
      <c r="CH456" s="150"/>
      <c r="CI456" s="150"/>
      <c r="CJ456" s="150"/>
      <c r="CK456" s="150"/>
      <c r="CL456" s="150"/>
      <c r="CM456" s="150"/>
      <c r="CN456" s="150"/>
      <c r="CO456" s="150"/>
      <c r="CP456" s="150"/>
      <c r="CQ456" s="150"/>
      <c r="CR456" s="150"/>
      <c r="CS456" s="143" t="s">
        <v>5129</v>
      </c>
      <c r="CT456" s="150"/>
      <c r="CU456" s="150"/>
      <c r="CV456" s="150"/>
      <c r="CW456" s="150"/>
      <c r="CX456" s="150"/>
      <c r="CY456" s="150"/>
      <c r="CZ456" s="150"/>
      <c r="DA456" s="150"/>
      <c r="DB456" s="150"/>
      <c r="DC456" s="150"/>
      <c r="DD456" s="150"/>
      <c r="DE456" s="150"/>
    </row>
    <row r="457" spans="34:109" ht="15" hidden="1" customHeight="1">
      <c r="AH457" s="148"/>
      <c r="AI457" s="148"/>
      <c r="AJ457" s="148"/>
      <c r="AK457" s="148"/>
      <c r="AL457" s="137" t="str">
        <f t="shared" si="21"/>
        <v/>
      </c>
      <c r="AM457" s="137" t="str">
        <f t="shared" si="22"/>
        <v/>
      </c>
      <c r="AN457" s="138" t="str">
        <f t="shared" si="23"/>
        <v/>
      </c>
      <c r="AO457" s="148"/>
      <c r="AP457" s="129">
        <v>455</v>
      </c>
      <c r="AQ457" s="149"/>
      <c r="AR457" s="149"/>
      <c r="AS457" s="149"/>
      <c r="AT457" s="149"/>
      <c r="AU457" s="149"/>
      <c r="AV457" s="149"/>
      <c r="AW457" s="149"/>
      <c r="AX457" s="149"/>
      <c r="AY457" s="149"/>
      <c r="AZ457" s="149"/>
      <c r="BA457" s="149"/>
      <c r="BB457" s="149"/>
      <c r="BC457" s="149"/>
      <c r="BD457" s="149"/>
      <c r="BE457" s="149"/>
      <c r="BF457" s="149"/>
      <c r="BG457" s="149"/>
      <c r="BH457" s="149"/>
      <c r="BI457" s="149"/>
      <c r="BJ457" s="141" t="s">
        <v>5130</v>
      </c>
      <c r="BK457" s="149"/>
      <c r="BL457" s="149"/>
      <c r="BM457" s="149"/>
      <c r="BN457" s="149"/>
      <c r="BO457" s="149"/>
      <c r="BP457" s="149"/>
      <c r="BQ457" s="149"/>
      <c r="BR457" s="149"/>
      <c r="BS457" s="149"/>
      <c r="BT457" s="149"/>
      <c r="BU457" s="149"/>
      <c r="BV457" s="149"/>
      <c r="BW457" s="148"/>
      <c r="BX457" s="148"/>
      <c r="BY457" s="148"/>
      <c r="BZ457" s="150"/>
      <c r="CA457" s="150"/>
      <c r="CB457" s="150"/>
      <c r="CC457" s="150"/>
      <c r="CD457" s="150"/>
      <c r="CE457" s="150"/>
      <c r="CF457" s="150"/>
      <c r="CG457" s="150"/>
      <c r="CH457" s="150"/>
      <c r="CI457" s="150"/>
      <c r="CJ457" s="150"/>
      <c r="CK457" s="150"/>
      <c r="CL457" s="150"/>
      <c r="CM457" s="150"/>
      <c r="CN457" s="150"/>
      <c r="CO457" s="150"/>
      <c r="CP457" s="150"/>
      <c r="CQ457" s="150"/>
      <c r="CR457" s="150"/>
      <c r="CS457" s="143" t="s">
        <v>5131</v>
      </c>
      <c r="CT457" s="150"/>
      <c r="CU457" s="150"/>
      <c r="CV457" s="150"/>
      <c r="CW457" s="150"/>
      <c r="CX457" s="150"/>
      <c r="CY457" s="150"/>
      <c r="CZ457" s="150"/>
      <c r="DA457" s="150"/>
      <c r="DB457" s="150"/>
      <c r="DC457" s="150"/>
      <c r="DD457" s="150"/>
      <c r="DE457" s="150"/>
    </row>
    <row r="458" spans="34:109" ht="15" hidden="1" customHeight="1">
      <c r="AH458" s="148"/>
      <c r="AI458" s="148"/>
      <c r="AJ458" s="148"/>
      <c r="AK458" s="148"/>
      <c r="AL458" s="137" t="str">
        <f t="shared" si="21"/>
        <v/>
      </c>
      <c r="AM458" s="137" t="str">
        <f t="shared" si="22"/>
        <v/>
      </c>
      <c r="AN458" s="138" t="str">
        <f t="shared" si="23"/>
        <v/>
      </c>
      <c r="AO458" s="148"/>
      <c r="AP458" s="129">
        <v>456</v>
      </c>
      <c r="AQ458" s="149"/>
      <c r="AR458" s="149"/>
      <c r="AS458" s="149"/>
      <c r="AT458" s="149"/>
      <c r="AU458" s="149"/>
      <c r="AV458" s="149"/>
      <c r="AW458" s="149"/>
      <c r="AX458" s="149"/>
      <c r="AY458" s="149"/>
      <c r="AZ458" s="149"/>
      <c r="BA458" s="149"/>
      <c r="BB458" s="149"/>
      <c r="BC458" s="149"/>
      <c r="BD458" s="149"/>
      <c r="BE458" s="149"/>
      <c r="BF458" s="149"/>
      <c r="BG458" s="149"/>
      <c r="BH458" s="149"/>
      <c r="BI458" s="149"/>
      <c r="BJ458" s="141" t="s">
        <v>5132</v>
      </c>
      <c r="BK458" s="149"/>
      <c r="BL458" s="149"/>
      <c r="BM458" s="149"/>
      <c r="BN458" s="149"/>
      <c r="BO458" s="149"/>
      <c r="BP458" s="149"/>
      <c r="BQ458" s="149"/>
      <c r="BR458" s="149"/>
      <c r="BS458" s="149"/>
      <c r="BT458" s="149"/>
      <c r="BU458" s="149"/>
      <c r="BV458" s="149"/>
      <c r="BW458" s="148"/>
      <c r="BX458" s="148"/>
      <c r="BY458" s="148"/>
      <c r="BZ458" s="150"/>
      <c r="CA458" s="150"/>
      <c r="CB458" s="150"/>
      <c r="CC458" s="150"/>
      <c r="CD458" s="150"/>
      <c r="CE458" s="150"/>
      <c r="CF458" s="150"/>
      <c r="CG458" s="150"/>
      <c r="CH458" s="150"/>
      <c r="CI458" s="150"/>
      <c r="CJ458" s="150"/>
      <c r="CK458" s="150"/>
      <c r="CL458" s="150"/>
      <c r="CM458" s="150"/>
      <c r="CN458" s="150"/>
      <c r="CO458" s="150"/>
      <c r="CP458" s="150"/>
      <c r="CQ458" s="150"/>
      <c r="CR458" s="150"/>
      <c r="CS458" s="143" t="s">
        <v>5133</v>
      </c>
      <c r="CT458" s="150"/>
      <c r="CU458" s="150"/>
      <c r="CV458" s="150"/>
      <c r="CW458" s="150"/>
      <c r="CX458" s="150"/>
      <c r="CY458" s="150"/>
      <c r="CZ458" s="150"/>
      <c r="DA458" s="150"/>
      <c r="DB458" s="150"/>
      <c r="DC458" s="150"/>
      <c r="DD458" s="150"/>
      <c r="DE458" s="150"/>
    </row>
    <row r="459" spans="34:109" ht="15" hidden="1" customHeight="1">
      <c r="AH459" s="148"/>
      <c r="AI459" s="148"/>
      <c r="AJ459" s="148"/>
      <c r="AK459" s="148"/>
      <c r="AL459" s="137" t="str">
        <f t="shared" si="21"/>
        <v/>
      </c>
      <c r="AM459" s="137" t="str">
        <f t="shared" si="22"/>
        <v/>
      </c>
      <c r="AN459" s="138" t="str">
        <f t="shared" si="23"/>
        <v/>
      </c>
      <c r="AO459" s="148"/>
      <c r="AP459" s="129">
        <v>457</v>
      </c>
      <c r="AQ459" s="149"/>
      <c r="AR459" s="149"/>
      <c r="AS459" s="149"/>
      <c r="AT459" s="149"/>
      <c r="AU459" s="149"/>
      <c r="AV459" s="149"/>
      <c r="AW459" s="149"/>
      <c r="AX459" s="149"/>
      <c r="AY459" s="149"/>
      <c r="AZ459" s="149"/>
      <c r="BA459" s="149"/>
      <c r="BB459" s="149"/>
      <c r="BC459" s="149"/>
      <c r="BD459" s="149"/>
      <c r="BE459" s="149"/>
      <c r="BF459" s="149"/>
      <c r="BG459" s="149"/>
      <c r="BH459" s="149"/>
      <c r="BI459" s="149"/>
      <c r="BJ459" s="141" t="s">
        <v>5134</v>
      </c>
      <c r="BK459" s="149"/>
      <c r="BL459" s="149"/>
      <c r="BM459" s="149"/>
      <c r="BN459" s="149"/>
      <c r="BO459" s="149"/>
      <c r="BP459" s="149"/>
      <c r="BQ459" s="149"/>
      <c r="BR459" s="149"/>
      <c r="BS459" s="149"/>
      <c r="BT459" s="149"/>
      <c r="BU459" s="149"/>
      <c r="BV459" s="149"/>
      <c r="BW459" s="148"/>
      <c r="BX459" s="148"/>
      <c r="BY459" s="148"/>
      <c r="BZ459" s="150"/>
      <c r="CA459" s="150"/>
      <c r="CB459" s="150"/>
      <c r="CC459" s="150"/>
      <c r="CD459" s="150"/>
      <c r="CE459" s="150"/>
      <c r="CF459" s="150"/>
      <c r="CG459" s="150"/>
      <c r="CH459" s="150"/>
      <c r="CI459" s="150"/>
      <c r="CJ459" s="150"/>
      <c r="CK459" s="150"/>
      <c r="CL459" s="150"/>
      <c r="CM459" s="150"/>
      <c r="CN459" s="150"/>
      <c r="CO459" s="150"/>
      <c r="CP459" s="150"/>
      <c r="CQ459" s="150"/>
      <c r="CR459" s="150"/>
      <c r="CS459" s="143" t="s">
        <v>5135</v>
      </c>
      <c r="CT459" s="150"/>
      <c r="CU459" s="150"/>
      <c r="CV459" s="150"/>
      <c r="CW459" s="150"/>
      <c r="CX459" s="150"/>
      <c r="CY459" s="150"/>
      <c r="CZ459" s="150"/>
      <c r="DA459" s="150"/>
      <c r="DB459" s="150"/>
      <c r="DC459" s="150"/>
      <c r="DD459" s="150"/>
      <c r="DE459" s="150"/>
    </row>
    <row r="460" spans="34:109" ht="15" hidden="1" customHeight="1">
      <c r="AH460" s="148"/>
      <c r="AI460" s="148"/>
      <c r="AJ460" s="148"/>
      <c r="AK460" s="148"/>
      <c r="AL460" s="137" t="str">
        <f t="shared" si="21"/>
        <v/>
      </c>
      <c r="AM460" s="137" t="str">
        <f t="shared" si="22"/>
        <v/>
      </c>
      <c r="AN460" s="138" t="str">
        <f t="shared" si="23"/>
        <v/>
      </c>
      <c r="AO460" s="148"/>
      <c r="AP460" s="129">
        <v>458</v>
      </c>
      <c r="AQ460" s="149"/>
      <c r="AR460" s="149"/>
      <c r="AS460" s="149"/>
      <c r="AT460" s="149"/>
      <c r="AU460" s="149"/>
      <c r="AV460" s="149"/>
      <c r="AW460" s="149"/>
      <c r="AX460" s="149"/>
      <c r="AY460" s="149"/>
      <c r="AZ460" s="149"/>
      <c r="BA460" s="149"/>
      <c r="BB460" s="149"/>
      <c r="BC460" s="149"/>
      <c r="BD460" s="149"/>
      <c r="BE460" s="149"/>
      <c r="BF460" s="149"/>
      <c r="BG460" s="149"/>
      <c r="BH460" s="149"/>
      <c r="BI460" s="149"/>
      <c r="BJ460" s="141" t="s">
        <v>5136</v>
      </c>
      <c r="BK460" s="149"/>
      <c r="BL460" s="149"/>
      <c r="BM460" s="149"/>
      <c r="BN460" s="149"/>
      <c r="BO460" s="149"/>
      <c r="BP460" s="149"/>
      <c r="BQ460" s="149"/>
      <c r="BR460" s="149"/>
      <c r="BS460" s="149"/>
      <c r="BT460" s="149"/>
      <c r="BU460" s="149"/>
      <c r="BV460" s="149"/>
      <c r="BW460" s="148"/>
      <c r="BX460" s="148"/>
      <c r="BY460" s="148"/>
      <c r="BZ460" s="150"/>
      <c r="CA460" s="150"/>
      <c r="CB460" s="150"/>
      <c r="CC460" s="150"/>
      <c r="CD460" s="150"/>
      <c r="CE460" s="150"/>
      <c r="CF460" s="150"/>
      <c r="CG460" s="150"/>
      <c r="CH460" s="150"/>
      <c r="CI460" s="150"/>
      <c r="CJ460" s="150"/>
      <c r="CK460" s="150"/>
      <c r="CL460" s="150"/>
      <c r="CM460" s="150"/>
      <c r="CN460" s="150"/>
      <c r="CO460" s="150"/>
      <c r="CP460" s="150"/>
      <c r="CQ460" s="150"/>
      <c r="CR460" s="150"/>
      <c r="CS460" s="143" t="s">
        <v>5137</v>
      </c>
      <c r="CT460" s="150"/>
      <c r="CU460" s="150"/>
      <c r="CV460" s="150"/>
      <c r="CW460" s="150"/>
      <c r="CX460" s="150"/>
      <c r="CY460" s="150"/>
      <c r="CZ460" s="150"/>
      <c r="DA460" s="150"/>
      <c r="DB460" s="150"/>
      <c r="DC460" s="150"/>
      <c r="DD460" s="150"/>
      <c r="DE460" s="150"/>
    </row>
    <row r="461" spans="34:109" ht="15" hidden="1" customHeight="1">
      <c r="AH461" s="148"/>
      <c r="AI461" s="148"/>
      <c r="AJ461" s="148"/>
      <c r="AK461" s="148"/>
      <c r="AL461" s="137" t="str">
        <f t="shared" si="21"/>
        <v/>
      </c>
      <c r="AM461" s="137" t="str">
        <f t="shared" si="22"/>
        <v/>
      </c>
      <c r="AN461" s="138" t="str">
        <f t="shared" si="23"/>
        <v/>
      </c>
      <c r="AO461" s="148"/>
      <c r="AP461" s="129">
        <v>459</v>
      </c>
      <c r="AQ461" s="149"/>
      <c r="AR461" s="149"/>
      <c r="AS461" s="149"/>
      <c r="AT461" s="149"/>
      <c r="AU461" s="149"/>
      <c r="AV461" s="149"/>
      <c r="AW461" s="149"/>
      <c r="AX461" s="149"/>
      <c r="AY461" s="149"/>
      <c r="AZ461" s="149"/>
      <c r="BA461" s="149"/>
      <c r="BB461" s="149"/>
      <c r="BC461" s="149"/>
      <c r="BD461" s="149"/>
      <c r="BE461" s="149"/>
      <c r="BF461" s="149"/>
      <c r="BG461" s="149"/>
      <c r="BH461" s="149"/>
      <c r="BI461" s="149"/>
      <c r="BJ461" s="141" t="s">
        <v>5138</v>
      </c>
      <c r="BK461" s="149"/>
      <c r="BL461" s="149"/>
      <c r="BM461" s="149"/>
      <c r="BN461" s="149"/>
      <c r="BO461" s="149"/>
      <c r="BP461" s="149"/>
      <c r="BQ461" s="149"/>
      <c r="BR461" s="149"/>
      <c r="BS461" s="149"/>
      <c r="BT461" s="149"/>
      <c r="BU461" s="149"/>
      <c r="BV461" s="149"/>
      <c r="BW461" s="148"/>
      <c r="BX461" s="148"/>
      <c r="BY461" s="148"/>
      <c r="BZ461" s="150"/>
      <c r="CA461" s="150"/>
      <c r="CB461" s="150"/>
      <c r="CC461" s="150"/>
      <c r="CD461" s="150"/>
      <c r="CE461" s="150"/>
      <c r="CF461" s="150"/>
      <c r="CG461" s="150"/>
      <c r="CH461" s="150"/>
      <c r="CI461" s="150"/>
      <c r="CJ461" s="150"/>
      <c r="CK461" s="150"/>
      <c r="CL461" s="150"/>
      <c r="CM461" s="150"/>
      <c r="CN461" s="150"/>
      <c r="CO461" s="150"/>
      <c r="CP461" s="150"/>
      <c r="CQ461" s="150"/>
      <c r="CR461" s="150"/>
      <c r="CS461" s="143" t="s">
        <v>5139</v>
      </c>
      <c r="CT461" s="150"/>
      <c r="CU461" s="150"/>
      <c r="CV461" s="150"/>
      <c r="CW461" s="150"/>
      <c r="CX461" s="150"/>
      <c r="CY461" s="150"/>
      <c r="CZ461" s="150"/>
      <c r="DA461" s="150"/>
      <c r="DB461" s="150"/>
      <c r="DC461" s="150"/>
      <c r="DD461" s="150"/>
      <c r="DE461" s="150"/>
    </row>
    <row r="462" spans="34:109" ht="15" hidden="1" customHeight="1">
      <c r="AH462" s="148"/>
      <c r="AI462" s="148"/>
      <c r="AJ462" s="148"/>
      <c r="AK462" s="148"/>
      <c r="AL462" s="137" t="str">
        <f t="shared" si="21"/>
        <v/>
      </c>
      <c r="AM462" s="137" t="str">
        <f t="shared" si="22"/>
        <v/>
      </c>
      <c r="AN462" s="138" t="str">
        <f t="shared" si="23"/>
        <v/>
      </c>
      <c r="AO462" s="148"/>
      <c r="AP462" s="129">
        <v>460</v>
      </c>
      <c r="AQ462" s="149"/>
      <c r="AR462" s="149"/>
      <c r="AS462" s="149"/>
      <c r="AT462" s="149"/>
      <c r="AU462" s="149"/>
      <c r="AV462" s="149"/>
      <c r="AW462" s="149"/>
      <c r="AX462" s="149"/>
      <c r="AY462" s="149"/>
      <c r="AZ462" s="149"/>
      <c r="BA462" s="149"/>
      <c r="BB462" s="149"/>
      <c r="BC462" s="149"/>
      <c r="BD462" s="149"/>
      <c r="BE462" s="149"/>
      <c r="BF462" s="149"/>
      <c r="BG462" s="149"/>
      <c r="BH462" s="149"/>
      <c r="BI462" s="149"/>
      <c r="BJ462" s="141" t="s">
        <v>5140</v>
      </c>
      <c r="BK462" s="149"/>
      <c r="BL462" s="149"/>
      <c r="BM462" s="149"/>
      <c r="BN462" s="149"/>
      <c r="BO462" s="149"/>
      <c r="BP462" s="149"/>
      <c r="BQ462" s="149"/>
      <c r="BR462" s="149"/>
      <c r="BS462" s="149"/>
      <c r="BT462" s="149"/>
      <c r="BU462" s="149"/>
      <c r="BV462" s="149"/>
      <c r="BW462" s="148"/>
      <c r="BX462" s="148"/>
      <c r="BY462" s="148"/>
      <c r="BZ462" s="150"/>
      <c r="CA462" s="150"/>
      <c r="CB462" s="150"/>
      <c r="CC462" s="150"/>
      <c r="CD462" s="150"/>
      <c r="CE462" s="150"/>
      <c r="CF462" s="150"/>
      <c r="CG462" s="150"/>
      <c r="CH462" s="150"/>
      <c r="CI462" s="150"/>
      <c r="CJ462" s="150"/>
      <c r="CK462" s="150"/>
      <c r="CL462" s="150"/>
      <c r="CM462" s="150"/>
      <c r="CN462" s="150"/>
      <c r="CO462" s="150"/>
      <c r="CP462" s="150"/>
      <c r="CQ462" s="150"/>
      <c r="CR462" s="150"/>
      <c r="CS462" s="145" t="s">
        <v>5141</v>
      </c>
      <c r="CT462" s="150"/>
      <c r="CU462" s="150"/>
      <c r="CV462" s="150"/>
      <c r="CW462" s="150"/>
      <c r="CX462" s="150"/>
      <c r="CY462" s="150"/>
      <c r="CZ462" s="150"/>
      <c r="DA462" s="150"/>
      <c r="DB462" s="150"/>
      <c r="DC462" s="150"/>
      <c r="DD462" s="150"/>
      <c r="DE462" s="150"/>
    </row>
    <row r="463" spans="34:109" ht="15" hidden="1" customHeight="1">
      <c r="AH463" s="148"/>
      <c r="AI463" s="148"/>
      <c r="AJ463" s="148"/>
      <c r="AK463" s="148"/>
      <c r="AL463" s="137" t="str">
        <f t="shared" si="21"/>
        <v/>
      </c>
      <c r="AM463" s="137" t="str">
        <f t="shared" si="22"/>
        <v/>
      </c>
      <c r="AN463" s="138" t="str">
        <f t="shared" si="23"/>
        <v/>
      </c>
      <c r="AO463" s="148"/>
      <c r="AP463" s="129">
        <v>461</v>
      </c>
      <c r="AQ463" s="149"/>
      <c r="AR463" s="149"/>
      <c r="AS463" s="149"/>
      <c r="AT463" s="149"/>
      <c r="AU463" s="149"/>
      <c r="AV463" s="149"/>
      <c r="AW463" s="149"/>
      <c r="AX463" s="149"/>
      <c r="AY463" s="149"/>
      <c r="AZ463" s="149"/>
      <c r="BA463" s="149"/>
      <c r="BB463" s="149"/>
      <c r="BC463" s="149"/>
      <c r="BD463" s="149"/>
      <c r="BE463" s="149"/>
      <c r="BF463" s="149"/>
      <c r="BG463" s="149"/>
      <c r="BH463" s="149"/>
      <c r="BI463" s="149"/>
      <c r="BJ463" s="141" t="s">
        <v>5142</v>
      </c>
      <c r="BK463" s="149"/>
      <c r="BL463" s="149"/>
      <c r="BM463" s="149"/>
      <c r="BN463" s="149"/>
      <c r="BO463" s="149"/>
      <c r="BP463" s="149"/>
      <c r="BQ463" s="149"/>
      <c r="BR463" s="149"/>
      <c r="BS463" s="149"/>
      <c r="BT463" s="149"/>
      <c r="BU463" s="149"/>
      <c r="BV463" s="149"/>
      <c r="BW463" s="148"/>
      <c r="BX463" s="148"/>
      <c r="BY463" s="148"/>
      <c r="BZ463" s="150"/>
      <c r="CA463" s="150"/>
      <c r="CB463" s="150"/>
      <c r="CC463" s="150"/>
      <c r="CD463" s="150"/>
      <c r="CE463" s="150"/>
      <c r="CF463" s="150"/>
      <c r="CG463" s="150"/>
      <c r="CH463" s="150"/>
      <c r="CI463" s="150"/>
      <c r="CJ463" s="150"/>
      <c r="CK463" s="150"/>
      <c r="CL463" s="150"/>
      <c r="CM463" s="150"/>
      <c r="CN463" s="150"/>
      <c r="CO463" s="150"/>
      <c r="CP463" s="150"/>
      <c r="CQ463" s="150"/>
      <c r="CR463" s="150"/>
      <c r="CS463" s="143" t="s">
        <v>5143</v>
      </c>
      <c r="CT463" s="150"/>
      <c r="CU463" s="150"/>
      <c r="CV463" s="150"/>
      <c r="CW463" s="150"/>
      <c r="CX463" s="150"/>
      <c r="CY463" s="150"/>
      <c r="CZ463" s="150"/>
      <c r="DA463" s="150"/>
      <c r="DB463" s="150"/>
      <c r="DC463" s="150"/>
      <c r="DD463" s="150"/>
      <c r="DE463" s="150"/>
    </row>
    <row r="464" spans="34:109" ht="15" hidden="1" customHeight="1">
      <c r="AH464" s="148"/>
      <c r="AI464" s="148"/>
      <c r="AJ464" s="148"/>
      <c r="AK464" s="148"/>
      <c r="AL464" s="137" t="str">
        <f t="shared" si="21"/>
        <v/>
      </c>
      <c r="AM464" s="137" t="str">
        <f t="shared" si="22"/>
        <v/>
      </c>
      <c r="AN464" s="138" t="str">
        <f t="shared" si="23"/>
        <v/>
      </c>
      <c r="AO464" s="148"/>
      <c r="AP464" s="129">
        <v>462</v>
      </c>
      <c r="AQ464" s="149"/>
      <c r="AR464" s="149"/>
      <c r="AS464" s="149"/>
      <c r="AT464" s="149"/>
      <c r="AU464" s="149"/>
      <c r="AV464" s="149"/>
      <c r="AW464" s="149"/>
      <c r="AX464" s="149"/>
      <c r="AY464" s="149"/>
      <c r="AZ464" s="149"/>
      <c r="BA464" s="149"/>
      <c r="BB464" s="149"/>
      <c r="BC464" s="149"/>
      <c r="BD464" s="149"/>
      <c r="BE464" s="149"/>
      <c r="BF464" s="149"/>
      <c r="BG464" s="149"/>
      <c r="BH464" s="149"/>
      <c r="BI464" s="149"/>
      <c r="BJ464" s="141" t="s">
        <v>5144</v>
      </c>
      <c r="BK464" s="149"/>
      <c r="BL464" s="149"/>
      <c r="BM464" s="149"/>
      <c r="BN464" s="149"/>
      <c r="BO464" s="149"/>
      <c r="BP464" s="149"/>
      <c r="BQ464" s="149"/>
      <c r="BR464" s="149"/>
      <c r="BS464" s="149"/>
      <c r="BT464" s="149"/>
      <c r="BU464" s="149"/>
      <c r="BV464" s="149"/>
      <c r="BW464" s="148"/>
      <c r="BX464" s="148"/>
      <c r="BY464" s="148"/>
      <c r="BZ464" s="150"/>
      <c r="CA464" s="150"/>
      <c r="CB464" s="150"/>
      <c r="CC464" s="150"/>
      <c r="CD464" s="150"/>
      <c r="CE464" s="150"/>
      <c r="CF464" s="150"/>
      <c r="CG464" s="150"/>
      <c r="CH464" s="150"/>
      <c r="CI464" s="150"/>
      <c r="CJ464" s="150"/>
      <c r="CK464" s="150"/>
      <c r="CL464" s="150"/>
      <c r="CM464" s="150"/>
      <c r="CN464" s="150"/>
      <c r="CO464" s="150"/>
      <c r="CP464" s="150"/>
      <c r="CQ464" s="150"/>
      <c r="CR464" s="150"/>
      <c r="CS464" s="143" t="s">
        <v>5145</v>
      </c>
      <c r="CT464" s="150"/>
      <c r="CU464" s="150"/>
      <c r="CV464" s="150"/>
      <c r="CW464" s="150"/>
      <c r="CX464" s="150"/>
      <c r="CY464" s="150"/>
      <c r="CZ464" s="150"/>
      <c r="DA464" s="150"/>
      <c r="DB464" s="150"/>
      <c r="DC464" s="150"/>
      <c r="DD464" s="150"/>
      <c r="DE464" s="150"/>
    </row>
    <row r="465" spans="34:109" ht="15" hidden="1" customHeight="1">
      <c r="AH465" s="148"/>
      <c r="AI465" s="148"/>
      <c r="AJ465" s="148"/>
      <c r="AK465" s="148"/>
      <c r="AL465" s="137" t="str">
        <f t="shared" si="21"/>
        <v/>
      </c>
      <c r="AM465" s="137" t="str">
        <f t="shared" si="22"/>
        <v/>
      </c>
      <c r="AN465" s="138" t="str">
        <f t="shared" si="23"/>
        <v/>
      </c>
      <c r="AO465" s="148"/>
      <c r="AP465" s="129">
        <v>463</v>
      </c>
      <c r="AQ465" s="149"/>
      <c r="AR465" s="149"/>
      <c r="AS465" s="149"/>
      <c r="AT465" s="149"/>
      <c r="AU465" s="149"/>
      <c r="AV465" s="149"/>
      <c r="AW465" s="149"/>
      <c r="AX465" s="149"/>
      <c r="AY465" s="149"/>
      <c r="AZ465" s="149"/>
      <c r="BA465" s="149"/>
      <c r="BB465" s="149"/>
      <c r="BC465" s="149"/>
      <c r="BD465" s="149"/>
      <c r="BE465" s="149"/>
      <c r="BF465" s="149"/>
      <c r="BG465" s="149"/>
      <c r="BH465" s="149"/>
      <c r="BI465" s="149"/>
      <c r="BJ465" s="141" t="s">
        <v>5146</v>
      </c>
      <c r="BK465" s="149"/>
      <c r="BL465" s="149"/>
      <c r="BM465" s="149"/>
      <c r="BN465" s="149"/>
      <c r="BO465" s="149"/>
      <c r="BP465" s="149"/>
      <c r="BQ465" s="149"/>
      <c r="BR465" s="149"/>
      <c r="BS465" s="149"/>
      <c r="BT465" s="149"/>
      <c r="BU465" s="149"/>
      <c r="BV465" s="149"/>
      <c r="BW465" s="148"/>
      <c r="BX465" s="148"/>
      <c r="BY465" s="148"/>
      <c r="BZ465" s="150"/>
      <c r="CA465" s="150"/>
      <c r="CB465" s="150"/>
      <c r="CC465" s="150"/>
      <c r="CD465" s="150"/>
      <c r="CE465" s="150"/>
      <c r="CF465" s="150"/>
      <c r="CG465" s="150"/>
      <c r="CH465" s="150"/>
      <c r="CI465" s="150"/>
      <c r="CJ465" s="150"/>
      <c r="CK465" s="150"/>
      <c r="CL465" s="150"/>
      <c r="CM465" s="150"/>
      <c r="CN465" s="150"/>
      <c r="CO465" s="150"/>
      <c r="CP465" s="150"/>
      <c r="CQ465" s="150"/>
      <c r="CR465" s="150"/>
      <c r="CS465" s="143" t="s">
        <v>5147</v>
      </c>
      <c r="CT465" s="150"/>
      <c r="CU465" s="150"/>
      <c r="CV465" s="150"/>
      <c r="CW465" s="150"/>
      <c r="CX465" s="150"/>
      <c r="CY465" s="150"/>
      <c r="CZ465" s="150"/>
      <c r="DA465" s="150"/>
      <c r="DB465" s="150"/>
      <c r="DC465" s="150"/>
      <c r="DD465" s="150"/>
      <c r="DE465" s="150"/>
    </row>
    <row r="466" spans="34:109" ht="15" hidden="1" customHeight="1">
      <c r="AH466" s="148"/>
      <c r="AI466" s="148"/>
      <c r="AJ466" s="148"/>
      <c r="AK466" s="148"/>
      <c r="AL466" s="137" t="str">
        <f t="shared" si="21"/>
        <v/>
      </c>
      <c r="AM466" s="137" t="str">
        <f t="shared" si="22"/>
        <v/>
      </c>
      <c r="AN466" s="138" t="str">
        <f t="shared" si="23"/>
        <v/>
      </c>
      <c r="AO466" s="148"/>
      <c r="AP466" s="129">
        <v>464</v>
      </c>
      <c r="AQ466" s="149"/>
      <c r="AR466" s="149"/>
      <c r="AS466" s="149"/>
      <c r="AT466" s="149"/>
      <c r="AU466" s="149"/>
      <c r="AV466" s="149"/>
      <c r="AW466" s="149"/>
      <c r="AX466" s="149"/>
      <c r="AY466" s="149"/>
      <c r="AZ466" s="149"/>
      <c r="BA466" s="149"/>
      <c r="BB466" s="149"/>
      <c r="BC466" s="149"/>
      <c r="BD466" s="149"/>
      <c r="BE466" s="149"/>
      <c r="BF466" s="149"/>
      <c r="BG466" s="149"/>
      <c r="BH466" s="149"/>
      <c r="BI466" s="149"/>
      <c r="BJ466" s="141" t="s">
        <v>5148</v>
      </c>
      <c r="BK466" s="149"/>
      <c r="BL466" s="149"/>
      <c r="BM466" s="149"/>
      <c r="BN466" s="149"/>
      <c r="BO466" s="149"/>
      <c r="BP466" s="149"/>
      <c r="BQ466" s="149"/>
      <c r="BR466" s="149"/>
      <c r="BS466" s="149"/>
      <c r="BT466" s="149"/>
      <c r="BU466" s="149"/>
      <c r="BV466" s="149"/>
      <c r="BW466" s="148"/>
      <c r="BX466" s="148"/>
      <c r="BY466" s="148"/>
      <c r="BZ466" s="150"/>
      <c r="CA466" s="150"/>
      <c r="CB466" s="150"/>
      <c r="CC466" s="150"/>
      <c r="CD466" s="150"/>
      <c r="CE466" s="150"/>
      <c r="CF466" s="150"/>
      <c r="CG466" s="150"/>
      <c r="CH466" s="150"/>
      <c r="CI466" s="150"/>
      <c r="CJ466" s="150"/>
      <c r="CK466" s="150"/>
      <c r="CL466" s="150"/>
      <c r="CM466" s="150"/>
      <c r="CN466" s="150"/>
      <c r="CO466" s="150"/>
      <c r="CP466" s="150"/>
      <c r="CQ466" s="150"/>
      <c r="CR466" s="150"/>
      <c r="CS466" s="143" t="s">
        <v>5149</v>
      </c>
      <c r="CT466" s="150"/>
      <c r="CU466" s="150"/>
      <c r="CV466" s="150"/>
      <c r="CW466" s="150"/>
      <c r="CX466" s="150"/>
      <c r="CY466" s="150"/>
      <c r="CZ466" s="150"/>
      <c r="DA466" s="150"/>
      <c r="DB466" s="150"/>
      <c r="DC466" s="150"/>
      <c r="DD466" s="150"/>
      <c r="DE466" s="150"/>
    </row>
    <row r="467" spans="34:109" ht="15" hidden="1" customHeight="1">
      <c r="AH467" s="148"/>
      <c r="AI467" s="148"/>
      <c r="AJ467" s="148"/>
      <c r="AK467" s="148"/>
      <c r="AL467" s="137" t="str">
        <f t="shared" si="21"/>
        <v/>
      </c>
      <c r="AM467" s="137" t="str">
        <f t="shared" si="22"/>
        <v/>
      </c>
      <c r="AN467" s="138" t="str">
        <f t="shared" si="23"/>
        <v/>
      </c>
      <c r="AO467" s="148"/>
      <c r="AP467" s="129">
        <v>465</v>
      </c>
      <c r="AQ467" s="149"/>
      <c r="AR467" s="149"/>
      <c r="AS467" s="149"/>
      <c r="AT467" s="149"/>
      <c r="AU467" s="149"/>
      <c r="AV467" s="149"/>
      <c r="AW467" s="149"/>
      <c r="AX467" s="149"/>
      <c r="AY467" s="149"/>
      <c r="AZ467" s="149"/>
      <c r="BA467" s="149"/>
      <c r="BB467" s="149"/>
      <c r="BC467" s="149"/>
      <c r="BD467" s="149"/>
      <c r="BE467" s="149"/>
      <c r="BF467" s="149"/>
      <c r="BG467" s="149"/>
      <c r="BH467" s="149"/>
      <c r="BI467" s="149"/>
      <c r="BJ467" s="141" t="s">
        <v>5150</v>
      </c>
      <c r="BK467" s="149"/>
      <c r="BL467" s="149"/>
      <c r="BM467" s="149"/>
      <c r="BN467" s="149"/>
      <c r="BO467" s="149"/>
      <c r="BP467" s="149"/>
      <c r="BQ467" s="149"/>
      <c r="BR467" s="149"/>
      <c r="BS467" s="149"/>
      <c r="BT467" s="149"/>
      <c r="BU467" s="149"/>
      <c r="BV467" s="149"/>
      <c r="BW467" s="148"/>
      <c r="BX467" s="148"/>
      <c r="BY467" s="148"/>
      <c r="BZ467" s="150"/>
      <c r="CA467" s="150"/>
      <c r="CB467" s="150"/>
      <c r="CC467" s="150"/>
      <c r="CD467" s="150"/>
      <c r="CE467" s="150"/>
      <c r="CF467" s="150"/>
      <c r="CG467" s="150"/>
      <c r="CH467" s="150"/>
      <c r="CI467" s="150"/>
      <c r="CJ467" s="150"/>
      <c r="CK467" s="150"/>
      <c r="CL467" s="150"/>
      <c r="CM467" s="150"/>
      <c r="CN467" s="150"/>
      <c r="CO467" s="150"/>
      <c r="CP467" s="150"/>
      <c r="CQ467" s="150"/>
      <c r="CR467" s="150"/>
      <c r="CS467" s="143" t="s">
        <v>5151</v>
      </c>
      <c r="CT467" s="150"/>
      <c r="CU467" s="150"/>
      <c r="CV467" s="150"/>
      <c r="CW467" s="150"/>
      <c r="CX467" s="150"/>
      <c r="CY467" s="150"/>
      <c r="CZ467" s="150"/>
      <c r="DA467" s="150"/>
      <c r="DB467" s="150"/>
      <c r="DC467" s="150"/>
      <c r="DD467" s="150"/>
      <c r="DE467" s="150"/>
    </row>
    <row r="468" spans="34:109" ht="15" hidden="1" customHeight="1">
      <c r="AH468" s="148"/>
      <c r="AI468" s="148"/>
      <c r="AJ468" s="148"/>
      <c r="AK468" s="148"/>
      <c r="AL468" s="137" t="str">
        <f t="shared" si="21"/>
        <v/>
      </c>
      <c r="AM468" s="137" t="str">
        <f t="shared" si="22"/>
        <v/>
      </c>
      <c r="AN468" s="138" t="str">
        <f t="shared" si="23"/>
        <v/>
      </c>
      <c r="AO468" s="148"/>
      <c r="AP468" s="129">
        <v>466</v>
      </c>
      <c r="AQ468" s="149"/>
      <c r="AR468" s="149"/>
      <c r="AS468" s="149"/>
      <c r="AT468" s="149"/>
      <c r="AU468" s="149"/>
      <c r="AV468" s="149"/>
      <c r="AW468" s="149"/>
      <c r="AX468" s="149"/>
      <c r="AY468" s="149"/>
      <c r="AZ468" s="149"/>
      <c r="BA468" s="149"/>
      <c r="BB468" s="149"/>
      <c r="BC468" s="149"/>
      <c r="BD468" s="149"/>
      <c r="BE468" s="149"/>
      <c r="BF468" s="149"/>
      <c r="BG468" s="149"/>
      <c r="BH468" s="149"/>
      <c r="BI468" s="149"/>
      <c r="BJ468" s="141" t="s">
        <v>5152</v>
      </c>
      <c r="BK468" s="149"/>
      <c r="BL468" s="149"/>
      <c r="BM468" s="149"/>
      <c r="BN468" s="149"/>
      <c r="BO468" s="149"/>
      <c r="BP468" s="149"/>
      <c r="BQ468" s="149"/>
      <c r="BR468" s="149"/>
      <c r="BS468" s="149"/>
      <c r="BT468" s="149"/>
      <c r="BU468" s="149"/>
      <c r="BV468" s="149"/>
      <c r="BW468" s="148"/>
      <c r="BX468" s="148"/>
      <c r="BY468" s="148"/>
      <c r="BZ468" s="150"/>
      <c r="CA468" s="150"/>
      <c r="CB468" s="150"/>
      <c r="CC468" s="150"/>
      <c r="CD468" s="150"/>
      <c r="CE468" s="150"/>
      <c r="CF468" s="150"/>
      <c r="CG468" s="150"/>
      <c r="CH468" s="150"/>
      <c r="CI468" s="150"/>
      <c r="CJ468" s="150"/>
      <c r="CK468" s="150"/>
      <c r="CL468" s="150"/>
      <c r="CM468" s="150"/>
      <c r="CN468" s="150"/>
      <c r="CO468" s="150"/>
      <c r="CP468" s="150"/>
      <c r="CQ468" s="150"/>
      <c r="CR468" s="150"/>
      <c r="CS468" s="143" t="s">
        <v>5153</v>
      </c>
      <c r="CT468" s="150"/>
      <c r="CU468" s="150"/>
      <c r="CV468" s="150"/>
      <c r="CW468" s="150"/>
      <c r="CX468" s="150"/>
      <c r="CY468" s="150"/>
      <c r="CZ468" s="150"/>
      <c r="DA468" s="150"/>
      <c r="DB468" s="150"/>
      <c r="DC468" s="150"/>
      <c r="DD468" s="150"/>
      <c r="DE468" s="150"/>
    </row>
    <row r="469" spans="34:109" ht="15" hidden="1" customHeight="1">
      <c r="AH469" s="129"/>
      <c r="AI469" s="129"/>
      <c r="AJ469" s="129"/>
      <c r="AK469" s="129"/>
      <c r="AL469" s="137" t="str">
        <f t="shared" si="21"/>
        <v/>
      </c>
      <c r="AM469" s="137" t="str">
        <f t="shared" si="22"/>
        <v/>
      </c>
      <c r="AN469" s="138" t="str">
        <f t="shared" si="23"/>
        <v/>
      </c>
      <c r="AO469" s="129"/>
      <c r="AP469" s="129">
        <v>467</v>
      </c>
      <c r="AQ469" s="141"/>
      <c r="AR469" s="141"/>
      <c r="AS469" s="141"/>
      <c r="AT469" s="141"/>
      <c r="AU469" s="141"/>
      <c r="AV469" s="141"/>
      <c r="AW469" s="141"/>
      <c r="AX469" s="141"/>
      <c r="AY469" s="141"/>
      <c r="AZ469" s="141"/>
      <c r="BA469" s="141"/>
      <c r="BB469" s="141"/>
      <c r="BC469" s="141"/>
      <c r="BD469" s="141"/>
      <c r="BE469" s="141"/>
      <c r="BF469" s="141"/>
      <c r="BG469" s="141"/>
      <c r="BH469" s="141"/>
      <c r="BI469" s="141"/>
      <c r="BJ469" s="141" t="s">
        <v>5154</v>
      </c>
      <c r="BK469" s="141"/>
      <c r="BL469" s="141"/>
      <c r="BM469" s="141"/>
      <c r="BN469" s="141"/>
      <c r="BO469" s="141"/>
      <c r="BP469" s="141"/>
      <c r="BQ469" s="141"/>
      <c r="BR469" s="141"/>
      <c r="BS469" s="141"/>
      <c r="BT469" s="141"/>
      <c r="BU469" s="141"/>
      <c r="BV469" s="141"/>
      <c r="BW469" s="129"/>
      <c r="BX469" s="129"/>
      <c r="BY469" s="129"/>
      <c r="BZ469" s="143"/>
      <c r="CA469" s="143"/>
      <c r="CB469" s="143"/>
      <c r="CC469" s="143"/>
      <c r="CD469" s="143"/>
      <c r="CE469" s="143"/>
      <c r="CF469" s="143"/>
      <c r="CG469" s="143"/>
      <c r="CH469" s="143"/>
      <c r="CI469" s="143"/>
      <c r="CJ469" s="143"/>
      <c r="CK469" s="143"/>
      <c r="CL469" s="143"/>
      <c r="CM469" s="143"/>
      <c r="CN469" s="143"/>
      <c r="CO469" s="143"/>
      <c r="CP469" s="143"/>
      <c r="CQ469" s="143"/>
      <c r="CR469" s="143"/>
      <c r="CS469" s="143" t="s">
        <v>5155</v>
      </c>
      <c r="CT469" s="143"/>
      <c r="CU469" s="143"/>
      <c r="CV469" s="143"/>
      <c r="CW469" s="143"/>
      <c r="CX469" s="143"/>
      <c r="CY469" s="143"/>
      <c r="CZ469" s="143"/>
      <c r="DA469" s="143"/>
      <c r="DB469" s="143"/>
      <c r="DC469" s="143"/>
      <c r="DD469" s="143"/>
      <c r="DE469" s="143"/>
    </row>
    <row r="470" spans="34:109" ht="15" hidden="1" customHeight="1">
      <c r="AH470" s="148"/>
      <c r="AI470" s="148"/>
      <c r="AJ470" s="148"/>
      <c r="AK470" s="148"/>
      <c r="AL470" s="137" t="str">
        <f t="shared" si="21"/>
        <v/>
      </c>
      <c r="AM470" s="137" t="str">
        <f t="shared" si="22"/>
        <v/>
      </c>
      <c r="AN470" s="138" t="str">
        <f t="shared" si="23"/>
        <v/>
      </c>
      <c r="AO470" s="148"/>
      <c r="AP470" s="129">
        <v>468</v>
      </c>
      <c r="AQ470" s="149"/>
      <c r="AR470" s="149"/>
      <c r="AS470" s="149"/>
      <c r="AT470" s="149"/>
      <c r="AU470" s="149"/>
      <c r="AV470" s="149"/>
      <c r="AW470" s="149"/>
      <c r="AX470" s="149"/>
      <c r="AY470" s="149"/>
      <c r="AZ470" s="149"/>
      <c r="BA470" s="149"/>
      <c r="BB470" s="149"/>
      <c r="BC470" s="149"/>
      <c r="BD470" s="149"/>
      <c r="BE470" s="149"/>
      <c r="BF470" s="149"/>
      <c r="BG470" s="149"/>
      <c r="BH470" s="149"/>
      <c r="BI470" s="149"/>
      <c r="BJ470" s="141" t="s">
        <v>5156</v>
      </c>
      <c r="BK470" s="149"/>
      <c r="BL470" s="149"/>
      <c r="BM470" s="149"/>
      <c r="BN470" s="149"/>
      <c r="BO470" s="149"/>
      <c r="BP470" s="149"/>
      <c r="BQ470" s="149"/>
      <c r="BR470" s="149"/>
      <c r="BS470" s="149"/>
      <c r="BT470" s="149"/>
      <c r="BU470" s="149"/>
      <c r="BV470" s="149"/>
      <c r="BW470" s="148"/>
      <c r="BX470" s="148"/>
      <c r="BY470" s="148"/>
      <c r="BZ470" s="150"/>
      <c r="CA470" s="150"/>
      <c r="CB470" s="150"/>
      <c r="CC470" s="150"/>
      <c r="CD470" s="150"/>
      <c r="CE470" s="150"/>
      <c r="CF470" s="150"/>
      <c r="CG470" s="150"/>
      <c r="CH470" s="150"/>
      <c r="CI470" s="150"/>
      <c r="CJ470" s="150"/>
      <c r="CK470" s="150"/>
      <c r="CL470" s="150"/>
      <c r="CM470" s="150"/>
      <c r="CN470" s="150"/>
      <c r="CO470" s="150"/>
      <c r="CP470" s="150"/>
      <c r="CQ470" s="150"/>
      <c r="CR470" s="150"/>
      <c r="CS470" s="143" t="s">
        <v>5157</v>
      </c>
      <c r="CT470" s="150"/>
      <c r="CU470" s="150"/>
      <c r="CV470" s="150"/>
      <c r="CW470" s="150"/>
      <c r="CX470" s="150"/>
      <c r="CY470" s="150"/>
      <c r="CZ470" s="150"/>
      <c r="DA470" s="150"/>
      <c r="DB470" s="150"/>
      <c r="DC470" s="150"/>
      <c r="DD470" s="150"/>
      <c r="DE470" s="150"/>
    </row>
    <row r="471" spans="34:109" ht="15" hidden="1" customHeight="1">
      <c r="AH471" s="148"/>
      <c r="AI471" s="148"/>
      <c r="AJ471" s="148"/>
      <c r="AK471" s="148"/>
      <c r="AL471" s="137" t="str">
        <f t="shared" si="21"/>
        <v/>
      </c>
      <c r="AM471" s="137" t="str">
        <f t="shared" si="22"/>
        <v/>
      </c>
      <c r="AN471" s="138" t="str">
        <f t="shared" si="23"/>
        <v/>
      </c>
      <c r="AO471" s="148"/>
      <c r="AP471" s="129">
        <v>469</v>
      </c>
      <c r="AQ471" s="149"/>
      <c r="AR471" s="149"/>
      <c r="AS471" s="149"/>
      <c r="AT471" s="149"/>
      <c r="AU471" s="149"/>
      <c r="AV471" s="149"/>
      <c r="AW471" s="149"/>
      <c r="AX471" s="149"/>
      <c r="AY471" s="149"/>
      <c r="AZ471" s="149"/>
      <c r="BA471" s="149"/>
      <c r="BB471" s="149"/>
      <c r="BC471" s="149"/>
      <c r="BD471" s="149"/>
      <c r="BE471" s="149"/>
      <c r="BF471" s="149"/>
      <c r="BG471" s="149"/>
      <c r="BH471" s="149"/>
      <c r="BI471" s="149"/>
      <c r="BJ471" s="141" t="s">
        <v>5158</v>
      </c>
      <c r="BK471" s="149"/>
      <c r="BL471" s="149"/>
      <c r="BM471" s="149"/>
      <c r="BN471" s="149"/>
      <c r="BO471" s="149"/>
      <c r="BP471" s="149"/>
      <c r="BQ471" s="149"/>
      <c r="BR471" s="149"/>
      <c r="BS471" s="149"/>
      <c r="BT471" s="149"/>
      <c r="BU471" s="149"/>
      <c r="BV471" s="149"/>
      <c r="BW471" s="148"/>
      <c r="BX471" s="148"/>
      <c r="BY471" s="148"/>
      <c r="BZ471" s="150"/>
      <c r="CA471" s="150"/>
      <c r="CB471" s="150"/>
      <c r="CC471" s="150"/>
      <c r="CD471" s="150"/>
      <c r="CE471" s="150"/>
      <c r="CF471" s="150"/>
      <c r="CG471" s="150"/>
      <c r="CH471" s="150"/>
      <c r="CI471" s="150"/>
      <c r="CJ471" s="150"/>
      <c r="CK471" s="150"/>
      <c r="CL471" s="150"/>
      <c r="CM471" s="150"/>
      <c r="CN471" s="150"/>
      <c r="CO471" s="150"/>
      <c r="CP471" s="150"/>
      <c r="CQ471" s="150"/>
      <c r="CR471" s="150"/>
      <c r="CS471" s="143" t="s">
        <v>5159</v>
      </c>
      <c r="CT471" s="150"/>
      <c r="CU471" s="150"/>
      <c r="CV471" s="150"/>
      <c r="CW471" s="150"/>
      <c r="CX471" s="150"/>
      <c r="CY471" s="150"/>
      <c r="CZ471" s="150"/>
      <c r="DA471" s="150"/>
      <c r="DB471" s="150"/>
      <c r="DC471" s="150"/>
      <c r="DD471" s="150"/>
      <c r="DE471" s="150"/>
    </row>
    <row r="472" spans="34:109" ht="15" hidden="1" customHeight="1">
      <c r="AH472" s="148"/>
      <c r="AI472" s="148"/>
      <c r="AJ472" s="148"/>
      <c r="AK472" s="148"/>
      <c r="AL472" s="137" t="str">
        <f t="shared" si="21"/>
        <v/>
      </c>
      <c r="AM472" s="137" t="str">
        <f t="shared" si="22"/>
        <v/>
      </c>
      <c r="AN472" s="138" t="str">
        <f t="shared" si="23"/>
        <v/>
      </c>
      <c r="AO472" s="148"/>
      <c r="AP472" s="129">
        <v>470</v>
      </c>
      <c r="AQ472" s="149"/>
      <c r="AR472" s="149"/>
      <c r="AS472" s="149"/>
      <c r="AT472" s="149"/>
      <c r="AU472" s="149"/>
      <c r="AV472" s="149"/>
      <c r="AW472" s="149"/>
      <c r="AX472" s="149"/>
      <c r="AY472" s="149"/>
      <c r="AZ472" s="149"/>
      <c r="BA472" s="149"/>
      <c r="BB472" s="149"/>
      <c r="BC472" s="149"/>
      <c r="BD472" s="149"/>
      <c r="BE472" s="149"/>
      <c r="BF472" s="149"/>
      <c r="BG472" s="149"/>
      <c r="BH472" s="149"/>
      <c r="BI472" s="149"/>
      <c r="BJ472" s="141" t="s">
        <v>5160</v>
      </c>
      <c r="BK472" s="149"/>
      <c r="BL472" s="149"/>
      <c r="BM472" s="149"/>
      <c r="BN472" s="149"/>
      <c r="BO472" s="149"/>
      <c r="BP472" s="149"/>
      <c r="BQ472" s="149"/>
      <c r="BR472" s="149"/>
      <c r="BS472" s="149"/>
      <c r="BT472" s="149"/>
      <c r="BU472" s="149"/>
      <c r="BV472" s="149"/>
      <c r="BW472" s="148"/>
      <c r="BX472" s="148"/>
      <c r="BY472" s="148"/>
      <c r="BZ472" s="150"/>
      <c r="CA472" s="150"/>
      <c r="CB472" s="150"/>
      <c r="CC472" s="150"/>
      <c r="CD472" s="150"/>
      <c r="CE472" s="150"/>
      <c r="CF472" s="150"/>
      <c r="CG472" s="150"/>
      <c r="CH472" s="150"/>
      <c r="CI472" s="150"/>
      <c r="CJ472" s="150"/>
      <c r="CK472" s="150"/>
      <c r="CL472" s="150"/>
      <c r="CM472" s="150"/>
      <c r="CN472" s="150"/>
      <c r="CO472" s="150"/>
      <c r="CP472" s="150"/>
      <c r="CQ472" s="150"/>
      <c r="CR472" s="150"/>
      <c r="CS472" s="143" t="s">
        <v>5161</v>
      </c>
      <c r="CT472" s="150"/>
      <c r="CU472" s="150"/>
      <c r="CV472" s="150"/>
      <c r="CW472" s="150"/>
      <c r="CX472" s="150"/>
      <c r="CY472" s="150"/>
      <c r="CZ472" s="150"/>
      <c r="DA472" s="150"/>
      <c r="DB472" s="150"/>
      <c r="DC472" s="150"/>
      <c r="DD472" s="150"/>
      <c r="DE472" s="150"/>
    </row>
    <row r="473" spans="34:109" ht="15" hidden="1" customHeight="1">
      <c r="AH473" s="148"/>
      <c r="AI473" s="148"/>
      <c r="AJ473" s="148"/>
      <c r="AK473" s="148"/>
      <c r="AL473" s="137" t="str">
        <f t="shared" si="21"/>
        <v/>
      </c>
      <c r="AM473" s="137" t="str">
        <f t="shared" si="22"/>
        <v/>
      </c>
      <c r="AN473" s="138" t="str">
        <f t="shared" si="23"/>
        <v/>
      </c>
      <c r="AO473" s="148"/>
      <c r="AP473" s="129">
        <v>471</v>
      </c>
      <c r="AQ473" s="149"/>
      <c r="AR473" s="149"/>
      <c r="AS473" s="149"/>
      <c r="AT473" s="149"/>
      <c r="AU473" s="149"/>
      <c r="AV473" s="149"/>
      <c r="AW473" s="149"/>
      <c r="AX473" s="149"/>
      <c r="AY473" s="149"/>
      <c r="AZ473" s="149"/>
      <c r="BA473" s="149"/>
      <c r="BB473" s="149"/>
      <c r="BC473" s="149"/>
      <c r="BD473" s="149"/>
      <c r="BE473" s="149"/>
      <c r="BF473" s="149"/>
      <c r="BG473" s="149"/>
      <c r="BH473" s="149"/>
      <c r="BI473" s="149"/>
      <c r="BJ473" s="141" t="s">
        <v>5162</v>
      </c>
      <c r="BK473" s="149"/>
      <c r="BL473" s="149"/>
      <c r="BM473" s="149"/>
      <c r="BN473" s="149"/>
      <c r="BO473" s="149"/>
      <c r="BP473" s="149"/>
      <c r="BQ473" s="149"/>
      <c r="BR473" s="149"/>
      <c r="BS473" s="149"/>
      <c r="BT473" s="149"/>
      <c r="BU473" s="149"/>
      <c r="BV473" s="149"/>
      <c r="BW473" s="148"/>
      <c r="BX473" s="148"/>
      <c r="BY473" s="148"/>
      <c r="BZ473" s="150"/>
      <c r="CA473" s="150"/>
      <c r="CB473" s="150"/>
      <c r="CC473" s="150"/>
      <c r="CD473" s="150"/>
      <c r="CE473" s="150"/>
      <c r="CF473" s="150"/>
      <c r="CG473" s="150"/>
      <c r="CH473" s="150"/>
      <c r="CI473" s="150"/>
      <c r="CJ473" s="150"/>
      <c r="CK473" s="150"/>
      <c r="CL473" s="150"/>
      <c r="CM473" s="150"/>
      <c r="CN473" s="150"/>
      <c r="CO473" s="150"/>
      <c r="CP473" s="150"/>
      <c r="CQ473" s="150"/>
      <c r="CR473" s="150"/>
      <c r="CS473" s="143" t="s">
        <v>5163</v>
      </c>
      <c r="CT473" s="150"/>
      <c r="CU473" s="150"/>
      <c r="CV473" s="150"/>
      <c r="CW473" s="150"/>
      <c r="CX473" s="150"/>
      <c r="CY473" s="150"/>
      <c r="CZ473" s="150"/>
      <c r="DA473" s="150"/>
      <c r="DB473" s="150"/>
      <c r="DC473" s="150"/>
      <c r="DD473" s="150"/>
      <c r="DE473" s="150"/>
    </row>
    <row r="474" spans="34:109" ht="15" hidden="1" customHeight="1">
      <c r="AH474" s="148"/>
      <c r="AI474" s="148"/>
      <c r="AJ474" s="148"/>
      <c r="AK474" s="148"/>
      <c r="AL474" s="137" t="str">
        <f t="shared" si="21"/>
        <v/>
      </c>
      <c r="AM474" s="137" t="str">
        <f t="shared" si="22"/>
        <v/>
      </c>
      <c r="AN474" s="138" t="str">
        <f t="shared" si="23"/>
        <v/>
      </c>
      <c r="AO474" s="148"/>
      <c r="AP474" s="129">
        <v>472</v>
      </c>
      <c r="AQ474" s="149"/>
      <c r="AR474" s="149"/>
      <c r="AS474" s="149"/>
      <c r="AT474" s="149"/>
      <c r="AU474" s="149"/>
      <c r="AV474" s="149"/>
      <c r="AW474" s="149"/>
      <c r="AX474" s="149"/>
      <c r="AY474" s="149"/>
      <c r="AZ474" s="149"/>
      <c r="BA474" s="149"/>
      <c r="BB474" s="149"/>
      <c r="BC474" s="149"/>
      <c r="BD474" s="149"/>
      <c r="BE474" s="149"/>
      <c r="BF474" s="149"/>
      <c r="BG474" s="149"/>
      <c r="BH474" s="149"/>
      <c r="BI474" s="149"/>
      <c r="BJ474" s="141" t="s">
        <v>5164</v>
      </c>
      <c r="BK474" s="149"/>
      <c r="BL474" s="149"/>
      <c r="BM474" s="149"/>
      <c r="BN474" s="149"/>
      <c r="BO474" s="149"/>
      <c r="BP474" s="149"/>
      <c r="BQ474" s="149"/>
      <c r="BR474" s="149"/>
      <c r="BS474" s="149"/>
      <c r="BT474" s="149"/>
      <c r="BU474" s="149"/>
      <c r="BV474" s="149"/>
      <c r="BW474" s="148"/>
      <c r="BX474" s="148"/>
      <c r="BY474" s="148"/>
      <c r="BZ474" s="150"/>
      <c r="CA474" s="150"/>
      <c r="CB474" s="150"/>
      <c r="CC474" s="150"/>
      <c r="CD474" s="150"/>
      <c r="CE474" s="150"/>
      <c r="CF474" s="150"/>
      <c r="CG474" s="150"/>
      <c r="CH474" s="150"/>
      <c r="CI474" s="150"/>
      <c r="CJ474" s="150"/>
      <c r="CK474" s="150"/>
      <c r="CL474" s="150"/>
      <c r="CM474" s="150"/>
      <c r="CN474" s="150"/>
      <c r="CO474" s="150"/>
      <c r="CP474" s="150"/>
      <c r="CQ474" s="150"/>
      <c r="CR474" s="150"/>
      <c r="CS474" s="143" t="s">
        <v>5165</v>
      </c>
      <c r="CT474" s="150"/>
      <c r="CU474" s="150"/>
      <c r="CV474" s="150"/>
      <c r="CW474" s="150"/>
      <c r="CX474" s="150"/>
      <c r="CY474" s="150"/>
      <c r="CZ474" s="150"/>
      <c r="DA474" s="150"/>
      <c r="DB474" s="150"/>
      <c r="DC474" s="150"/>
      <c r="DD474" s="150"/>
      <c r="DE474" s="150"/>
    </row>
    <row r="475" spans="34:109" ht="15" hidden="1" customHeight="1">
      <c r="AH475" s="148"/>
      <c r="AI475" s="148"/>
      <c r="AJ475" s="148"/>
      <c r="AK475" s="148"/>
      <c r="AL475" s="137" t="str">
        <f t="shared" si="21"/>
        <v/>
      </c>
      <c r="AM475" s="137" t="str">
        <f t="shared" si="22"/>
        <v/>
      </c>
      <c r="AN475" s="138" t="str">
        <f t="shared" si="23"/>
        <v/>
      </c>
      <c r="AO475" s="148"/>
      <c r="AP475" s="129">
        <v>473</v>
      </c>
      <c r="AQ475" s="149"/>
      <c r="AR475" s="149"/>
      <c r="AS475" s="149"/>
      <c r="AT475" s="149"/>
      <c r="AU475" s="149"/>
      <c r="AV475" s="149"/>
      <c r="AW475" s="149"/>
      <c r="AX475" s="149"/>
      <c r="AY475" s="149"/>
      <c r="AZ475" s="149"/>
      <c r="BA475" s="149"/>
      <c r="BB475" s="149"/>
      <c r="BC475" s="149"/>
      <c r="BD475" s="149"/>
      <c r="BE475" s="149"/>
      <c r="BF475" s="149"/>
      <c r="BG475" s="149"/>
      <c r="BH475" s="149"/>
      <c r="BI475" s="149"/>
      <c r="BJ475" s="141" t="s">
        <v>5166</v>
      </c>
      <c r="BK475" s="149"/>
      <c r="BL475" s="149"/>
      <c r="BM475" s="149"/>
      <c r="BN475" s="149"/>
      <c r="BO475" s="149"/>
      <c r="BP475" s="149"/>
      <c r="BQ475" s="149"/>
      <c r="BR475" s="149"/>
      <c r="BS475" s="149"/>
      <c r="BT475" s="149"/>
      <c r="BU475" s="149"/>
      <c r="BV475" s="149"/>
      <c r="BW475" s="148"/>
      <c r="BX475" s="148"/>
      <c r="BY475" s="148"/>
      <c r="BZ475" s="150"/>
      <c r="CA475" s="150"/>
      <c r="CB475" s="150"/>
      <c r="CC475" s="150"/>
      <c r="CD475" s="150"/>
      <c r="CE475" s="150"/>
      <c r="CF475" s="150"/>
      <c r="CG475" s="150"/>
      <c r="CH475" s="150"/>
      <c r="CI475" s="150"/>
      <c r="CJ475" s="150"/>
      <c r="CK475" s="150"/>
      <c r="CL475" s="150"/>
      <c r="CM475" s="150"/>
      <c r="CN475" s="150"/>
      <c r="CO475" s="150"/>
      <c r="CP475" s="150"/>
      <c r="CQ475" s="150"/>
      <c r="CR475" s="150"/>
      <c r="CS475" s="143" t="s">
        <v>5167</v>
      </c>
      <c r="CT475" s="150"/>
      <c r="CU475" s="150"/>
      <c r="CV475" s="150"/>
      <c r="CW475" s="150"/>
      <c r="CX475" s="150"/>
      <c r="CY475" s="150"/>
      <c r="CZ475" s="150"/>
      <c r="DA475" s="150"/>
      <c r="DB475" s="150"/>
      <c r="DC475" s="150"/>
      <c r="DD475" s="150"/>
      <c r="DE475" s="150"/>
    </row>
    <row r="476" spans="34:109" ht="15" hidden="1" customHeight="1">
      <c r="AH476" s="148"/>
      <c r="AI476" s="148"/>
      <c r="AJ476" s="148"/>
      <c r="AK476" s="148"/>
      <c r="AL476" s="137" t="str">
        <f t="shared" si="21"/>
        <v/>
      </c>
      <c r="AM476" s="137" t="str">
        <f t="shared" si="22"/>
        <v/>
      </c>
      <c r="AN476" s="138" t="str">
        <f t="shared" si="23"/>
        <v/>
      </c>
      <c r="AO476" s="148"/>
      <c r="AP476" s="129">
        <v>474</v>
      </c>
      <c r="AQ476" s="149"/>
      <c r="AR476" s="149"/>
      <c r="AS476" s="149"/>
      <c r="AT476" s="149"/>
      <c r="AU476" s="149"/>
      <c r="AV476" s="149"/>
      <c r="AW476" s="149"/>
      <c r="AX476" s="149"/>
      <c r="AY476" s="149"/>
      <c r="AZ476" s="149"/>
      <c r="BA476" s="149"/>
      <c r="BB476" s="149"/>
      <c r="BC476" s="149"/>
      <c r="BD476" s="149"/>
      <c r="BE476" s="149"/>
      <c r="BF476" s="149"/>
      <c r="BG476" s="149"/>
      <c r="BH476" s="149"/>
      <c r="BI476" s="149"/>
      <c r="BJ476" s="141" t="s">
        <v>5168</v>
      </c>
      <c r="BK476" s="149"/>
      <c r="BL476" s="149"/>
      <c r="BM476" s="149"/>
      <c r="BN476" s="149"/>
      <c r="BO476" s="149"/>
      <c r="BP476" s="149"/>
      <c r="BQ476" s="149"/>
      <c r="BR476" s="149"/>
      <c r="BS476" s="149"/>
      <c r="BT476" s="149"/>
      <c r="BU476" s="149"/>
      <c r="BV476" s="149"/>
      <c r="BW476" s="148"/>
      <c r="BX476" s="148"/>
      <c r="BY476" s="148"/>
      <c r="BZ476" s="150"/>
      <c r="CA476" s="150"/>
      <c r="CB476" s="150"/>
      <c r="CC476" s="150"/>
      <c r="CD476" s="150"/>
      <c r="CE476" s="150"/>
      <c r="CF476" s="150"/>
      <c r="CG476" s="150"/>
      <c r="CH476" s="150"/>
      <c r="CI476" s="150"/>
      <c r="CJ476" s="150"/>
      <c r="CK476" s="150"/>
      <c r="CL476" s="150"/>
      <c r="CM476" s="150"/>
      <c r="CN476" s="150"/>
      <c r="CO476" s="150"/>
      <c r="CP476" s="150"/>
      <c r="CQ476" s="150"/>
      <c r="CR476" s="150"/>
      <c r="CS476" s="143" t="s">
        <v>5169</v>
      </c>
      <c r="CT476" s="150"/>
      <c r="CU476" s="150"/>
      <c r="CV476" s="150"/>
      <c r="CW476" s="150"/>
      <c r="CX476" s="150"/>
      <c r="CY476" s="150"/>
      <c r="CZ476" s="150"/>
      <c r="DA476" s="150"/>
      <c r="DB476" s="150"/>
      <c r="DC476" s="150"/>
      <c r="DD476" s="150"/>
      <c r="DE476" s="150"/>
    </row>
    <row r="477" spans="34:109" ht="15" hidden="1" customHeight="1">
      <c r="AH477" s="148"/>
      <c r="AI477" s="148"/>
      <c r="AJ477" s="148"/>
      <c r="AK477" s="148"/>
      <c r="AL477" s="137" t="str">
        <f t="shared" si="21"/>
        <v/>
      </c>
      <c r="AM477" s="137" t="str">
        <f t="shared" si="22"/>
        <v/>
      </c>
      <c r="AN477" s="138" t="str">
        <f t="shared" si="23"/>
        <v/>
      </c>
      <c r="AO477" s="148"/>
      <c r="AP477" s="129">
        <v>475</v>
      </c>
      <c r="AQ477" s="149"/>
      <c r="AR477" s="149"/>
      <c r="AS477" s="149"/>
      <c r="AT477" s="149"/>
      <c r="AU477" s="149"/>
      <c r="AV477" s="149"/>
      <c r="AW477" s="149"/>
      <c r="AX477" s="149"/>
      <c r="AY477" s="149"/>
      <c r="AZ477" s="149"/>
      <c r="BA477" s="149"/>
      <c r="BB477" s="149"/>
      <c r="BC477" s="149"/>
      <c r="BD477" s="149"/>
      <c r="BE477" s="149"/>
      <c r="BF477" s="149"/>
      <c r="BG477" s="149"/>
      <c r="BH477" s="149"/>
      <c r="BI477" s="149"/>
      <c r="BJ477" s="141" t="s">
        <v>5170</v>
      </c>
      <c r="BK477" s="149"/>
      <c r="BL477" s="149"/>
      <c r="BM477" s="149"/>
      <c r="BN477" s="149"/>
      <c r="BO477" s="149"/>
      <c r="BP477" s="149"/>
      <c r="BQ477" s="149"/>
      <c r="BR477" s="149"/>
      <c r="BS477" s="149"/>
      <c r="BT477" s="149"/>
      <c r="BU477" s="149"/>
      <c r="BV477" s="149"/>
      <c r="BW477" s="148"/>
      <c r="BX477" s="148"/>
      <c r="BY477" s="148"/>
      <c r="BZ477" s="150"/>
      <c r="CA477" s="150"/>
      <c r="CB477" s="150"/>
      <c r="CC477" s="150"/>
      <c r="CD477" s="150"/>
      <c r="CE477" s="150"/>
      <c r="CF477" s="150"/>
      <c r="CG477" s="150"/>
      <c r="CH477" s="150"/>
      <c r="CI477" s="150"/>
      <c r="CJ477" s="150"/>
      <c r="CK477" s="150"/>
      <c r="CL477" s="150"/>
      <c r="CM477" s="150"/>
      <c r="CN477" s="150"/>
      <c r="CO477" s="150"/>
      <c r="CP477" s="150"/>
      <c r="CQ477" s="150"/>
      <c r="CR477" s="150"/>
      <c r="CS477" s="143" t="s">
        <v>5171</v>
      </c>
      <c r="CT477" s="150"/>
      <c r="CU477" s="150"/>
      <c r="CV477" s="150"/>
      <c r="CW477" s="150"/>
      <c r="CX477" s="150"/>
      <c r="CY477" s="150"/>
      <c r="CZ477" s="150"/>
      <c r="DA477" s="150"/>
      <c r="DB477" s="150"/>
      <c r="DC477" s="150"/>
      <c r="DD477" s="150"/>
      <c r="DE477" s="150"/>
    </row>
    <row r="478" spans="34:109" ht="15" hidden="1" customHeight="1">
      <c r="AH478" s="148"/>
      <c r="AI478" s="148"/>
      <c r="AJ478" s="148"/>
      <c r="AK478" s="148"/>
      <c r="AL478" s="137" t="str">
        <f t="shared" si="21"/>
        <v/>
      </c>
      <c r="AM478" s="137" t="str">
        <f t="shared" si="22"/>
        <v/>
      </c>
      <c r="AN478" s="138" t="str">
        <f t="shared" si="23"/>
        <v/>
      </c>
      <c r="AO478" s="148"/>
      <c r="AP478" s="129">
        <v>476</v>
      </c>
      <c r="AQ478" s="149"/>
      <c r="AR478" s="149"/>
      <c r="AS478" s="149"/>
      <c r="AT478" s="149"/>
      <c r="AU478" s="149"/>
      <c r="AV478" s="149"/>
      <c r="AW478" s="149"/>
      <c r="AX478" s="149"/>
      <c r="AY478" s="149"/>
      <c r="AZ478" s="149"/>
      <c r="BA478" s="149"/>
      <c r="BB478" s="149"/>
      <c r="BC478" s="149"/>
      <c r="BD478" s="149"/>
      <c r="BE478" s="149"/>
      <c r="BF478" s="149"/>
      <c r="BG478" s="149"/>
      <c r="BH478" s="149"/>
      <c r="BI478" s="149"/>
      <c r="BJ478" s="141" t="s">
        <v>5172</v>
      </c>
      <c r="BK478" s="149"/>
      <c r="BL478" s="149"/>
      <c r="BM478" s="149"/>
      <c r="BN478" s="149"/>
      <c r="BO478" s="149"/>
      <c r="BP478" s="149"/>
      <c r="BQ478" s="149"/>
      <c r="BR478" s="149"/>
      <c r="BS478" s="149"/>
      <c r="BT478" s="149"/>
      <c r="BU478" s="149"/>
      <c r="BV478" s="149"/>
      <c r="BW478" s="148"/>
      <c r="BX478" s="148"/>
      <c r="BY478" s="148"/>
      <c r="BZ478" s="150"/>
      <c r="CA478" s="150"/>
      <c r="CB478" s="150"/>
      <c r="CC478" s="150"/>
      <c r="CD478" s="150"/>
      <c r="CE478" s="150"/>
      <c r="CF478" s="150"/>
      <c r="CG478" s="150"/>
      <c r="CH478" s="150"/>
      <c r="CI478" s="150"/>
      <c r="CJ478" s="150"/>
      <c r="CK478" s="150"/>
      <c r="CL478" s="150"/>
      <c r="CM478" s="150"/>
      <c r="CN478" s="150"/>
      <c r="CO478" s="150"/>
      <c r="CP478" s="150"/>
      <c r="CQ478" s="150"/>
      <c r="CR478" s="150"/>
      <c r="CS478" s="143" t="s">
        <v>5173</v>
      </c>
      <c r="CT478" s="150"/>
      <c r="CU478" s="150"/>
      <c r="CV478" s="150"/>
      <c r="CW478" s="150"/>
      <c r="CX478" s="150"/>
      <c r="CY478" s="150"/>
      <c r="CZ478" s="150"/>
      <c r="DA478" s="150"/>
      <c r="DB478" s="150"/>
      <c r="DC478" s="150"/>
      <c r="DD478" s="150"/>
      <c r="DE478" s="150"/>
    </row>
    <row r="479" spans="34:109" ht="15" hidden="1" customHeight="1">
      <c r="AH479" s="148"/>
      <c r="AI479" s="148"/>
      <c r="AJ479" s="148"/>
      <c r="AK479" s="148"/>
      <c r="AL479" s="137" t="str">
        <f t="shared" si="21"/>
        <v/>
      </c>
      <c r="AM479" s="137" t="str">
        <f t="shared" si="22"/>
        <v/>
      </c>
      <c r="AN479" s="138" t="str">
        <f t="shared" si="23"/>
        <v/>
      </c>
      <c r="AO479" s="148"/>
      <c r="AP479" s="129">
        <v>477</v>
      </c>
      <c r="AQ479" s="149"/>
      <c r="AR479" s="149"/>
      <c r="AS479" s="149"/>
      <c r="AT479" s="149"/>
      <c r="AU479" s="149"/>
      <c r="AV479" s="149"/>
      <c r="AW479" s="149"/>
      <c r="AX479" s="149"/>
      <c r="AY479" s="149"/>
      <c r="AZ479" s="149"/>
      <c r="BA479" s="149"/>
      <c r="BB479" s="149"/>
      <c r="BC479" s="149"/>
      <c r="BD479" s="149"/>
      <c r="BE479" s="149"/>
      <c r="BF479" s="149"/>
      <c r="BG479" s="149"/>
      <c r="BH479" s="149"/>
      <c r="BI479" s="149"/>
      <c r="BJ479" s="141" t="s">
        <v>5174</v>
      </c>
      <c r="BK479" s="149"/>
      <c r="BL479" s="149"/>
      <c r="BM479" s="149"/>
      <c r="BN479" s="149"/>
      <c r="BO479" s="149"/>
      <c r="BP479" s="149"/>
      <c r="BQ479" s="149"/>
      <c r="BR479" s="149"/>
      <c r="BS479" s="149"/>
      <c r="BT479" s="149"/>
      <c r="BU479" s="149"/>
      <c r="BV479" s="149"/>
      <c r="BW479" s="148"/>
      <c r="BX479" s="148"/>
      <c r="BY479" s="148"/>
      <c r="BZ479" s="150"/>
      <c r="CA479" s="150"/>
      <c r="CB479" s="150"/>
      <c r="CC479" s="150"/>
      <c r="CD479" s="150"/>
      <c r="CE479" s="150"/>
      <c r="CF479" s="150"/>
      <c r="CG479" s="150"/>
      <c r="CH479" s="150"/>
      <c r="CI479" s="150"/>
      <c r="CJ479" s="150"/>
      <c r="CK479" s="150"/>
      <c r="CL479" s="150"/>
      <c r="CM479" s="150"/>
      <c r="CN479" s="150"/>
      <c r="CO479" s="150"/>
      <c r="CP479" s="150"/>
      <c r="CQ479" s="150"/>
      <c r="CR479" s="150"/>
      <c r="CS479" s="143" t="s">
        <v>5175</v>
      </c>
      <c r="CT479" s="150"/>
      <c r="CU479" s="150"/>
      <c r="CV479" s="150"/>
      <c r="CW479" s="150"/>
      <c r="CX479" s="150"/>
      <c r="CY479" s="150"/>
      <c r="CZ479" s="150"/>
      <c r="DA479" s="150"/>
      <c r="DB479" s="150"/>
      <c r="DC479" s="150"/>
      <c r="DD479" s="150"/>
      <c r="DE479" s="150"/>
    </row>
    <row r="480" spans="34:109" ht="15" hidden="1" customHeight="1">
      <c r="AH480" s="148"/>
      <c r="AI480" s="148"/>
      <c r="AJ480" s="148"/>
      <c r="AK480" s="148"/>
      <c r="AL480" s="137" t="str">
        <f t="shared" si="21"/>
        <v/>
      </c>
      <c r="AM480" s="137" t="str">
        <f t="shared" si="22"/>
        <v/>
      </c>
      <c r="AN480" s="138" t="str">
        <f t="shared" si="23"/>
        <v/>
      </c>
      <c r="AO480" s="148"/>
      <c r="AP480" s="129">
        <v>478</v>
      </c>
      <c r="AQ480" s="149"/>
      <c r="AR480" s="149"/>
      <c r="AS480" s="149"/>
      <c r="AT480" s="149"/>
      <c r="AU480" s="149"/>
      <c r="AV480" s="149"/>
      <c r="AW480" s="149"/>
      <c r="AX480" s="149"/>
      <c r="AY480" s="149"/>
      <c r="AZ480" s="149"/>
      <c r="BA480" s="149"/>
      <c r="BB480" s="149"/>
      <c r="BC480" s="149"/>
      <c r="BD480" s="149"/>
      <c r="BE480" s="149"/>
      <c r="BF480" s="149"/>
      <c r="BG480" s="149"/>
      <c r="BH480" s="149"/>
      <c r="BI480" s="149"/>
      <c r="BJ480" s="141" t="s">
        <v>5176</v>
      </c>
      <c r="BK480" s="149"/>
      <c r="BL480" s="149"/>
      <c r="BM480" s="149"/>
      <c r="BN480" s="149"/>
      <c r="BO480" s="149"/>
      <c r="BP480" s="149"/>
      <c r="BQ480" s="149"/>
      <c r="BR480" s="149"/>
      <c r="BS480" s="149"/>
      <c r="BT480" s="149"/>
      <c r="BU480" s="149"/>
      <c r="BV480" s="149"/>
      <c r="BW480" s="148"/>
      <c r="BX480" s="148"/>
      <c r="BY480" s="148"/>
      <c r="BZ480" s="150"/>
      <c r="CA480" s="150"/>
      <c r="CB480" s="150"/>
      <c r="CC480" s="150"/>
      <c r="CD480" s="150"/>
      <c r="CE480" s="150"/>
      <c r="CF480" s="150"/>
      <c r="CG480" s="150"/>
      <c r="CH480" s="150"/>
      <c r="CI480" s="150"/>
      <c r="CJ480" s="150"/>
      <c r="CK480" s="150"/>
      <c r="CL480" s="150"/>
      <c r="CM480" s="150"/>
      <c r="CN480" s="150"/>
      <c r="CO480" s="150"/>
      <c r="CP480" s="150"/>
      <c r="CQ480" s="150"/>
      <c r="CR480" s="150"/>
      <c r="CS480" s="143" t="s">
        <v>5177</v>
      </c>
      <c r="CT480" s="150"/>
      <c r="CU480" s="150"/>
      <c r="CV480" s="150"/>
      <c r="CW480" s="150"/>
      <c r="CX480" s="150"/>
      <c r="CY480" s="150"/>
      <c r="CZ480" s="150"/>
      <c r="DA480" s="150"/>
      <c r="DB480" s="150"/>
      <c r="DC480" s="150"/>
      <c r="DD480" s="150"/>
      <c r="DE480" s="150"/>
    </row>
    <row r="481" spans="34:109" ht="15" hidden="1" customHeight="1">
      <c r="AH481" s="148"/>
      <c r="AI481" s="148"/>
      <c r="AJ481" s="148"/>
      <c r="AK481" s="148"/>
      <c r="AL481" s="137" t="str">
        <f t="shared" si="21"/>
        <v/>
      </c>
      <c r="AM481" s="137" t="str">
        <f t="shared" si="22"/>
        <v/>
      </c>
      <c r="AN481" s="138" t="str">
        <f t="shared" si="23"/>
        <v/>
      </c>
      <c r="AO481" s="148"/>
      <c r="AP481" s="129">
        <v>479</v>
      </c>
      <c r="AQ481" s="149"/>
      <c r="AR481" s="149"/>
      <c r="AS481" s="149"/>
      <c r="AT481" s="149"/>
      <c r="AU481" s="149"/>
      <c r="AV481" s="149"/>
      <c r="AW481" s="149"/>
      <c r="AX481" s="149"/>
      <c r="AY481" s="149"/>
      <c r="AZ481" s="149"/>
      <c r="BA481" s="149"/>
      <c r="BB481" s="149"/>
      <c r="BC481" s="149"/>
      <c r="BD481" s="149"/>
      <c r="BE481" s="149"/>
      <c r="BF481" s="149"/>
      <c r="BG481" s="149"/>
      <c r="BH481" s="149"/>
      <c r="BI481" s="149"/>
      <c r="BJ481" s="141" t="s">
        <v>5178</v>
      </c>
      <c r="BK481" s="149"/>
      <c r="BL481" s="149"/>
      <c r="BM481" s="149"/>
      <c r="BN481" s="149"/>
      <c r="BO481" s="149"/>
      <c r="BP481" s="149"/>
      <c r="BQ481" s="149"/>
      <c r="BR481" s="149"/>
      <c r="BS481" s="149"/>
      <c r="BT481" s="149"/>
      <c r="BU481" s="149"/>
      <c r="BV481" s="149"/>
      <c r="BW481" s="148"/>
      <c r="BX481" s="148"/>
      <c r="BY481" s="148"/>
      <c r="BZ481" s="150"/>
      <c r="CA481" s="150"/>
      <c r="CB481" s="150"/>
      <c r="CC481" s="150"/>
      <c r="CD481" s="150"/>
      <c r="CE481" s="150"/>
      <c r="CF481" s="150"/>
      <c r="CG481" s="150"/>
      <c r="CH481" s="150"/>
      <c r="CI481" s="150"/>
      <c r="CJ481" s="150"/>
      <c r="CK481" s="150"/>
      <c r="CL481" s="150"/>
      <c r="CM481" s="150"/>
      <c r="CN481" s="150"/>
      <c r="CO481" s="150"/>
      <c r="CP481" s="150"/>
      <c r="CQ481" s="150"/>
      <c r="CR481" s="150"/>
      <c r="CS481" s="143" t="s">
        <v>5179</v>
      </c>
      <c r="CT481" s="150"/>
      <c r="CU481" s="150"/>
      <c r="CV481" s="150"/>
      <c r="CW481" s="150"/>
      <c r="CX481" s="150"/>
      <c r="CY481" s="150"/>
      <c r="CZ481" s="150"/>
      <c r="DA481" s="150"/>
      <c r="DB481" s="150"/>
      <c r="DC481" s="150"/>
      <c r="DD481" s="150"/>
      <c r="DE481" s="150"/>
    </row>
    <row r="482" spans="34:109" ht="15" hidden="1" customHeight="1">
      <c r="AH482" s="148"/>
      <c r="AI482" s="148"/>
      <c r="AJ482" s="148"/>
      <c r="AK482" s="148"/>
      <c r="AL482" s="137" t="str">
        <f t="shared" si="21"/>
        <v/>
      </c>
      <c r="AM482" s="137" t="str">
        <f t="shared" si="22"/>
        <v/>
      </c>
      <c r="AN482" s="138" t="str">
        <f t="shared" si="23"/>
        <v/>
      </c>
      <c r="AO482" s="148"/>
      <c r="AP482" s="129">
        <v>480</v>
      </c>
      <c r="AQ482" s="149"/>
      <c r="AR482" s="149"/>
      <c r="AS482" s="149"/>
      <c r="AT482" s="149"/>
      <c r="AU482" s="149"/>
      <c r="AV482" s="149"/>
      <c r="AW482" s="149"/>
      <c r="AX482" s="149"/>
      <c r="AY482" s="149"/>
      <c r="AZ482" s="149"/>
      <c r="BA482" s="149"/>
      <c r="BB482" s="149"/>
      <c r="BC482" s="149"/>
      <c r="BD482" s="149"/>
      <c r="BE482" s="149"/>
      <c r="BF482" s="149"/>
      <c r="BG482" s="149"/>
      <c r="BH482" s="149"/>
      <c r="BI482" s="149"/>
      <c r="BJ482" s="141" t="s">
        <v>5180</v>
      </c>
      <c r="BK482" s="149"/>
      <c r="BL482" s="149"/>
      <c r="BM482" s="149"/>
      <c r="BN482" s="149"/>
      <c r="BO482" s="149"/>
      <c r="BP482" s="149"/>
      <c r="BQ482" s="149"/>
      <c r="BR482" s="149"/>
      <c r="BS482" s="149"/>
      <c r="BT482" s="149"/>
      <c r="BU482" s="149"/>
      <c r="BV482" s="149"/>
      <c r="BW482" s="148"/>
      <c r="BX482" s="148"/>
      <c r="BY482" s="148"/>
      <c r="BZ482" s="150"/>
      <c r="CA482" s="150"/>
      <c r="CB482" s="150"/>
      <c r="CC482" s="150"/>
      <c r="CD482" s="150"/>
      <c r="CE482" s="150"/>
      <c r="CF482" s="150"/>
      <c r="CG482" s="150"/>
      <c r="CH482" s="150"/>
      <c r="CI482" s="150"/>
      <c r="CJ482" s="150"/>
      <c r="CK482" s="150"/>
      <c r="CL482" s="150"/>
      <c r="CM482" s="150"/>
      <c r="CN482" s="150"/>
      <c r="CO482" s="150"/>
      <c r="CP482" s="150"/>
      <c r="CQ482" s="150"/>
      <c r="CR482" s="150"/>
      <c r="CS482" s="143" t="s">
        <v>5181</v>
      </c>
      <c r="CT482" s="150"/>
      <c r="CU482" s="150"/>
      <c r="CV482" s="150"/>
      <c r="CW482" s="150"/>
      <c r="CX482" s="150"/>
      <c r="CY482" s="150"/>
      <c r="CZ482" s="150"/>
      <c r="DA482" s="150"/>
      <c r="DB482" s="150"/>
      <c r="DC482" s="150"/>
      <c r="DD482" s="150"/>
      <c r="DE482" s="150"/>
    </row>
    <row r="483" spans="34:109" ht="15" hidden="1" customHeight="1">
      <c r="AH483" s="148"/>
      <c r="AI483" s="148"/>
      <c r="AJ483" s="148"/>
      <c r="AK483" s="148"/>
      <c r="AL483" s="137" t="str">
        <f t="shared" si="21"/>
        <v/>
      </c>
      <c r="AM483" s="137" t="str">
        <f t="shared" si="22"/>
        <v/>
      </c>
      <c r="AN483" s="138" t="str">
        <f t="shared" si="23"/>
        <v/>
      </c>
      <c r="AO483" s="148"/>
      <c r="AP483" s="129">
        <v>481</v>
      </c>
      <c r="AQ483" s="149"/>
      <c r="AR483" s="149"/>
      <c r="AS483" s="149"/>
      <c r="AT483" s="149"/>
      <c r="AU483" s="149"/>
      <c r="AV483" s="149"/>
      <c r="AW483" s="149"/>
      <c r="AX483" s="149"/>
      <c r="AY483" s="149"/>
      <c r="AZ483" s="149"/>
      <c r="BA483" s="149"/>
      <c r="BB483" s="149"/>
      <c r="BC483" s="149"/>
      <c r="BD483" s="149"/>
      <c r="BE483" s="149"/>
      <c r="BF483" s="149"/>
      <c r="BG483" s="149"/>
      <c r="BH483" s="149"/>
      <c r="BI483" s="149"/>
      <c r="BJ483" s="141" t="s">
        <v>5182</v>
      </c>
      <c r="BK483" s="149"/>
      <c r="BL483" s="149"/>
      <c r="BM483" s="149"/>
      <c r="BN483" s="149"/>
      <c r="BO483" s="149"/>
      <c r="BP483" s="149"/>
      <c r="BQ483" s="149"/>
      <c r="BR483" s="149"/>
      <c r="BS483" s="149"/>
      <c r="BT483" s="149"/>
      <c r="BU483" s="149"/>
      <c r="BV483" s="149"/>
      <c r="BW483" s="148"/>
      <c r="BX483" s="148"/>
      <c r="BY483" s="148"/>
      <c r="BZ483" s="150"/>
      <c r="CA483" s="150"/>
      <c r="CB483" s="150"/>
      <c r="CC483" s="150"/>
      <c r="CD483" s="150"/>
      <c r="CE483" s="150"/>
      <c r="CF483" s="150"/>
      <c r="CG483" s="150"/>
      <c r="CH483" s="150"/>
      <c r="CI483" s="150"/>
      <c r="CJ483" s="150"/>
      <c r="CK483" s="150"/>
      <c r="CL483" s="150"/>
      <c r="CM483" s="150"/>
      <c r="CN483" s="150"/>
      <c r="CO483" s="150"/>
      <c r="CP483" s="150"/>
      <c r="CQ483" s="150"/>
      <c r="CR483" s="150"/>
      <c r="CS483" s="143" t="s">
        <v>5183</v>
      </c>
      <c r="CT483" s="150"/>
      <c r="CU483" s="150"/>
      <c r="CV483" s="150"/>
      <c r="CW483" s="150"/>
      <c r="CX483" s="150"/>
      <c r="CY483" s="150"/>
      <c r="CZ483" s="150"/>
      <c r="DA483" s="150"/>
      <c r="DB483" s="150"/>
      <c r="DC483" s="150"/>
      <c r="DD483" s="150"/>
      <c r="DE483" s="150"/>
    </row>
    <row r="484" spans="34:109" ht="15" hidden="1" customHeight="1">
      <c r="AH484" s="148"/>
      <c r="AI484" s="148"/>
      <c r="AJ484" s="148"/>
      <c r="AK484" s="148"/>
      <c r="AL484" s="137" t="str">
        <f t="shared" si="21"/>
        <v/>
      </c>
      <c r="AM484" s="137" t="str">
        <f t="shared" si="22"/>
        <v/>
      </c>
      <c r="AN484" s="138" t="str">
        <f t="shared" si="23"/>
        <v/>
      </c>
      <c r="AO484" s="148"/>
      <c r="AP484" s="129">
        <v>482</v>
      </c>
      <c r="AQ484" s="149"/>
      <c r="AR484" s="149"/>
      <c r="AS484" s="149"/>
      <c r="AT484" s="149"/>
      <c r="AU484" s="149"/>
      <c r="AV484" s="149"/>
      <c r="AW484" s="149"/>
      <c r="AX484" s="149"/>
      <c r="AY484" s="149"/>
      <c r="AZ484" s="149"/>
      <c r="BA484" s="149"/>
      <c r="BB484" s="149"/>
      <c r="BC484" s="149"/>
      <c r="BD484" s="149"/>
      <c r="BE484" s="149"/>
      <c r="BF484" s="149"/>
      <c r="BG484" s="149"/>
      <c r="BH484" s="149"/>
      <c r="BI484" s="149"/>
      <c r="BJ484" s="141" t="s">
        <v>5184</v>
      </c>
      <c r="BK484" s="149"/>
      <c r="BL484" s="149"/>
      <c r="BM484" s="149"/>
      <c r="BN484" s="149"/>
      <c r="BO484" s="149"/>
      <c r="BP484" s="149"/>
      <c r="BQ484" s="149"/>
      <c r="BR484" s="149"/>
      <c r="BS484" s="149"/>
      <c r="BT484" s="149"/>
      <c r="BU484" s="149"/>
      <c r="BV484" s="149"/>
      <c r="BW484" s="148"/>
      <c r="BX484" s="148"/>
      <c r="BY484" s="148"/>
      <c r="BZ484" s="150"/>
      <c r="CA484" s="150"/>
      <c r="CB484" s="150"/>
      <c r="CC484" s="150"/>
      <c r="CD484" s="150"/>
      <c r="CE484" s="150"/>
      <c r="CF484" s="150"/>
      <c r="CG484" s="150"/>
      <c r="CH484" s="150"/>
      <c r="CI484" s="150"/>
      <c r="CJ484" s="150"/>
      <c r="CK484" s="150"/>
      <c r="CL484" s="150"/>
      <c r="CM484" s="150"/>
      <c r="CN484" s="150"/>
      <c r="CO484" s="150"/>
      <c r="CP484" s="150"/>
      <c r="CQ484" s="150"/>
      <c r="CR484" s="150"/>
      <c r="CS484" s="143" t="s">
        <v>5185</v>
      </c>
      <c r="CT484" s="150"/>
      <c r="CU484" s="150"/>
      <c r="CV484" s="150"/>
      <c r="CW484" s="150"/>
      <c r="CX484" s="150"/>
      <c r="CY484" s="150"/>
      <c r="CZ484" s="150"/>
      <c r="DA484" s="150"/>
      <c r="DB484" s="150"/>
      <c r="DC484" s="150"/>
      <c r="DD484" s="150"/>
      <c r="DE484" s="150"/>
    </row>
    <row r="485" spans="34:109" ht="15" hidden="1" customHeight="1">
      <c r="AH485" s="148"/>
      <c r="AI485" s="148"/>
      <c r="AJ485" s="148"/>
      <c r="AK485" s="148"/>
      <c r="AL485" s="137" t="str">
        <f t="shared" si="21"/>
        <v/>
      </c>
      <c r="AM485" s="137" t="str">
        <f t="shared" si="22"/>
        <v/>
      </c>
      <c r="AN485" s="138" t="str">
        <f t="shared" si="23"/>
        <v/>
      </c>
      <c r="AO485" s="148"/>
      <c r="AP485" s="129">
        <v>483</v>
      </c>
      <c r="AQ485" s="149"/>
      <c r="AR485" s="149"/>
      <c r="AS485" s="149"/>
      <c r="AT485" s="149"/>
      <c r="AU485" s="149"/>
      <c r="AV485" s="149"/>
      <c r="AW485" s="149"/>
      <c r="AX485" s="149"/>
      <c r="AY485" s="149"/>
      <c r="AZ485" s="149"/>
      <c r="BA485" s="149"/>
      <c r="BB485" s="149"/>
      <c r="BC485" s="149"/>
      <c r="BD485" s="149"/>
      <c r="BE485" s="149"/>
      <c r="BF485" s="149"/>
      <c r="BG485" s="149"/>
      <c r="BH485" s="149"/>
      <c r="BI485" s="149"/>
      <c r="BJ485" s="141" t="s">
        <v>5186</v>
      </c>
      <c r="BK485" s="149"/>
      <c r="BL485" s="149"/>
      <c r="BM485" s="149"/>
      <c r="BN485" s="149"/>
      <c r="BO485" s="149"/>
      <c r="BP485" s="149"/>
      <c r="BQ485" s="149"/>
      <c r="BR485" s="149"/>
      <c r="BS485" s="149"/>
      <c r="BT485" s="149"/>
      <c r="BU485" s="149"/>
      <c r="BV485" s="149"/>
      <c r="BW485" s="148"/>
      <c r="BX485" s="148"/>
      <c r="BY485" s="148"/>
      <c r="BZ485" s="150"/>
      <c r="CA485" s="150"/>
      <c r="CB485" s="150"/>
      <c r="CC485" s="150"/>
      <c r="CD485" s="150"/>
      <c r="CE485" s="150"/>
      <c r="CF485" s="150"/>
      <c r="CG485" s="150"/>
      <c r="CH485" s="150"/>
      <c r="CI485" s="150"/>
      <c r="CJ485" s="150"/>
      <c r="CK485" s="150"/>
      <c r="CL485" s="150"/>
      <c r="CM485" s="150"/>
      <c r="CN485" s="150"/>
      <c r="CO485" s="150"/>
      <c r="CP485" s="150"/>
      <c r="CQ485" s="150"/>
      <c r="CR485" s="150"/>
      <c r="CS485" s="143" t="s">
        <v>5187</v>
      </c>
      <c r="CT485" s="150"/>
      <c r="CU485" s="150"/>
      <c r="CV485" s="150"/>
      <c r="CW485" s="150"/>
      <c r="CX485" s="150"/>
      <c r="CY485" s="150"/>
      <c r="CZ485" s="150"/>
      <c r="DA485" s="150"/>
      <c r="DB485" s="150"/>
      <c r="DC485" s="150"/>
      <c r="DD485" s="150"/>
      <c r="DE485" s="150"/>
    </row>
    <row r="486" spans="34:109" ht="15" hidden="1" customHeight="1">
      <c r="AH486" s="148"/>
      <c r="AI486" s="148"/>
      <c r="AJ486" s="148"/>
      <c r="AK486" s="148"/>
      <c r="AL486" s="137" t="str">
        <f t="shared" si="21"/>
        <v/>
      </c>
      <c r="AM486" s="137" t="str">
        <f t="shared" si="22"/>
        <v/>
      </c>
      <c r="AN486" s="138" t="str">
        <f t="shared" si="23"/>
        <v/>
      </c>
      <c r="AO486" s="148"/>
      <c r="AP486" s="129">
        <v>484</v>
      </c>
      <c r="AQ486" s="149"/>
      <c r="AR486" s="149"/>
      <c r="AS486" s="149"/>
      <c r="AT486" s="149"/>
      <c r="AU486" s="149"/>
      <c r="AV486" s="149"/>
      <c r="AW486" s="149"/>
      <c r="AX486" s="149"/>
      <c r="AY486" s="149"/>
      <c r="AZ486" s="149"/>
      <c r="BA486" s="149"/>
      <c r="BB486" s="149"/>
      <c r="BC486" s="149"/>
      <c r="BD486" s="149"/>
      <c r="BE486" s="149"/>
      <c r="BF486" s="149"/>
      <c r="BG486" s="149"/>
      <c r="BH486" s="149"/>
      <c r="BI486" s="149"/>
      <c r="BJ486" s="141" t="s">
        <v>5188</v>
      </c>
      <c r="BK486" s="149"/>
      <c r="BL486" s="149"/>
      <c r="BM486" s="149"/>
      <c r="BN486" s="149"/>
      <c r="BO486" s="149"/>
      <c r="BP486" s="149"/>
      <c r="BQ486" s="149"/>
      <c r="BR486" s="149"/>
      <c r="BS486" s="149"/>
      <c r="BT486" s="149"/>
      <c r="BU486" s="149"/>
      <c r="BV486" s="149"/>
      <c r="BW486" s="148"/>
      <c r="BX486" s="148"/>
      <c r="BY486" s="148"/>
      <c r="BZ486" s="150"/>
      <c r="CA486" s="150"/>
      <c r="CB486" s="150"/>
      <c r="CC486" s="150"/>
      <c r="CD486" s="150"/>
      <c r="CE486" s="150"/>
      <c r="CF486" s="150"/>
      <c r="CG486" s="150"/>
      <c r="CH486" s="150"/>
      <c r="CI486" s="150"/>
      <c r="CJ486" s="150"/>
      <c r="CK486" s="150"/>
      <c r="CL486" s="150"/>
      <c r="CM486" s="150"/>
      <c r="CN486" s="150"/>
      <c r="CO486" s="150"/>
      <c r="CP486" s="150"/>
      <c r="CQ486" s="150"/>
      <c r="CR486" s="150"/>
      <c r="CS486" s="143" t="s">
        <v>5189</v>
      </c>
      <c r="CT486" s="150"/>
      <c r="CU486" s="150"/>
      <c r="CV486" s="150"/>
      <c r="CW486" s="150"/>
      <c r="CX486" s="150"/>
      <c r="CY486" s="150"/>
      <c r="CZ486" s="150"/>
      <c r="DA486" s="150"/>
      <c r="DB486" s="150"/>
      <c r="DC486" s="150"/>
      <c r="DD486" s="150"/>
      <c r="DE486" s="150"/>
    </row>
    <row r="487" spans="34:109" ht="15" hidden="1" customHeight="1">
      <c r="AH487" s="148"/>
      <c r="AI487" s="148"/>
      <c r="AJ487" s="148"/>
      <c r="AK487" s="148"/>
      <c r="AL487" s="137" t="str">
        <f t="shared" si="21"/>
        <v/>
      </c>
      <c r="AM487" s="137" t="str">
        <f t="shared" si="22"/>
        <v/>
      </c>
      <c r="AN487" s="138" t="str">
        <f t="shared" si="23"/>
        <v/>
      </c>
      <c r="AO487" s="148"/>
      <c r="AP487" s="129">
        <v>485</v>
      </c>
      <c r="AQ487" s="149"/>
      <c r="AR487" s="149"/>
      <c r="AS487" s="149"/>
      <c r="AT487" s="149"/>
      <c r="AU487" s="149"/>
      <c r="AV487" s="149"/>
      <c r="AW487" s="149"/>
      <c r="AX487" s="149"/>
      <c r="AY487" s="149"/>
      <c r="AZ487" s="149"/>
      <c r="BA487" s="149"/>
      <c r="BB487" s="149"/>
      <c r="BC487" s="149"/>
      <c r="BD487" s="149"/>
      <c r="BE487" s="149"/>
      <c r="BF487" s="149"/>
      <c r="BG487" s="149"/>
      <c r="BH487" s="149"/>
      <c r="BI487" s="149"/>
      <c r="BJ487" s="141" t="s">
        <v>5190</v>
      </c>
      <c r="BK487" s="149"/>
      <c r="BL487" s="149"/>
      <c r="BM487" s="149"/>
      <c r="BN487" s="149"/>
      <c r="BO487" s="149"/>
      <c r="BP487" s="149"/>
      <c r="BQ487" s="149"/>
      <c r="BR487" s="149"/>
      <c r="BS487" s="149"/>
      <c r="BT487" s="149"/>
      <c r="BU487" s="149"/>
      <c r="BV487" s="149"/>
      <c r="BW487" s="148"/>
      <c r="BX487" s="148"/>
      <c r="BY487" s="148"/>
      <c r="BZ487" s="150"/>
      <c r="CA487" s="150"/>
      <c r="CB487" s="150"/>
      <c r="CC487" s="150"/>
      <c r="CD487" s="150"/>
      <c r="CE487" s="150"/>
      <c r="CF487" s="150"/>
      <c r="CG487" s="150"/>
      <c r="CH487" s="150"/>
      <c r="CI487" s="150"/>
      <c r="CJ487" s="150"/>
      <c r="CK487" s="150"/>
      <c r="CL487" s="150"/>
      <c r="CM487" s="150"/>
      <c r="CN487" s="150"/>
      <c r="CO487" s="150"/>
      <c r="CP487" s="150"/>
      <c r="CQ487" s="150"/>
      <c r="CR487" s="150"/>
      <c r="CS487" s="143" t="s">
        <v>5191</v>
      </c>
      <c r="CT487" s="150"/>
      <c r="CU487" s="150"/>
      <c r="CV487" s="150"/>
      <c r="CW487" s="150"/>
      <c r="CX487" s="150"/>
      <c r="CY487" s="150"/>
      <c r="CZ487" s="150"/>
      <c r="DA487" s="150"/>
      <c r="DB487" s="150"/>
      <c r="DC487" s="150"/>
      <c r="DD487" s="150"/>
      <c r="DE487" s="150"/>
    </row>
    <row r="488" spans="34:109" ht="15" hidden="1" customHeight="1">
      <c r="AH488" s="148"/>
      <c r="AI488" s="148"/>
      <c r="AJ488" s="148"/>
      <c r="AK488" s="148"/>
      <c r="AL488" s="137" t="str">
        <f t="shared" si="21"/>
        <v/>
      </c>
      <c r="AM488" s="137" t="str">
        <f t="shared" si="22"/>
        <v/>
      </c>
      <c r="AN488" s="138" t="str">
        <f t="shared" si="23"/>
        <v/>
      </c>
      <c r="AO488" s="148"/>
      <c r="AP488" s="129">
        <v>486</v>
      </c>
      <c r="AQ488" s="149"/>
      <c r="AR488" s="149"/>
      <c r="AS488" s="149"/>
      <c r="AT488" s="149"/>
      <c r="AU488" s="149"/>
      <c r="AV488" s="149"/>
      <c r="AW488" s="149"/>
      <c r="AX488" s="149"/>
      <c r="AY488" s="149"/>
      <c r="AZ488" s="149"/>
      <c r="BA488" s="149"/>
      <c r="BB488" s="149"/>
      <c r="BC488" s="149"/>
      <c r="BD488" s="149"/>
      <c r="BE488" s="149"/>
      <c r="BF488" s="149"/>
      <c r="BG488" s="149"/>
      <c r="BH488" s="149"/>
      <c r="BI488" s="149"/>
      <c r="BJ488" s="141" t="s">
        <v>5192</v>
      </c>
      <c r="BK488" s="149"/>
      <c r="BL488" s="149"/>
      <c r="BM488" s="149"/>
      <c r="BN488" s="149"/>
      <c r="BO488" s="149"/>
      <c r="BP488" s="149"/>
      <c r="BQ488" s="149"/>
      <c r="BR488" s="149"/>
      <c r="BS488" s="149"/>
      <c r="BT488" s="149"/>
      <c r="BU488" s="149"/>
      <c r="BV488" s="149"/>
      <c r="BW488" s="148"/>
      <c r="BX488" s="148"/>
      <c r="BY488" s="148"/>
      <c r="BZ488" s="150"/>
      <c r="CA488" s="150"/>
      <c r="CB488" s="150"/>
      <c r="CC488" s="150"/>
      <c r="CD488" s="150"/>
      <c r="CE488" s="150"/>
      <c r="CF488" s="150"/>
      <c r="CG488" s="150"/>
      <c r="CH488" s="150"/>
      <c r="CI488" s="150"/>
      <c r="CJ488" s="150"/>
      <c r="CK488" s="150"/>
      <c r="CL488" s="150"/>
      <c r="CM488" s="150"/>
      <c r="CN488" s="150"/>
      <c r="CO488" s="150"/>
      <c r="CP488" s="150"/>
      <c r="CQ488" s="150"/>
      <c r="CR488" s="150"/>
      <c r="CS488" s="143" t="s">
        <v>5193</v>
      </c>
      <c r="CT488" s="150"/>
      <c r="CU488" s="150"/>
      <c r="CV488" s="150"/>
      <c r="CW488" s="150"/>
      <c r="CX488" s="150"/>
      <c r="CY488" s="150"/>
      <c r="CZ488" s="150"/>
      <c r="DA488" s="150"/>
      <c r="DB488" s="150"/>
      <c r="DC488" s="150"/>
      <c r="DD488" s="150"/>
      <c r="DE488" s="150"/>
    </row>
    <row r="489" spans="34:109" ht="15" hidden="1" customHeight="1">
      <c r="AH489" s="148"/>
      <c r="AI489" s="148"/>
      <c r="AJ489" s="148"/>
      <c r="AK489" s="148"/>
      <c r="AL489" s="137" t="str">
        <f t="shared" si="21"/>
        <v/>
      </c>
      <c r="AM489" s="137" t="str">
        <f t="shared" si="22"/>
        <v/>
      </c>
      <c r="AN489" s="138" t="str">
        <f t="shared" si="23"/>
        <v/>
      </c>
      <c r="AO489" s="148"/>
      <c r="AP489" s="129">
        <v>487</v>
      </c>
      <c r="AQ489" s="149"/>
      <c r="AR489" s="149"/>
      <c r="AS489" s="149"/>
      <c r="AT489" s="149"/>
      <c r="AU489" s="149"/>
      <c r="AV489" s="149"/>
      <c r="AW489" s="149"/>
      <c r="AX489" s="149"/>
      <c r="AY489" s="149"/>
      <c r="AZ489" s="149"/>
      <c r="BA489" s="149"/>
      <c r="BB489" s="149"/>
      <c r="BC489" s="149"/>
      <c r="BD489" s="149"/>
      <c r="BE489" s="149"/>
      <c r="BF489" s="149"/>
      <c r="BG489" s="149"/>
      <c r="BH489" s="149"/>
      <c r="BI489" s="149"/>
      <c r="BJ489" s="141" t="s">
        <v>5194</v>
      </c>
      <c r="BK489" s="149"/>
      <c r="BL489" s="149"/>
      <c r="BM489" s="149"/>
      <c r="BN489" s="149"/>
      <c r="BO489" s="149"/>
      <c r="BP489" s="149"/>
      <c r="BQ489" s="149"/>
      <c r="BR489" s="149"/>
      <c r="BS489" s="149"/>
      <c r="BT489" s="149"/>
      <c r="BU489" s="149"/>
      <c r="BV489" s="149"/>
      <c r="BW489" s="148"/>
      <c r="BX489" s="148"/>
      <c r="BY489" s="148"/>
      <c r="BZ489" s="150"/>
      <c r="CA489" s="150"/>
      <c r="CB489" s="150"/>
      <c r="CC489" s="150"/>
      <c r="CD489" s="150"/>
      <c r="CE489" s="150"/>
      <c r="CF489" s="150"/>
      <c r="CG489" s="150"/>
      <c r="CH489" s="150"/>
      <c r="CI489" s="150"/>
      <c r="CJ489" s="150"/>
      <c r="CK489" s="150"/>
      <c r="CL489" s="150"/>
      <c r="CM489" s="150"/>
      <c r="CN489" s="150"/>
      <c r="CO489" s="150"/>
      <c r="CP489" s="150"/>
      <c r="CQ489" s="150"/>
      <c r="CR489" s="150"/>
      <c r="CS489" s="143" t="s">
        <v>5195</v>
      </c>
      <c r="CT489" s="150"/>
      <c r="CU489" s="150"/>
      <c r="CV489" s="150"/>
      <c r="CW489" s="150"/>
      <c r="CX489" s="150"/>
      <c r="CY489" s="150"/>
      <c r="CZ489" s="150"/>
      <c r="DA489" s="150"/>
      <c r="DB489" s="150"/>
      <c r="DC489" s="150"/>
      <c r="DD489" s="150"/>
      <c r="DE489" s="150"/>
    </row>
    <row r="490" spans="34:109" ht="15" hidden="1" customHeight="1">
      <c r="AH490" s="148"/>
      <c r="AI490" s="148"/>
      <c r="AJ490" s="148"/>
      <c r="AK490" s="148"/>
      <c r="AL490" s="137" t="str">
        <f t="shared" si="21"/>
        <v/>
      </c>
      <c r="AM490" s="137" t="str">
        <f t="shared" si="22"/>
        <v/>
      </c>
      <c r="AN490" s="138" t="str">
        <f t="shared" si="23"/>
        <v/>
      </c>
      <c r="AO490" s="148"/>
      <c r="AP490" s="129">
        <v>488</v>
      </c>
      <c r="AQ490" s="149"/>
      <c r="AR490" s="149"/>
      <c r="AS490" s="149"/>
      <c r="AT490" s="149"/>
      <c r="AU490" s="149"/>
      <c r="AV490" s="149"/>
      <c r="AW490" s="149"/>
      <c r="AX490" s="149"/>
      <c r="AY490" s="149"/>
      <c r="AZ490" s="149"/>
      <c r="BA490" s="149"/>
      <c r="BB490" s="149"/>
      <c r="BC490" s="149"/>
      <c r="BD490" s="149"/>
      <c r="BE490" s="149"/>
      <c r="BF490" s="149"/>
      <c r="BG490" s="149"/>
      <c r="BH490" s="149"/>
      <c r="BI490" s="149"/>
      <c r="BJ490" s="141" t="s">
        <v>5196</v>
      </c>
      <c r="BK490" s="149"/>
      <c r="BL490" s="149"/>
      <c r="BM490" s="149"/>
      <c r="BN490" s="149"/>
      <c r="BO490" s="149"/>
      <c r="BP490" s="149"/>
      <c r="BQ490" s="149"/>
      <c r="BR490" s="149"/>
      <c r="BS490" s="149"/>
      <c r="BT490" s="149"/>
      <c r="BU490" s="149"/>
      <c r="BV490" s="149"/>
      <c r="BW490" s="148"/>
      <c r="BX490" s="148"/>
      <c r="BY490" s="148"/>
      <c r="BZ490" s="150"/>
      <c r="CA490" s="150"/>
      <c r="CB490" s="150"/>
      <c r="CC490" s="150"/>
      <c r="CD490" s="150"/>
      <c r="CE490" s="150"/>
      <c r="CF490" s="150"/>
      <c r="CG490" s="150"/>
      <c r="CH490" s="150"/>
      <c r="CI490" s="150"/>
      <c r="CJ490" s="150"/>
      <c r="CK490" s="150"/>
      <c r="CL490" s="150"/>
      <c r="CM490" s="150"/>
      <c r="CN490" s="150"/>
      <c r="CO490" s="150"/>
      <c r="CP490" s="150"/>
      <c r="CQ490" s="150"/>
      <c r="CR490" s="150"/>
      <c r="CS490" s="143" t="s">
        <v>5197</v>
      </c>
      <c r="CT490" s="150"/>
      <c r="CU490" s="150"/>
      <c r="CV490" s="150"/>
      <c r="CW490" s="150"/>
      <c r="CX490" s="150"/>
      <c r="CY490" s="150"/>
      <c r="CZ490" s="150"/>
      <c r="DA490" s="150"/>
      <c r="DB490" s="150"/>
      <c r="DC490" s="150"/>
      <c r="DD490" s="150"/>
      <c r="DE490" s="150"/>
    </row>
    <row r="491" spans="34:109" ht="15" hidden="1" customHeight="1">
      <c r="AH491" s="148"/>
      <c r="AI491" s="148"/>
      <c r="AJ491" s="148"/>
      <c r="AK491" s="148"/>
      <c r="AL491" s="137" t="str">
        <f t="shared" si="21"/>
        <v/>
      </c>
      <c r="AM491" s="137" t="str">
        <f t="shared" si="22"/>
        <v/>
      </c>
      <c r="AN491" s="138" t="str">
        <f t="shared" si="23"/>
        <v/>
      </c>
      <c r="AO491" s="148"/>
      <c r="AP491" s="129">
        <v>489</v>
      </c>
      <c r="AQ491" s="149"/>
      <c r="AR491" s="149"/>
      <c r="AS491" s="149"/>
      <c r="AT491" s="149"/>
      <c r="AU491" s="149"/>
      <c r="AV491" s="149"/>
      <c r="AW491" s="149"/>
      <c r="AX491" s="149"/>
      <c r="AY491" s="149"/>
      <c r="AZ491" s="149"/>
      <c r="BA491" s="149"/>
      <c r="BB491" s="149"/>
      <c r="BC491" s="149"/>
      <c r="BD491" s="149"/>
      <c r="BE491" s="149"/>
      <c r="BF491" s="149"/>
      <c r="BG491" s="149"/>
      <c r="BH491" s="149"/>
      <c r="BI491" s="149"/>
      <c r="BJ491" s="141" t="s">
        <v>5198</v>
      </c>
      <c r="BK491" s="149"/>
      <c r="BL491" s="149"/>
      <c r="BM491" s="149"/>
      <c r="BN491" s="149"/>
      <c r="BO491" s="149"/>
      <c r="BP491" s="149"/>
      <c r="BQ491" s="149"/>
      <c r="BR491" s="149"/>
      <c r="BS491" s="149"/>
      <c r="BT491" s="149"/>
      <c r="BU491" s="149"/>
      <c r="BV491" s="149"/>
      <c r="BW491" s="148"/>
      <c r="BX491" s="148"/>
      <c r="BY491" s="148"/>
      <c r="BZ491" s="150"/>
      <c r="CA491" s="150"/>
      <c r="CB491" s="150"/>
      <c r="CC491" s="150"/>
      <c r="CD491" s="150"/>
      <c r="CE491" s="150"/>
      <c r="CF491" s="150"/>
      <c r="CG491" s="150"/>
      <c r="CH491" s="150"/>
      <c r="CI491" s="150"/>
      <c r="CJ491" s="150"/>
      <c r="CK491" s="150"/>
      <c r="CL491" s="150"/>
      <c r="CM491" s="150"/>
      <c r="CN491" s="150"/>
      <c r="CO491" s="150"/>
      <c r="CP491" s="150"/>
      <c r="CQ491" s="150"/>
      <c r="CR491" s="150"/>
      <c r="CS491" s="143" t="s">
        <v>5199</v>
      </c>
      <c r="CT491" s="150"/>
      <c r="CU491" s="150"/>
      <c r="CV491" s="150"/>
      <c r="CW491" s="150"/>
      <c r="CX491" s="150"/>
      <c r="CY491" s="150"/>
      <c r="CZ491" s="150"/>
      <c r="DA491" s="150"/>
      <c r="DB491" s="150"/>
      <c r="DC491" s="150"/>
      <c r="DD491" s="150"/>
      <c r="DE491" s="150"/>
    </row>
    <row r="492" spans="34:109" ht="15" hidden="1" customHeight="1">
      <c r="AH492" s="148"/>
      <c r="AI492" s="148"/>
      <c r="AJ492" s="148"/>
      <c r="AK492" s="148"/>
      <c r="AL492" s="137" t="str">
        <f t="shared" si="21"/>
        <v/>
      </c>
      <c r="AM492" s="137" t="str">
        <f t="shared" si="22"/>
        <v/>
      </c>
      <c r="AN492" s="138" t="str">
        <f t="shared" si="23"/>
        <v/>
      </c>
      <c r="AO492" s="148"/>
      <c r="AP492" s="129">
        <v>490</v>
      </c>
      <c r="AQ492" s="149"/>
      <c r="AR492" s="149"/>
      <c r="AS492" s="149"/>
      <c r="AT492" s="149"/>
      <c r="AU492" s="149"/>
      <c r="AV492" s="149"/>
      <c r="AW492" s="149"/>
      <c r="AX492" s="149"/>
      <c r="AY492" s="149"/>
      <c r="AZ492" s="149"/>
      <c r="BA492" s="149"/>
      <c r="BB492" s="149"/>
      <c r="BC492" s="149"/>
      <c r="BD492" s="149"/>
      <c r="BE492" s="149"/>
      <c r="BF492" s="149"/>
      <c r="BG492" s="149"/>
      <c r="BH492" s="149"/>
      <c r="BI492" s="149"/>
      <c r="BJ492" s="141" t="s">
        <v>5200</v>
      </c>
      <c r="BK492" s="149"/>
      <c r="BL492" s="149"/>
      <c r="BM492" s="149"/>
      <c r="BN492" s="149"/>
      <c r="BO492" s="149"/>
      <c r="BP492" s="149"/>
      <c r="BQ492" s="149"/>
      <c r="BR492" s="149"/>
      <c r="BS492" s="149"/>
      <c r="BT492" s="149"/>
      <c r="BU492" s="149"/>
      <c r="BV492" s="149"/>
      <c r="BW492" s="148"/>
      <c r="BX492" s="148"/>
      <c r="BY492" s="148"/>
      <c r="BZ492" s="150"/>
      <c r="CA492" s="150"/>
      <c r="CB492" s="150"/>
      <c r="CC492" s="150"/>
      <c r="CD492" s="150"/>
      <c r="CE492" s="150"/>
      <c r="CF492" s="150"/>
      <c r="CG492" s="150"/>
      <c r="CH492" s="150"/>
      <c r="CI492" s="150"/>
      <c r="CJ492" s="150"/>
      <c r="CK492" s="150"/>
      <c r="CL492" s="150"/>
      <c r="CM492" s="150"/>
      <c r="CN492" s="150"/>
      <c r="CO492" s="150"/>
      <c r="CP492" s="150"/>
      <c r="CQ492" s="150"/>
      <c r="CR492" s="150"/>
      <c r="CS492" s="143" t="s">
        <v>5201</v>
      </c>
      <c r="CT492" s="150"/>
      <c r="CU492" s="150"/>
      <c r="CV492" s="150"/>
      <c r="CW492" s="150"/>
      <c r="CX492" s="150"/>
      <c r="CY492" s="150"/>
      <c r="CZ492" s="150"/>
      <c r="DA492" s="150"/>
      <c r="DB492" s="150"/>
      <c r="DC492" s="150"/>
      <c r="DD492" s="150"/>
      <c r="DE492" s="150"/>
    </row>
    <row r="493" spans="34:109" ht="15" hidden="1" customHeight="1">
      <c r="AH493" s="129"/>
      <c r="AI493" s="129"/>
      <c r="AJ493" s="129"/>
      <c r="AK493" s="129"/>
      <c r="AL493" s="137" t="str">
        <f t="shared" si="21"/>
        <v/>
      </c>
      <c r="AM493" s="137" t="str">
        <f t="shared" si="22"/>
        <v/>
      </c>
      <c r="AN493" s="138" t="str">
        <f t="shared" si="23"/>
        <v/>
      </c>
      <c r="AO493" s="129"/>
      <c r="AP493" s="129">
        <v>491</v>
      </c>
      <c r="AQ493" s="141"/>
      <c r="AR493" s="141"/>
      <c r="AS493" s="141"/>
      <c r="AT493" s="141"/>
      <c r="AU493" s="141"/>
      <c r="AV493" s="141"/>
      <c r="AW493" s="141"/>
      <c r="AX493" s="141"/>
      <c r="AY493" s="141"/>
      <c r="AZ493" s="141"/>
      <c r="BA493" s="141"/>
      <c r="BB493" s="141"/>
      <c r="BC493" s="141"/>
      <c r="BD493" s="141"/>
      <c r="BE493" s="141"/>
      <c r="BF493" s="141"/>
      <c r="BG493" s="141"/>
      <c r="BH493" s="141"/>
      <c r="BI493" s="141"/>
      <c r="BJ493" s="141" t="s">
        <v>5202</v>
      </c>
      <c r="BK493" s="141"/>
      <c r="BL493" s="141"/>
      <c r="BM493" s="141"/>
      <c r="BN493" s="141"/>
      <c r="BO493" s="141"/>
      <c r="BP493" s="141"/>
      <c r="BQ493" s="141"/>
      <c r="BR493" s="141"/>
      <c r="BS493" s="141"/>
      <c r="BT493" s="141"/>
      <c r="BU493" s="141"/>
      <c r="BV493" s="141"/>
      <c r="BW493" s="129"/>
      <c r="BX493" s="129"/>
      <c r="BY493" s="129"/>
      <c r="BZ493" s="143"/>
      <c r="CA493" s="143"/>
      <c r="CB493" s="143"/>
      <c r="CC493" s="143"/>
      <c r="CD493" s="143"/>
      <c r="CE493" s="143"/>
      <c r="CF493" s="143"/>
      <c r="CG493" s="143"/>
      <c r="CH493" s="143"/>
      <c r="CI493" s="143"/>
      <c r="CJ493" s="143"/>
      <c r="CK493" s="143"/>
      <c r="CL493" s="143"/>
      <c r="CM493" s="143"/>
      <c r="CN493" s="143"/>
      <c r="CO493" s="143"/>
      <c r="CP493" s="143"/>
      <c r="CQ493" s="143"/>
      <c r="CR493" s="143"/>
      <c r="CS493" s="143" t="s">
        <v>5203</v>
      </c>
      <c r="CT493" s="143"/>
      <c r="CU493" s="143"/>
      <c r="CV493" s="143"/>
      <c r="CW493" s="143"/>
      <c r="CX493" s="143"/>
      <c r="CY493" s="143"/>
      <c r="CZ493" s="143"/>
      <c r="DA493" s="143"/>
      <c r="DB493" s="143"/>
      <c r="DC493" s="143"/>
      <c r="DD493" s="143"/>
      <c r="DE493" s="143"/>
    </row>
    <row r="494" spans="34:109" ht="15" hidden="1" customHeight="1">
      <c r="AH494" s="148"/>
      <c r="AI494" s="148"/>
      <c r="AJ494" s="148"/>
      <c r="AK494" s="148"/>
      <c r="AL494" s="137" t="str">
        <f t="shared" si="21"/>
        <v/>
      </c>
      <c r="AM494" s="137" t="str">
        <f t="shared" si="22"/>
        <v/>
      </c>
      <c r="AN494" s="138" t="str">
        <f t="shared" si="23"/>
        <v/>
      </c>
      <c r="AO494" s="148"/>
      <c r="AP494" s="129">
        <v>492</v>
      </c>
      <c r="AQ494" s="149"/>
      <c r="AR494" s="149"/>
      <c r="AS494" s="149"/>
      <c r="AT494" s="149"/>
      <c r="AU494" s="149"/>
      <c r="AV494" s="149"/>
      <c r="AW494" s="149"/>
      <c r="AX494" s="149"/>
      <c r="AY494" s="149"/>
      <c r="AZ494" s="149"/>
      <c r="BA494" s="149"/>
      <c r="BB494" s="149"/>
      <c r="BC494" s="149"/>
      <c r="BD494" s="149"/>
      <c r="BE494" s="149"/>
      <c r="BF494" s="149"/>
      <c r="BG494" s="149"/>
      <c r="BH494" s="149"/>
      <c r="BI494" s="149"/>
      <c r="BJ494" s="141" t="s">
        <v>5204</v>
      </c>
      <c r="BK494" s="149"/>
      <c r="BL494" s="149"/>
      <c r="BM494" s="149"/>
      <c r="BN494" s="149"/>
      <c r="BO494" s="149"/>
      <c r="BP494" s="149"/>
      <c r="BQ494" s="149"/>
      <c r="BR494" s="149"/>
      <c r="BS494" s="149"/>
      <c r="BT494" s="149"/>
      <c r="BU494" s="149"/>
      <c r="BV494" s="149"/>
      <c r="BW494" s="148"/>
      <c r="BX494" s="148"/>
      <c r="BY494" s="148"/>
      <c r="BZ494" s="150"/>
      <c r="CA494" s="150"/>
      <c r="CB494" s="150"/>
      <c r="CC494" s="150"/>
      <c r="CD494" s="150"/>
      <c r="CE494" s="150"/>
      <c r="CF494" s="150"/>
      <c r="CG494" s="150"/>
      <c r="CH494" s="150"/>
      <c r="CI494" s="150"/>
      <c r="CJ494" s="150"/>
      <c r="CK494" s="150"/>
      <c r="CL494" s="150"/>
      <c r="CM494" s="150"/>
      <c r="CN494" s="150"/>
      <c r="CO494" s="150"/>
      <c r="CP494" s="150"/>
      <c r="CQ494" s="150"/>
      <c r="CR494" s="150"/>
      <c r="CS494" s="143" t="s">
        <v>5205</v>
      </c>
      <c r="CT494" s="150"/>
      <c r="CU494" s="150"/>
      <c r="CV494" s="150"/>
      <c r="CW494" s="150"/>
      <c r="CX494" s="150"/>
      <c r="CY494" s="150"/>
      <c r="CZ494" s="150"/>
      <c r="DA494" s="150"/>
      <c r="DB494" s="150"/>
      <c r="DC494" s="150"/>
      <c r="DD494" s="150"/>
      <c r="DE494" s="150"/>
    </row>
    <row r="495" spans="34:109" ht="15" hidden="1" customHeight="1">
      <c r="AH495" s="148"/>
      <c r="AI495" s="148"/>
      <c r="AJ495" s="148"/>
      <c r="AK495" s="148"/>
      <c r="AL495" s="137" t="str">
        <f t="shared" si="21"/>
        <v/>
      </c>
      <c r="AM495" s="137" t="str">
        <f t="shared" si="22"/>
        <v/>
      </c>
      <c r="AN495" s="138" t="str">
        <f t="shared" si="23"/>
        <v/>
      </c>
      <c r="AO495" s="148"/>
      <c r="AP495" s="129">
        <v>493</v>
      </c>
      <c r="AQ495" s="149"/>
      <c r="AR495" s="149"/>
      <c r="AS495" s="149"/>
      <c r="AT495" s="149"/>
      <c r="AU495" s="149"/>
      <c r="AV495" s="149"/>
      <c r="AW495" s="149"/>
      <c r="AX495" s="149"/>
      <c r="AY495" s="149"/>
      <c r="AZ495" s="149"/>
      <c r="BA495" s="149"/>
      <c r="BB495" s="149"/>
      <c r="BC495" s="149"/>
      <c r="BD495" s="149"/>
      <c r="BE495" s="149"/>
      <c r="BF495" s="149"/>
      <c r="BG495" s="149"/>
      <c r="BH495" s="149"/>
      <c r="BI495" s="149"/>
      <c r="BJ495" s="141" t="s">
        <v>5206</v>
      </c>
      <c r="BK495" s="149"/>
      <c r="BL495" s="149"/>
      <c r="BM495" s="149"/>
      <c r="BN495" s="149"/>
      <c r="BO495" s="149"/>
      <c r="BP495" s="149"/>
      <c r="BQ495" s="149"/>
      <c r="BR495" s="149"/>
      <c r="BS495" s="149"/>
      <c r="BT495" s="149"/>
      <c r="BU495" s="149"/>
      <c r="BV495" s="149"/>
      <c r="BW495" s="148"/>
      <c r="BX495" s="148"/>
      <c r="BY495" s="148"/>
      <c r="BZ495" s="150"/>
      <c r="CA495" s="150"/>
      <c r="CB495" s="150"/>
      <c r="CC495" s="150"/>
      <c r="CD495" s="150"/>
      <c r="CE495" s="150"/>
      <c r="CF495" s="150"/>
      <c r="CG495" s="150"/>
      <c r="CH495" s="150"/>
      <c r="CI495" s="150"/>
      <c r="CJ495" s="150"/>
      <c r="CK495" s="150"/>
      <c r="CL495" s="150"/>
      <c r="CM495" s="150"/>
      <c r="CN495" s="150"/>
      <c r="CO495" s="150"/>
      <c r="CP495" s="150"/>
      <c r="CQ495" s="150"/>
      <c r="CR495" s="150"/>
      <c r="CS495" s="143" t="s">
        <v>5207</v>
      </c>
      <c r="CT495" s="150"/>
      <c r="CU495" s="150"/>
      <c r="CV495" s="150"/>
      <c r="CW495" s="150"/>
      <c r="CX495" s="150"/>
      <c r="CY495" s="150"/>
      <c r="CZ495" s="150"/>
      <c r="DA495" s="150"/>
      <c r="DB495" s="150"/>
      <c r="DC495" s="150"/>
      <c r="DD495" s="150"/>
      <c r="DE495" s="150"/>
    </row>
    <row r="496" spans="34:109" ht="15" hidden="1" customHeight="1">
      <c r="AH496" s="148"/>
      <c r="AI496" s="148"/>
      <c r="AJ496" s="148"/>
      <c r="AK496" s="148"/>
      <c r="AL496" s="137" t="str">
        <f t="shared" si="21"/>
        <v/>
      </c>
      <c r="AM496" s="137" t="str">
        <f t="shared" si="22"/>
        <v/>
      </c>
      <c r="AN496" s="138" t="str">
        <f t="shared" si="23"/>
        <v/>
      </c>
      <c r="AO496" s="148"/>
      <c r="AP496" s="129">
        <v>494</v>
      </c>
      <c r="AQ496" s="149"/>
      <c r="AR496" s="149"/>
      <c r="AS496" s="149"/>
      <c r="AT496" s="149"/>
      <c r="AU496" s="149"/>
      <c r="AV496" s="149"/>
      <c r="AW496" s="149"/>
      <c r="AX496" s="149"/>
      <c r="AY496" s="149"/>
      <c r="AZ496" s="149"/>
      <c r="BA496" s="149"/>
      <c r="BB496" s="149"/>
      <c r="BC496" s="149"/>
      <c r="BD496" s="149"/>
      <c r="BE496" s="149"/>
      <c r="BF496" s="149"/>
      <c r="BG496" s="149"/>
      <c r="BH496" s="149"/>
      <c r="BI496" s="149"/>
      <c r="BJ496" s="141" t="s">
        <v>5208</v>
      </c>
      <c r="BK496" s="149"/>
      <c r="BL496" s="149"/>
      <c r="BM496" s="149"/>
      <c r="BN496" s="149"/>
      <c r="BO496" s="149"/>
      <c r="BP496" s="149"/>
      <c r="BQ496" s="149"/>
      <c r="BR496" s="149"/>
      <c r="BS496" s="149"/>
      <c r="BT496" s="149"/>
      <c r="BU496" s="149"/>
      <c r="BV496" s="149"/>
      <c r="BW496" s="148"/>
      <c r="BX496" s="148"/>
      <c r="BY496" s="148"/>
      <c r="BZ496" s="150"/>
      <c r="CA496" s="150"/>
      <c r="CB496" s="150"/>
      <c r="CC496" s="150"/>
      <c r="CD496" s="150"/>
      <c r="CE496" s="150"/>
      <c r="CF496" s="150"/>
      <c r="CG496" s="150"/>
      <c r="CH496" s="150"/>
      <c r="CI496" s="150"/>
      <c r="CJ496" s="150"/>
      <c r="CK496" s="150"/>
      <c r="CL496" s="150"/>
      <c r="CM496" s="150"/>
      <c r="CN496" s="150"/>
      <c r="CO496" s="150"/>
      <c r="CP496" s="150"/>
      <c r="CQ496" s="150"/>
      <c r="CR496" s="150"/>
      <c r="CS496" s="143" t="s">
        <v>5209</v>
      </c>
      <c r="CT496" s="150"/>
      <c r="CU496" s="150"/>
      <c r="CV496" s="150"/>
      <c r="CW496" s="150"/>
      <c r="CX496" s="150"/>
      <c r="CY496" s="150"/>
      <c r="CZ496" s="150"/>
      <c r="DA496" s="150"/>
      <c r="DB496" s="150"/>
      <c r="DC496" s="150"/>
      <c r="DD496" s="150"/>
      <c r="DE496" s="150"/>
    </row>
    <row r="497" spans="34:109" ht="15" hidden="1" customHeight="1">
      <c r="AH497" s="148"/>
      <c r="AI497" s="148"/>
      <c r="AJ497" s="148"/>
      <c r="AK497" s="148"/>
      <c r="AL497" s="137" t="str">
        <f t="shared" si="21"/>
        <v/>
      </c>
      <c r="AM497" s="137" t="str">
        <f t="shared" si="22"/>
        <v/>
      </c>
      <c r="AN497" s="138" t="str">
        <f t="shared" si="23"/>
        <v/>
      </c>
      <c r="AO497" s="148"/>
      <c r="AP497" s="129">
        <v>495</v>
      </c>
      <c r="AQ497" s="149"/>
      <c r="AR497" s="149"/>
      <c r="AS497" s="149"/>
      <c r="AT497" s="149"/>
      <c r="AU497" s="149"/>
      <c r="AV497" s="149"/>
      <c r="AW497" s="149"/>
      <c r="AX497" s="149"/>
      <c r="AY497" s="149"/>
      <c r="AZ497" s="149"/>
      <c r="BA497" s="149"/>
      <c r="BB497" s="149"/>
      <c r="BC497" s="149"/>
      <c r="BD497" s="149"/>
      <c r="BE497" s="149"/>
      <c r="BF497" s="149"/>
      <c r="BG497" s="149"/>
      <c r="BH497" s="149"/>
      <c r="BI497" s="149"/>
      <c r="BJ497" s="141" t="s">
        <v>5210</v>
      </c>
      <c r="BK497" s="149"/>
      <c r="BL497" s="149"/>
      <c r="BM497" s="149"/>
      <c r="BN497" s="149"/>
      <c r="BO497" s="149"/>
      <c r="BP497" s="149"/>
      <c r="BQ497" s="149"/>
      <c r="BR497" s="149"/>
      <c r="BS497" s="149"/>
      <c r="BT497" s="149"/>
      <c r="BU497" s="149"/>
      <c r="BV497" s="149"/>
      <c r="BW497" s="148"/>
      <c r="BX497" s="148"/>
      <c r="BY497" s="148"/>
      <c r="BZ497" s="150"/>
      <c r="CA497" s="150"/>
      <c r="CB497" s="150"/>
      <c r="CC497" s="150"/>
      <c r="CD497" s="150"/>
      <c r="CE497" s="150"/>
      <c r="CF497" s="150"/>
      <c r="CG497" s="150"/>
      <c r="CH497" s="150"/>
      <c r="CI497" s="150"/>
      <c r="CJ497" s="150"/>
      <c r="CK497" s="150"/>
      <c r="CL497" s="150"/>
      <c r="CM497" s="150"/>
      <c r="CN497" s="150"/>
      <c r="CO497" s="150"/>
      <c r="CP497" s="150"/>
      <c r="CQ497" s="150"/>
      <c r="CR497" s="150"/>
      <c r="CS497" s="143" t="s">
        <v>5211</v>
      </c>
      <c r="CT497" s="150"/>
      <c r="CU497" s="150"/>
      <c r="CV497" s="150"/>
      <c r="CW497" s="150"/>
      <c r="CX497" s="150"/>
      <c r="CY497" s="150"/>
      <c r="CZ497" s="150"/>
      <c r="DA497" s="150"/>
      <c r="DB497" s="150"/>
      <c r="DC497" s="150"/>
      <c r="DD497" s="150"/>
      <c r="DE497" s="150"/>
    </row>
    <row r="498" spans="34:109" ht="15" hidden="1" customHeight="1">
      <c r="AH498" s="148"/>
      <c r="AI498" s="148"/>
      <c r="AJ498" s="148"/>
      <c r="AK498" s="148"/>
      <c r="AL498" s="137" t="str">
        <f t="shared" si="21"/>
        <v/>
      </c>
      <c r="AM498" s="137" t="str">
        <f t="shared" si="22"/>
        <v/>
      </c>
      <c r="AN498" s="138" t="str">
        <f t="shared" si="23"/>
        <v/>
      </c>
      <c r="AO498" s="148"/>
      <c r="AP498" s="129">
        <v>496</v>
      </c>
      <c r="AQ498" s="149"/>
      <c r="AR498" s="149"/>
      <c r="AS498" s="149"/>
      <c r="AT498" s="149"/>
      <c r="AU498" s="149"/>
      <c r="AV498" s="149"/>
      <c r="AW498" s="149"/>
      <c r="AX498" s="149"/>
      <c r="AY498" s="149"/>
      <c r="AZ498" s="149"/>
      <c r="BA498" s="149"/>
      <c r="BB498" s="149"/>
      <c r="BC498" s="149"/>
      <c r="BD498" s="149"/>
      <c r="BE498" s="149"/>
      <c r="BF498" s="149"/>
      <c r="BG498" s="149"/>
      <c r="BH498" s="149"/>
      <c r="BI498" s="149"/>
      <c r="BJ498" s="141" t="s">
        <v>5212</v>
      </c>
      <c r="BK498" s="149"/>
      <c r="BL498" s="149"/>
      <c r="BM498" s="149"/>
      <c r="BN498" s="149"/>
      <c r="BO498" s="149"/>
      <c r="BP498" s="149"/>
      <c r="BQ498" s="149"/>
      <c r="BR498" s="149"/>
      <c r="BS498" s="149"/>
      <c r="BT498" s="149"/>
      <c r="BU498" s="149"/>
      <c r="BV498" s="149"/>
      <c r="BW498" s="148"/>
      <c r="BX498" s="148"/>
      <c r="BY498" s="148"/>
      <c r="BZ498" s="150"/>
      <c r="CA498" s="150"/>
      <c r="CB498" s="150"/>
      <c r="CC498" s="150"/>
      <c r="CD498" s="150"/>
      <c r="CE498" s="150"/>
      <c r="CF498" s="150"/>
      <c r="CG498" s="150"/>
      <c r="CH498" s="150"/>
      <c r="CI498" s="150"/>
      <c r="CJ498" s="150"/>
      <c r="CK498" s="150"/>
      <c r="CL498" s="150"/>
      <c r="CM498" s="150"/>
      <c r="CN498" s="150"/>
      <c r="CO498" s="150"/>
      <c r="CP498" s="150"/>
      <c r="CQ498" s="150"/>
      <c r="CR498" s="150"/>
      <c r="CS498" s="143" t="s">
        <v>5213</v>
      </c>
      <c r="CT498" s="150"/>
      <c r="CU498" s="150"/>
      <c r="CV498" s="150"/>
      <c r="CW498" s="150"/>
      <c r="CX498" s="150"/>
      <c r="CY498" s="150"/>
      <c r="CZ498" s="150"/>
      <c r="DA498" s="150"/>
      <c r="DB498" s="150"/>
      <c r="DC498" s="150"/>
      <c r="DD498" s="150"/>
      <c r="DE498" s="150"/>
    </row>
    <row r="499" spans="34:109" ht="15" hidden="1" customHeight="1">
      <c r="AH499" s="148"/>
      <c r="AI499" s="148"/>
      <c r="AJ499" s="148"/>
      <c r="AK499" s="148"/>
      <c r="AL499" s="137" t="str">
        <f t="shared" si="21"/>
        <v/>
      </c>
      <c r="AM499" s="137" t="str">
        <f t="shared" si="22"/>
        <v/>
      </c>
      <c r="AN499" s="138" t="str">
        <f t="shared" si="23"/>
        <v/>
      </c>
      <c r="AO499" s="148"/>
      <c r="AP499" s="129">
        <v>497</v>
      </c>
      <c r="AQ499" s="149"/>
      <c r="AR499" s="149"/>
      <c r="AS499" s="149"/>
      <c r="AT499" s="149"/>
      <c r="AU499" s="149"/>
      <c r="AV499" s="149"/>
      <c r="AW499" s="149"/>
      <c r="AX499" s="149"/>
      <c r="AY499" s="149"/>
      <c r="AZ499" s="149"/>
      <c r="BA499" s="149"/>
      <c r="BB499" s="149"/>
      <c r="BC499" s="149"/>
      <c r="BD499" s="149"/>
      <c r="BE499" s="149"/>
      <c r="BF499" s="149"/>
      <c r="BG499" s="149"/>
      <c r="BH499" s="149"/>
      <c r="BI499" s="149"/>
      <c r="BJ499" s="141" t="s">
        <v>5214</v>
      </c>
      <c r="BK499" s="149"/>
      <c r="BL499" s="149"/>
      <c r="BM499" s="149"/>
      <c r="BN499" s="149"/>
      <c r="BO499" s="149"/>
      <c r="BP499" s="149"/>
      <c r="BQ499" s="149"/>
      <c r="BR499" s="149"/>
      <c r="BS499" s="149"/>
      <c r="BT499" s="149"/>
      <c r="BU499" s="149"/>
      <c r="BV499" s="149"/>
      <c r="BW499" s="148"/>
      <c r="BX499" s="148"/>
      <c r="BY499" s="148"/>
      <c r="BZ499" s="150"/>
      <c r="CA499" s="150"/>
      <c r="CB499" s="150"/>
      <c r="CC499" s="150"/>
      <c r="CD499" s="150"/>
      <c r="CE499" s="150"/>
      <c r="CF499" s="150"/>
      <c r="CG499" s="150"/>
      <c r="CH499" s="150"/>
      <c r="CI499" s="150"/>
      <c r="CJ499" s="150"/>
      <c r="CK499" s="150"/>
      <c r="CL499" s="150"/>
      <c r="CM499" s="150"/>
      <c r="CN499" s="150"/>
      <c r="CO499" s="150"/>
      <c r="CP499" s="150"/>
      <c r="CQ499" s="150"/>
      <c r="CR499" s="150"/>
      <c r="CS499" s="143" t="s">
        <v>5215</v>
      </c>
      <c r="CT499" s="150"/>
      <c r="CU499" s="150"/>
      <c r="CV499" s="150"/>
      <c r="CW499" s="150"/>
      <c r="CX499" s="150"/>
      <c r="CY499" s="150"/>
      <c r="CZ499" s="150"/>
      <c r="DA499" s="150"/>
      <c r="DB499" s="150"/>
      <c r="DC499" s="150"/>
      <c r="DD499" s="150"/>
      <c r="DE499" s="150"/>
    </row>
    <row r="500" spans="34:109" ht="15" hidden="1" customHeight="1">
      <c r="AH500" s="148"/>
      <c r="AI500" s="148"/>
      <c r="AJ500" s="148"/>
      <c r="AK500" s="148"/>
      <c r="AL500" s="137" t="str">
        <f t="shared" si="21"/>
        <v/>
      </c>
      <c r="AM500" s="137" t="str">
        <f t="shared" si="22"/>
        <v/>
      </c>
      <c r="AN500" s="138" t="str">
        <f t="shared" si="23"/>
        <v/>
      </c>
      <c r="AO500" s="148"/>
      <c r="AP500" s="129">
        <v>498</v>
      </c>
      <c r="AQ500" s="149"/>
      <c r="AR500" s="149"/>
      <c r="AS500" s="149"/>
      <c r="AT500" s="149"/>
      <c r="AU500" s="149"/>
      <c r="AV500" s="149"/>
      <c r="AW500" s="149"/>
      <c r="AX500" s="149"/>
      <c r="AY500" s="149"/>
      <c r="AZ500" s="149"/>
      <c r="BA500" s="149"/>
      <c r="BB500" s="149"/>
      <c r="BC500" s="149"/>
      <c r="BD500" s="149"/>
      <c r="BE500" s="149"/>
      <c r="BF500" s="149"/>
      <c r="BG500" s="149"/>
      <c r="BH500" s="149"/>
      <c r="BI500" s="149"/>
      <c r="BJ500" s="141" t="s">
        <v>5216</v>
      </c>
      <c r="BK500" s="149"/>
      <c r="BL500" s="149"/>
      <c r="BM500" s="149"/>
      <c r="BN500" s="149"/>
      <c r="BO500" s="149"/>
      <c r="BP500" s="149"/>
      <c r="BQ500" s="149"/>
      <c r="BR500" s="149"/>
      <c r="BS500" s="149"/>
      <c r="BT500" s="149"/>
      <c r="BU500" s="149"/>
      <c r="BV500" s="149"/>
      <c r="BW500" s="148"/>
      <c r="BX500" s="148"/>
      <c r="BY500" s="148"/>
      <c r="BZ500" s="150"/>
      <c r="CA500" s="150"/>
      <c r="CB500" s="150"/>
      <c r="CC500" s="150"/>
      <c r="CD500" s="150"/>
      <c r="CE500" s="150"/>
      <c r="CF500" s="150"/>
      <c r="CG500" s="150"/>
      <c r="CH500" s="150"/>
      <c r="CI500" s="150"/>
      <c r="CJ500" s="150"/>
      <c r="CK500" s="150"/>
      <c r="CL500" s="150"/>
      <c r="CM500" s="150"/>
      <c r="CN500" s="150"/>
      <c r="CO500" s="150"/>
      <c r="CP500" s="150"/>
      <c r="CQ500" s="150"/>
      <c r="CR500" s="150"/>
      <c r="CS500" s="143" t="s">
        <v>5217</v>
      </c>
      <c r="CT500" s="150"/>
      <c r="CU500" s="150"/>
      <c r="CV500" s="150"/>
      <c r="CW500" s="150"/>
      <c r="CX500" s="150"/>
      <c r="CY500" s="150"/>
      <c r="CZ500" s="150"/>
      <c r="DA500" s="150"/>
      <c r="DB500" s="150"/>
      <c r="DC500" s="150"/>
      <c r="DD500" s="150"/>
      <c r="DE500" s="150"/>
    </row>
    <row r="501" spans="34:109" ht="15" hidden="1" customHeight="1">
      <c r="AH501" s="148"/>
      <c r="AI501" s="148"/>
      <c r="AJ501" s="148"/>
      <c r="AK501" s="148"/>
      <c r="AL501" s="137" t="str">
        <f t="shared" si="21"/>
        <v/>
      </c>
      <c r="AM501" s="137" t="str">
        <f t="shared" si="22"/>
        <v/>
      </c>
      <c r="AN501" s="138" t="str">
        <f t="shared" si="23"/>
        <v/>
      </c>
      <c r="AO501" s="148"/>
      <c r="AP501" s="129">
        <v>499</v>
      </c>
      <c r="AQ501" s="149"/>
      <c r="AR501" s="149"/>
      <c r="AS501" s="149"/>
      <c r="AT501" s="149"/>
      <c r="AU501" s="149"/>
      <c r="AV501" s="149"/>
      <c r="AW501" s="149"/>
      <c r="AX501" s="149"/>
      <c r="AY501" s="149"/>
      <c r="AZ501" s="149"/>
      <c r="BA501" s="149"/>
      <c r="BB501" s="149"/>
      <c r="BC501" s="149"/>
      <c r="BD501" s="149"/>
      <c r="BE501" s="149"/>
      <c r="BF501" s="149"/>
      <c r="BG501" s="149"/>
      <c r="BH501" s="149"/>
      <c r="BI501" s="149"/>
      <c r="BJ501" s="141" t="s">
        <v>5218</v>
      </c>
      <c r="BK501" s="149"/>
      <c r="BL501" s="149"/>
      <c r="BM501" s="149"/>
      <c r="BN501" s="149"/>
      <c r="BO501" s="149"/>
      <c r="BP501" s="149"/>
      <c r="BQ501" s="149"/>
      <c r="BR501" s="149"/>
      <c r="BS501" s="149"/>
      <c r="BT501" s="149"/>
      <c r="BU501" s="149"/>
      <c r="BV501" s="149"/>
      <c r="BW501" s="148"/>
      <c r="BX501" s="148"/>
      <c r="BY501" s="148"/>
      <c r="BZ501" s="150"/>
      <c r="CA501" s="150"/>
      <c r="CB501" s="150"/>
      <c r="CC501" s="150"/>
      <c r="CD501" s="150"/>
      <c r="CE501" s="150"/>
      <c r="CF501" s="150"/>
      <c r="CG501" s="150"/>
      <c r="CH501" s="150"/>
      <c r="CI501" s="150"/>
      <c r="CJ501" s="150"/>
      <c r="CK501" s="150"/>
      <c r="CL501" s="150"/>
      <c r="CM501" s="150"/>
      <c r="CN501" s="150"/>
      <c r="CO501" s="150"/>
      <c r="CP501" s="150"/>
      <c r="CQ501" s="150"/>
      <c r="CR501" s="150"/>
      <c r="CS501" s="143" t="s">
        <v>5219</v>
      </c>
      <c r="CT501" s="150"/>
      <c r="CU501" s="150"/>
      <c r="CV501" s="150"/>
      <c r="CW501" s="150"/>
      <c r="CX501" s="150"/>
      <c r="CY501" s="150"/>
      <c r="CZ501" s="150"/>
      <c r="DA501" s="150"/>
      <c r="DB501" s="150"/>
      <c r="DC501" s="150"/>
      <c r="DD501" s="150"/>
      <c r="DE501" s="150"/>
    </row>
    <row r="502" spans="34:109" ht="15" hidden="1" customHeight="1">
      <c r="AH502" s="148"/>
      <c r="AI502" s="148"/>
      <c r="AJ502" s="148"/>
      <c r="AK502" s="148"/>
      <c r="AL502" s="137" t="str">
        <f t="shared" si="21"/>
        <v/>
      </c>
      <c r="AM502" s="137" t="str">
        <f t="shared" si="22"/>
        <v/>
      </c>
      <c r="AN502" s="138" t="str">
        <f t="shared" si="23"/>
        <v/>
      </c>
      <c r="AO502" s="148"/>
      <c r="AP502" s="129">
        <v>500</v>
      </c>
      <c r="AQ502" s="149"/>
      <c r="AR502" s="149"/>
      <c r="AS502" s="149"/>
      <c r="AT502" s="149"/>
      <c r="AU502" s="149"/>
      <c r="AV502" s="149"/>
      <c r="AW502" s="149"/>
      <c r="AX502" s="149"/>
      <c r="AY502" s="149"/>
      <c r="AZ502" s="149"/>
      <c r="BA502" s="149"/>
      <c r="BB502" s="149"/>
      <c r="BC502" s="149"/>
      <c r="BD502" s="149"/>
      <c r="BE502" s="149"/>
      <c r="BF502" s="149"/>
      <c r="BG502" s="149"/>
      <c r="BH502" s="149"/>
      <c r="BI502" s="149"/>
      <c r="BJ502" s="141" t="s">
        <v>5220</v>
      </c>
      <c r="BK502" s="149"/>
      <c r="BL502" s="149"/>
      <c r="BM502" s="149"/>
      <c r="BN502" s="149"/>
      <c r="BO502" s="149"/>
      <c r="BP502" s="149"/>
      <c r="BQ502" s="149"/>
      <c r="BR502" s="149"/>
      <c r="BS502" s="149"/>
      <c r="BT502" s="149"/>
      <c r="BU502" s="149"/>
      <c r="BV502" s="149"/>
      <c r="BW502" s="148"/>
      <c r="BX502" s="148"/>
      <c r="BY502" s="148"/>
      <c r="BZ502" s="150"/>
      <c r="CA502" s="150"/>
      <c r="CB502" s="150"/>
      <c r="CC502" s="150"/>
      <c r="CD502" s="150"/>
      <c r="CE502" s="150"/>
      <c r="CF502" s="150"/>
      <c r="CG502" s="150"/>
      <c r="CH502" s="150"/>
      <c r="CI502" s="150"/>
      <c r="CJ502" s="150"/>
      <c r="CK502" s="150"/>
      <c r="CL502" s="150"/>
      <c r="CM502" s="150"/>
      <c r="CN502" s="150"/>
      <c r="CO502" s="150"/>
      <c r="CP502" s="150"/>
      <c r="CQ502" s="150"/>
      <c r="CR502" s="150"/>
      <c r="CS502" s="143" t="s">
        <v>5221</v>
      </c>
      <c r="CT502" s="150"/>
      <c r="CU502" s="150"/>
      <c r="CV502" s="150"/>
      <c r="CW502" s="150"/>
      <c r="CX502" s="150"/>
      <c r="CY502" s="150"/>
      <c r="CZ502" s="150"/>
      <c r="DA502" s="150"/>
      <c r="DB502" s="150"/>
      <c r="DC502" s="150"/>
      <c r="DD502" s="150"/>
      <c r="DE502" s="150"/>
    </row>
    <row r="503" spans="34:109" ht="15" hidden="1" customHeight="1">
      <c r="AH503" s="148"/>
      <c r="AI503" s="148"/>
      <c r="AJ503" s="148"/>
      <c r="AK503" s="148"/>
      <c r="AL503" s="137" t="str">
        <f t="shared" si="21"/>
        <v/>
      </c>
      <c r="AM503" s="137" t="str">
        <f t="shared" si="22"/>
        <v/>
      </c>
      <c r="AN503" s="138" t="str">
        <f t="shared" si="23"/>
        <v/>
      </c>
      <c r="AO503" s="148"/>
      <c r="AP503" s="129">
        <v>501</v>
      </c>
      <c r="AQ503" s="149"/>
      <c r="AR503" s="149"/>
      <c r="AS503" s="149"/>
      <c r="AT503" s="149"/>
      <c r="AU503" s="149"/>
      <c r="AV503" s="149"/>
      <c r="AW503" s="149"/>
      <c r="AX503" s="149"/>
      <c r="AY503" s="149"/>
      <c r="AZ503" s="149"/>
      <c r="BA503" s="149"/>
      <c r="BB503" s="149"/>
      <c r="BC503" s="149"/>
      <c r="BD503" s="149"/>
      <c r="BE503" s="149"/>
      <c r="BF503" s="149"/>
      <c r="BG503" s="149"/>
      <c r="BH503" s="149"/>
      <c r="BI503" s="149"/>
      <c r="BJ503" s="141" t="s">
        <v>5222</v>
      </c>
      <c r="BK503" s="149"/>
      <c r="BL503" s="149"/>
      <c r="BM503" s="149"/>
      <c r="BN503" s="149"/>
      <c r="BO503" s="149"/>
      <c r="BP503" s="149"/>
      <c r="BQ503" s="149"/>
      <c r="BR503" s="149"/>
      <c r="BS503" s="149"/>
      <c r="BT503" s="149"/>
      <c r="BU503" s="149"/>
      <c r="BV503" s="149"/>
      <c r="BW503" s="148"/>
      <c r="BX503" s="148"/>
      <c r="BY503" s="148"/>
      <c r="BZ503" s="150"/>
      <c r="CA503" s="150"/>
      <c r="CB503" s="150"/>
      <c r="CC503" s="150"/>
      <c r="CD503" s="150"/>
      <c r="CE503" s="150"/>
      <c r="CF503" s="150"/>
      <c r="CG503" s="150"/>
      <c r="CH503" s="150"/>
      <c r="CI503" s="150"/>
      <c r="CJ503" s="150"/>
      <c r="CK503" s="150"/>
      <c r="CL503" s="150"/>
      <c r="CM503" s="150"/>
      <c r="CN503" s="150"/>
      <c r="CO503" s="150"/>
      <c r="CP503" s="150"/>
      <c r="CQ503" s="150"/>
      <c r="CR503" s="150"/>
      <c r="CS503" s="143" t="s">
        <v>5223</v>
      </c>
      <c r="CT503" s="150"/>
      <c r="CU503" s="150"/>
      <c r="CV503" s="150"/>
      <c r="CW503" s="150"/>
      <c r="CX503" s="150"/>
      <c r="CY503" s="150"/>
      <c r="CZ503" s="150"/>
      <c r="DA503" s="150"/>
      <c r="DB503" s="150"/>
      <c r="DC503" s="150"/>
      <c r="DD503" s="150"/>
      <c r="DE503" s="150"/>
    </row>
    <row r="504" spans="34:109" ht="15" hidden="1" customHeight="1">
      <c r="AH504" s="148"/>
      <c r="AI504" s="148"/>
      <c r="AJ504" s="148"/>
      <c r="AK504" s="148"/>
      <c r="AL504" s="137" t="str">
        <f t="shared" si="21"/>
        <v/>
      </c>
      <c r="AM504" s="137" t="str">
        <f t="shared" si="22"/>
        <v/>
      </c>
      <c r="AN504" s="138" t="str">
        <f t="shared" si="23"/>
        <v/>
      </c>
      <c r="AO504" s="148"/>
      <c r="AP504" s="129">
        <v>502</v>
      </c>
      <c r="AQ504" s="149"/>
      <c r="AR504" s="149"/>
      <c r="AS504" s="149"/>
      <c r="AT504" s="149"/>
      <c r="AU504" s="149"/>
      <c r="AV504" s="149"/>
      <c r="AW504" s="149"/>
      <c r="AX504" s="149"/>
      <c r="AY504" s="149"/>
      <c r="AZ504" s="149"/>
      <c r="BA504" s="149"/>
      <c r="BB504" s="149"/>
      <c r="BC504" s="149"/>
      <c r="BD504" s="149"/>
      <c r="BE504" s="149"/>
      <c r="BF504" s="149"/>
      <c r="BG504" s="149"/>
      <c r="BH504" s="149"/>
      <c r="BI504" s="149"/>
      <c r="BJ504" s="141" t="s">
        <v>5224</v>
      </c>
      <c r="BK504" s="149"/>
      <c r="BL504" s="149"/>
      <c r="BM504" s="149"/>
      <c r="BN504" s="149"/>
      <c r="BO504" s="149"/>
      <c r="BP504" s="149"/>
      <c r="BQ504" s="149"/>
      <c r="BR504" s="149"/>
      <c r="BS504" s="149"/>
      <c r="BT504" s="149"/>
      <c r="BU504" s="149"/>
      <c r="BV504" s="149"/>
      <c r="BW504" s="148"/>
      <c r="BX504" s="148"/>
      <c r="BY504" s="148"/>
      <c r="BZ504" s="150"/>
      <c r="CA504" s="150"/>
      <c r="CB504" s="150"/>
      <c r="CC504" s="150"/>
      <c r="CD504" s="150"/>
      <c r="CE504" s="150"/>
      <c r="CF504" s="150"/>
      <c r="CG504" s="150"/>
      <c r="CH504" s="150"/>
      <c r="CI504" s="150"/>
      <c r="CJ504" s="150"/>
      <c r="CK504" s="150"/>
      <c r="CL504" s="150"/>
      <c r="CM504" s="150"/>
      <c r="CN504" s="150"/>
      <c r="CO504" s="150"/>
      <c r="CP504" s="150"/>
      <c r="CQ504" s="150"/>
      <c r="CR504" s="150"/>
      <c r="CS504" s="143" t="s">
        <v>5225</v>
      </c>
      <c r="CT504" s="150"/>
      <c r="CU504" s="150"/>
      <c r="CV504" s="150"/>
      <c r="CW504" s="150"/>
      <c r="CX504" s="150"/>
      <c r="CY504" s="150"/>
      <c r="CZ504" s="150"/>
      <c r="DA504" s="150"/>
      <c r="DB504" s="150"/>
      <c r="DC504" s="150"/>
      <c r="DD504" s="150"/>
      <c r="DE504" s="150"/>
    </row>
    <row r="505" spans="34:109" ht="15" hidden="1" customHeight="1">
      <c r="AH505" s="148"/>
      <c r="AI505" s="148"/>
      <c r="AJ505" s="148"/>
      <c r="AK505" s="148"/>
      <c r="AL505" s="137" t="str">
        <f t="shared" si="21"/>
        <v/>
      </c>
      <c r="AM505" s="137" t="str">
        <f t="shared" si="22"/>
        <v/>
      </c>
      <c r="AN505" s="138" t="str">
        <f t="shared" si="23"/>
        <v/>
      </c>
      <c r="AO505" s="148"/>
      <c r="AP505" s="129">
        <v>503</v>
      </c>
      <c r="AQ505" s="149"/>
      <c r="AR505" s="149"/>
      <c r="AS505" s="149"/>
      <c r="AT505" s="149"/>
      <c r="AU505" s="149"/>
      <c r="AV505" s="149"/>
      <c r="AW505" s="149"/>
      <c r="AX505" s="149"/>
      <c r="AY505" s="149"/>
      <c r="AZ505" s="149"/>
      <c r="BA505" s="149"/>
      <c r="BB505" s="149"/>
      <c r="BC505" s="149"/>
      <c r="BD505" s="149"/>
      <c r="BE505" s="149"/>
      <c r="BF505" s="149"/>
      <c r="BG505" s="149"/>
      <c r="BH505" s="149"/>
      <c r="BI505" s="149"/>
      <c r="BJ505" s="141" t="s">
        <v>5226</v>
      </c>
      <c r="BK505" s="149"/>
      <c r="BL505" s="149"/>
      <c r="BM505" s="149"/>
      <c r="BN505" s="149"/>
      <c r="BO505" s="149"/>
      <c r="BP505" s="149"/>
      <c r="BQ505" s="149"/>
      <c r="BR505" s="149"/>
      <c r="BS505" s="149"/>
      <c r="BT505" s="149"/>
      <c r="BU505" s="149"/>
      <c r="BV505" s="149"/>
      <c r="BW505" s="148"/>
      <c r="BX505" s="148"/>
      <c r="BY505" s="148"/>
      <c r="BZ505" s="150"/>
      <c r="CA505" s="150"/>
      <c r="CB505" s="150"/>
      <c r="CC505" s="150"/>
      <c r="CD505" s="150"/>
      <c r="CE505" s="150"/>
      <c r="CF505" s="150"/>
      <c r="CG505" s="150"/>
      <c r="CH505" s="150"/>
      <c r="CI505" s="150"/>
      <c r="CJ505" s="150"/>
      <c r="CK505" s="150"/>
      <c r="CL505" s="150"/>
      <c r="CM505" s="150"/>
      <c r="CN505" s="150"/>
      <c r="CO505" s="150"/>
      <c r="CP505" s="150"/>
      <c r="CQ505" s="150"/>
      <c r="CR505" s="150"/>
      <c r="CS505" s="143" t="s">
        <v>5227</v>
      </c>
      <c r="CT505" s="150"/>
      <c r="CU505" s="150"/>
      <c r="CV505" s="150"/>
      <c r="CW505" s="150"/>
      <c r="CX505" s="150"/>
      <c r="CY505" s="150"/>
      <c r="CZ505" s="150"/>
      <c r="DA505" s="150"/>
      <c r="DB505" s="150"/>
      <c r="DC505" s="150"/>
      <c r="DD505" s="150"/>
      <c r="DE505" s="150"/>
    </row>
    <row r="506" spans="34:109" ht="15" hidden="1" customHeight="1">
      <c r="AH506" s="148"/>
      <c r="AI506" s="148"/>
      <c r="AJ506" s="148"/>
      <c r="AK506" s="148"/>
      <c r="AL506" s="137" t="str">
        <f t="shared" si="21"/>
        <v/>
      </c>
      <c r="AM506" s="137" t="str">
        <f t="shared" si="22"/>
        <v/>
      </c>
      <c r="AN506" s="138" t="str">
        <f t="shared" si="23"/>
        <v/>
      </c>
      <c r="AO506" s="148"/>
      <c r="AP506" s="129">
        <v>504</v>
      </c>
      <c r="AQ506" s="149"/>
      <c r="AR506" s="149"/>
      <c r="AS506" s="149"/>
      <c r="AT506" s="149"/>
      <c r="AU506" s="149"/>
      <c r="AV506" s="149"/>
      <c r="AW506" s="149"/>
      <c r="AX506" s="149"/>
      <c r="AY506" s="149"/>
      <c r="AZ506" s="149"/>
      <c r="BA506" s="149"/>
      <c r="BB506" s="149"/>
      <c r="BC506" s="149"/>
      <c r="BD506" s="149"/>
      <c r="BE506" s="149"/>
      <c r="BF506" s="149"/>
      <c r="BG506" s="149"/>
      <c r="BH506" s="149"/>
      <c r="BI506" s="149"/>
      <c r="BJ506" s="141" t="s">
        <v>5228</v>
      </c>
      <c r="BK506" s="149"/>
      <c r="BL506" s="149"/>
      <c r="BM506" s="149"/>
      <c r="BN506" s="149"/>
      <c r="BO506" s="149"/>
      <c r="BP506" s="149"/>
      <c r="BQ506" s="149"/>
      <c r="BR506" s="149"/>
      <c r="BS506" s="149"/>
      <c r="BT506" s="149"/>
      <c r="BU506" s="149"/>
      <c r="BV506" s="149"/>
      <c r="BW506" s="148"/>
      <c r="BX506" s="148"/>
      <c r="BY506" s="148"/>
      <c r="BZ506" s="150"/>
      <c r="CA506" s="150"/>
      <c r="CB506" s="150"/>
      <c r="CC506" s="150"/>
      <c r="CD506" s="150"/>
      <c r="CE506" s="150"/>
      <c r="CF506" s="150"/>
      <c r="CG506" s="150"/>
      <c r="CH506" s="150"/>
      <c r="CI506" s="150"/>
      <c r="CJ506" s="150"/>
      <c r="CK506" s="150"/>
      <c r="CL506" s="150"/>
      <c r="CM506" s="150"/>
      <c r="CN506" s="150"/>
      <c r="CO506" s="150"/>
      <c r="CP506" s="150"/>
      <c r="CQ506" s="150"/>
      <c r="CR506" s="150"/>
      <c r="CS506" s="143" t="s">
        <v>5229</v>
      </c>
      <c r="CT506" s="150"/>
      <c r="CU506" s="150"/>
      <c r="CV506" s="150"/>
      <c r="CW506" s="150"/>
      <c r="CX506" s="150"/>
      <c r="CY506" s="150"/>
      <c r="CZ506" s="150"/>
      <c r="DA506" s="150"/>
      <c r="DB506" s="150"/>
      <c r="DC506" s="150"/>
      <c r="DD506" s="150"/>
      <c r="DE506" s="150"/>
    </row>
    <row r="507" spans="34:109" ht="15" hidden="1" customHeight="1">
      <c r="AH507" s="148"/>
      <c r="AI507" s="148"/>
      <c r="AJ507" s="148"/>
      <c r="AK507" s="148"/>
      <c r="AL507" s="137" t="str">
        <f t="shared" si="21"/>
        <v/>
      </c>
      <c r="AM507" s="137" t="str">
        <f t="shared" si="22"/>
        <v/>
      </c>
      <c r="AN507" s="138" t="str">
        <f t="shared" si="23"/>
        <v/>
      </c>
      <c r="AO507" s="148"/>
      <c r="AP507" s="129">
        <v>505</v>
      </c>
      <c r="AQ507" s="149"/>
      <c r="AR507" s="149"/>
      <c r="AS507" s="149"/>
      <c r="AT507" s="149"/>
      <c r="AU507" s="149"/>
      <c r="AV507" s="149"/>
      <c r="AW507" s="149"/>
      <c r="AX507" s="149"/>
      <c r="AY507" s="149"/>
      <c r="AZ507" s="149"/>
      <c r="BA507" s="149"/>
      <c r="BB507" s="149"/>
      <c r="BC507" s="149"/>
      <c r="BD507" s="149"/>
      <c r="BE507" s="149"/>
      <c r="BF507" s="149"/>
      <c r="BG507" s="149"/>
      <c r="BH507" s="149"/>
      <c r="BI507" s="149"/>
      <c r="BJ507" s="141" t="s">
        <v>5230</v>
      </c>
      <c r="BK507" s="149"/>
      <c r="BL507" s="149"/>
      <c r="BM507" s="149"/>
      <c r="BN507" s="149"/>
      <c r="BO507" s="149"/>
      <c r="BP507" s="149"/>
      <c r="BQ507" s="149"/>
      <c r="BR507" s="149"/>
      <c r="BS507" s="149"/>
      <c r="BT507" s="149"/>
      <c r="BU507" s="149"/>
      <c r="BV507" s="149"/>
      <c r="BW507" s="148"/>
      <c r="BX507" s="148"/>
      <c r="BY507" s="148"/>
      <c r="BZ507" s="150"/>
      <c r="CA507" s="150"/>
      <c r="CB507" s="150"/>
      <c r="CC507" s="150"/>
      <c r="CD507" s="150"/>
      <c r="CE507" s="150"/>
      <c r="CF507" s="150"/>
      <c r="CG507" s="150"/>
      <c r="CH507" s="150"/>
      <c r="CI507" s="150"/>
      <c r="CJ507" s="150"/>
      <c r="CK507" s="150"/>
      <c r="CL507" s="150"/>
      <c r="CM507" s="150"/>
      <c r="CN507" s="150"/>
      <c r="CO507" s="150"/>
      <c r="CP507" s="150"/>
      <c r="CQ507" s="150"/>
      <c r="CR507" s="150"/>
      <c r="CS507" s="143" t="s">
        <v>5231</v>
      </c>
      <c r="CT507" s="150"/>
      <c r="CU507" s="150"/>
      <c r="CV507" s="150"/>
      <c r="CW507" s="150"/>
      <c r="CX507" s="150"/>
      <c r="CY507" s="150"/>
      <c r="CZ507" s="150"/>
      <c r="DA507" s="150"/>
      <c r="DB507" s="150"/>
      <c r="DC507" s="150"/>
      <c r="DD507" s="150"/>
      <c r="DE507" s="150"/>
    </row>
    <row r="508" spans="34:109" ht="15" hidden="1" customHeight="1">
      <c r="AH508" s="148"/>
      <c r="AI508" s="148"/>
      <c r="AJ508" s="148"/>
      <c r="AK508" s="148"/>
      <c r="AL508" s="137" t="str">
        <f t="shared" si="21"/>
        <v/>
      </c>
      <c r="AM508" s="137" t="str">
        <f t="shared" si="22"/>
        <v/>
      </c>
      <c r="AN508" s="138" t="str">
        <f t="shared" si="23"/>
        <v/>
      </c>
      <c r="AO508" s="148"/>
      <c r="AP508" s="129">
        <v>506</v>
      </c>
      <c r="AQ508" s="149"/>
      <c r="AR508" s="149"/>
      <c r="AS508" s="149"/>
      <c r="AT508" s="149"/>
      <c r="AU508" s="149"/>
      <c r="AV508" s="149"/>
      <c r="AW508" s="149"/>
      <c r="AX508" s="149"/>
      <c r="AY508" s="149"/>
      <c r="AZ508" s="149"/>
      <c r="BA508" s="149"/>
      <c r="BB508" s="149"/>
      <c r="BC508" s="149"/>
      <c r="BD508" s="149"/>
      <c r="BE508" s="149"/>
      <c r="BF508" s="149"/>
      <c r="BG508" s="149"/>
      <c r="BH508" s="149"/>
      <c r="BI508" s="149"/>
      <c r="BJ508" s="141" t="s">
        <v>5232</v>
      </c>
      <c r="BK508" s="149"/>
      <c r="BL508" s="149"/>
      <c r="BM508" s="149"/>
      <c r="BN508" s="149"/>
      <c r="BO508" s="149"/>
      <c r="BP508" s="149"/>
      <c r="BQ508" s="149"/>
      <c r="BR508" s="149"/>
      <c r="BS508" s="149"/>
      <c r="BT508" s="149"/>
      <c r="BU508" s="149"/>
      <c r="BV508" s="149"/>
      <c r="BW508" s="148"/>
      <c r="BX508" s="148"/>
      <c r="BY508" s="148"/>
      <c r="BZ508" s="150"/>
      <c r="CA508" s="150"/>
      <c r="CB508" s="150"/>
      <c r="CC508" s="150"/>
      <c r="CD508" s="150"/>
      <c r="CE508" s="150"/>
      <c r="CF508" s="150"/>
      <c r="CG508" s="150"/>
      <c r="CH508" s="150"/>
      <c r="CI508" s="150"/>
      <c r="CJ508" s="150"/>
      <c r="CK508" s="150"/>
      <c r="CL508" s="150"/>
      <c r="CM508" s="150"/>
      <c r="CN508" s="150"/>
      <c r="CO508" s="150"/>
      <c r="CP508" s="150"/>
      <c r="CQ508" s="150"/>
      <c r="CR508" s="150"/>
      <c r="CS508" s="143" t="s">
        <v>5233</v>
      </c>
      <c r="CT508" s="150"/>
      <c r="CU508" s="150"/>
      <c r="CV508" s="150"/>
      <c r="CW508" s="150"/>
      <c r="CX508" s="150"/>
      <c r="CY508" s="150"/>
      <c r="CZ508" s="150"/>
      <c r="DA508" s="150"/>
      <c r="DB508" s="150"/>
      <c r="DC508" s="150"/>
      <c r="DD508" s="150"/>
      <c r="DE508" s="150"/>
    </row>
    <row r="509" spans="34:109" ht="15" hidden="1" customHeight="1">
      <c r="AH509" s="148"/>
      <c r="AI509" s="148"/>
      <c r="AJ509" s="148"/>
      <c r="AK509" s="148"/>
      <c r="AL509" s="137" t="str">
        <f t="shared" si="21"/>
        <v/>
      </c>
      <c r="AM509" s="137" t="str">
        <f t="shared" si="22"/>
        <v/>
      </c>
      <c r="AN509" s="138" t="str">
        <f t="shared" si="23"/>
        <v/>
      </c>
      <c r="AO509" s="148"/>
      <c r="AP509" s="129">
        <v>507</v>
      </c>
      <c r="AQ509" s="149"/>
      <c r="AR509" s="149"/>
      <c r="AS509" s="149"/>
      <c r="AT509" s="149"/>
      <c r="AU509" s="149"/>
      <c r="AV509" s="149"/>
      <c r="AW509" s="149"/>
      <c r="AX509" s="149"/>
      <c r="AY509" s="149"/>
      <c r="AZ509" s="149"/>
      <c r="BA509" s="149"/>
      <c r="BB509" s="149"/>
      <c r="BC509" s="149"/>
      <c r="BD509" s="149"/>
      <c r="BE509" s="149"/>
      <c r="BF509" s="149"/>
      <c r="BG509" s="149"/>
      <c r="BH509" s="149"/>
      <c r="BI509" s="149"/>
      <c r="BJ509" s="141" t="s">
        <v>5234</v>
      </c>
      <c r="BK509" s="149"/>
      <c r="BL509" s="149"/>
      <c r="BM509" s="149"/>
      <c r="BN509" s="149"/>
      <c r="BO509" s="149"/>
      <c r="BP509" s="149"/>
      <c r="BQ509" s="149"/>
      <c r="BR509" s="149"/>
      <c r="BS509" s="149"/>
      <c r="BT509" s="149"/>
      <c r="BU509" s="149"/>
      <c r="BV509" s="149"/>
      <c r="BW509" s="148"/>
      <c r="BX509" s="148"/>
      <c r="BY509" s="148"/>
      <c r="BZ509" s="150"/>
      <c r="CA509" s="150"/>
      <c r="CB509" s="150"/>
      <c r="CC509" s="150"/>
      <c r="CD509" s="150"/>
      <c r="CE509" s="150"/>
      <c r="CF509" s="150"/>
      <c r="CG509" s="150"/>
      <c r="CH509" s="150"/>
      <c r="CI509" s="150"/>
      <c r="CJ509" s="150"/>
      <c r="CK509" s="150"/>
      <c r="CL509" s="150"/>
      <c r="CM509" s="150"/>
      <c r="CN509" s="150"/>
      <c r="CO509" s="150"/>
      <c r="CP509" s="150"/>
      <c r="CQ509" s="150"/>
      <c r="CR509" s="150"/>
      <c r="CS509" s="143" t="s">
        <v>5235</v>
      </c>
      <c r="CT509" s="150"/>
      <c r="CU509" s="150"/>
      <c r="CV509" s="150"/>
      <c r="CW509" s="150"/>
      <c r="CX509" s="150"/>
      <c r="CY509" s="150"/>
      <c r="CZ509" s="150"/>
      <c r="DA509" s="150"/>
      <c r="DB509" s="150"/>
      <c r="DC509" s="150"/>
      <c r="DD509" s="150"/>
      <c r="DE509" s="150"/>
    </row>
    <row r="510" spans="34:109" ht="15" hidden="1" customHeight="1">
      <c r="AH510" s="148"/>
      <c r="AI510" s="148"/>
      <c r="AJ510" s="148"/>
      <c r="AK510" s="148"/>
      <c r="AL510" s="137" t="str">
        <f t="shared" si="21"/>
        <v/>
      </c>
      <c r="AM510" s="137" t="str">
        <f t="shared" si="22"/>
        <v/>
      </c>
      <c r="AN510" s="138" t="str">
        <f t="shared" si="23"/>
        <v/>
      </c>
      <c r="AO510" s="148"/>
      <c r="AP510" s="129">
        <v>508</v>
      </c>
      <c r="AQ510" s="149"/>
      <c r="AR510" s="149"/>
      <c r="AS510" s="149"/>
      <c r="AT510" s="149"/>
      <c r="AU510" s="149"/>
      <c r="AV510" s="149"/>
      <c r="AW510" s="149"/>
      <c r="AX510" s="149"/>
      <c r="AY510" s="149"/>
      <c r="AZ510" s="149"/>
      <c r="BA510" s="149"/>
      <c r="BB510" s="149"/>
      <c r="BC510" s="149"/>
      <c r="BD510" s="149"/>
      <c r="BE510" s="149"/>
      <c r="BF510" s="149"/>
      <c r="BG510" s="149"/>
      <c r="BH510" s="149"/>
      <c r="BI510" s="149"/>
      <c r="BJ510" s="141" t="s">
        <v>5236</v>
      </c>
      <c r="BK510" s="149"/>
      <c r="BL510" s="149"/>
      <c r="BM510" s="149"/>
      <c r="BN510" s="149"/>
      <c r="BO510" s="149"/>
      <c r="BP510" s="149"/>
      <c r="BQ510" s="149"/>
      <c r="BR510" s="149"/>
      <c r="BS510" s="149"/>
      <c r="BT510" s="149"/>
      <c r="BU510" s="149"/>
      <c r="BV510" s="149"/>
      <c r="BW510" s="148"/>
      <c r="BX510" s="148"/>
      <c r="BY510" s="148"/>
      <c r="BZ510" s="150"/>
      <c r="CA510" s="150"/>
      <c r="CB510" s="150"/>
      <c r="CC510" s="150"/>
      <c r="CD510" s="150"/>
      <c r="CE510" s="150"/>
      <c r="CF510" s="150"/>
      <c r="CG510" s="150"/>
      <c r="CH510" s="150"/>
      <c r="CI510" s="150"/>
      <c r="CJ510" s="150"/>
      <c r="CK510" s="150"/>
      <c r="CL510" s="150"/>
      <c r="CM510" s="150"/>
      <c r="CN510" s="150"/>
      <c r="CO510" s="150"/>
      <c r="CP510" s="150"/>
      <c r="CQ510" s="150"/>
      <c r="CR510" s="150"/>
      <c r="CS510" s="143" t="s">
        <v>5237</v>
      </c>
      <c r="CT510" s="150"/>
      <c r="CU510" s="150"/>
      <c r="CV510" s="150"/>
      <c r="CW510" s="150"/>
      <c r="CX510" s="150"/>
      <c r="CY510" s="150"/>
      <c r="CZ510" s="150"/>
      <c r="DA510" s="150"/>
      <c r="DB510" s="150"/>
      <c r="DC510" s="150"/>
      <c r="DD510" s="150"/>
      <c r="DE510" s="150"/>
    </row>
    <row r="511" spans="34:109" ht="15" hidden="1" customHeight="1">
      <c r="AH511" s="148"/>
      <c r="AI511" s="148"/>
      <c r="AJ511" s="148"/>
      <c r="AK511" s="148"/>
      <c r="AL511" s="137" t="str">
        <f t="shared" si="21"/>
        <v/>
      </c>
      <c r="AM511" s="137" t="str">
        <f t="shared" si="22"/>
        <v/>
      </c>
      <c r="AN511" s="138" t="str">
        <f t="shared" si="23"/>
        <v/>
      </c>
      <c r="AO511" s="148"/>
      <c r="AP511" s="129">
        <v>509</v>
      </c>
      <c r="AQ511" s="149"/>
      <c r="AR511" s="149"/>
      <c r="AS511" s="149"/>
      <c r="AT511" s="149"/>
      <c r="AU511" s="149"/>
      <c r="AV511" s="149"/>
      <c r="AW511" s="149"/>
      <c r="AX511" s="149"/>
      <c r="AY511" s="149"/>
      <c r="AZ511" s="149"/>
      <c r="BA511" s="149"/>
      <c r="BB511" s="149"/>
      <c r="BC511" s="149"/>
      <c r="BD511" s="149"/>
      <c r="BE511" s="149"/>
      <c r="BF511" s="149"/>
      <c r="BG511" s="149"/>
      <c r="BH511" s="149"/>
      <c r="BI511" s="149"/>
      <c r="BJ511" s="141" t="s">
        <v>5238</v>
      </c>
      <c r="BK511" s="149"/>
      <c r="BL511" s="149"/>
      <c r="BM511" s="149"/>
      <c r="BN511" s="149"/>
      <c r="BO511" s="149"/>
      <c r="BP511" s="149"/>
      <c r="BQ511" s="149"/>
      <c r="BR511" s="149"/>
      <c r="BS511" s="149"/>
      <c r="BT511" s="149"/>
      <c r="BU511" s="149"/>
      <c r="BV511" s="149"/>
      <c r="BW511" s="148"/>
      <c r="BX511" s="148"/>
      <c r="BY511" s="148"/>
      <c r="BZ511" s="150"/>
      <c r="CA511" s="150"/>
      <c r="CB511" s="150"/>
      <c r="CC511" s="150"/>
      <c r="CD511" s="150"/>
      <c r="CE511" s="150"/>
      <c r="CF511" s="150"/>
      <c r="CG511" s="150"/>
      <c r="CH511" s="150"/>
      <c r="CI511" s="150"/>
      <c r="CJ511" s="150"/>
      <c r="CK511" s="150"/>
      <c r="CL511" s="150"/>
      <c r="CM511" s="150"/>
      <c r="CN511" s="150"/>
      <c r="CO511" s="150"/>
      <c r="CP511" s="150"/>
      <c r="CQ511" s="150"/>
      <c r="CR511" s="150"/>
      <c r="CS511" s="143" t="s">
        <v>5239</v>
      </c>
      <c r="CT511" s="150"/>
      <c r="CU511" s="150"/>
      <c r="CV511" s="150"/>
      <c r="CW511" s="150"/>
      <c r="CX511" s="150"/>
      <c r="CY511" s="150"/>
      <c r="CZ511" s="150"/>
      <c r="DA511" s="150"/>
      <c r="DB511" s="150"/>
      <c r="DC511" s="150"/>
      <c r="DD511" s="150"/>
      <c r="DE511" s="150"/>
    </row>
    <row r="512" spans="34:109" ht="15" hidden="1" customHeight="1">
      <c r="AH512" s="148"/>
      <c r="AI512" s="148"/>
      <c r="AJ512" s="148"/>
      <c r="AK512" s="148"/>
      <c r="AL512" s="137" t="str">
        <f t="shared" si="21"/>
        <v/>
      </c>
      <c r="AM512" s="137" t="str">
        <f t="shared" si="22"/>
        <v/>
      </c>
      <c r="AN512" s="138" t="str">
        <f t="shared" si="23"/>
        <v/>
      </c>
      <c r="AO512" s="148"/>
      <c r="AP512" s="129">
        <v>510</v>
      </c>
      <c r="AQ512" s="149"/>
      <c r="AR512" s="149"/>
      <c r="AS512" s="149"/>
      <c r="AT512" s="149"/>
      <c r="AU512" s="149"/>
      <c r="AV512" s="149"/>
      <c r="AW512" s="149"/>
      <c r="AX512" s="149"/>
      <c r="AY512" s="149"/>
      <c r="AZ512" s="149"/>
      <c r="BA512" s="149"/>
      <c r="BB512" s="149"/>
      <c r="BC512" s="149"/>
      <c r="BD512" s="149"/>
      <c r="BE512" s="149"/>
      <c r="BF512" s="149"/>
      <c r="BG512" s="149"/>
      <c r="BH512" s="149"/>
      <c r="BI512" s="149"/>
      <c r="BJ512" s="141" t="s">
        <v>5240</v>
      </c>
      <c r="BK512" s="149"/>
      <c r="BL512" s="149"/>
      <c r="BM512" s="149"/>
      <c r="BN512" s="149"/>
      <c r="BO512" s="149"/>
      <c r="BP512" s="149"/>
      <c r="BQ512" s="149"/>
      <c r="BR512" s="149"/>
      <c r="BS512" s="149"/>
      <c r="BT512" s="149"/>
      <c r="BU512" s="149"/>
      <c r="BV512" s="149"/>
      <c r="BW512" s="148"/>
      <c r="BX512" s="148"/>
      <c r="BY512" s="148"/>
      <c r="BZ512" s="150"/>
      <c r="CA512" s="150"/>
      <c r="CB512" s="150"/>
      <c r="CC512" s="150"/>
      <c r="CD512" s="150"/>
      <c r="CE512" s="150"/>
      <c r="CF512" s="150"/>
      <c r="CG512" s="150"/>
      <c r="CH512" s="150"/>
      <c r="CI512" s="150"/>
      <c r="CJ512" s="150"/>
      <c r="CK512" s="150"/>
      <c r="CL512" s="150"/>
      <c r="CM512" s="150"/>
      <c r="CN512" s="150"/>
      <c r="CO512" s="150"/>
      <c r="CP512" s="150"/>
      <c r="CQ512" s="150"/>
      <c r="CR512" s="150"/>
      <c r="CS512" s="143" t="s">
        <v>5241</v>
      </c>
      <c r="CT512" s="150"/>
      <c r="CU512" s="150"/>
      <c r="CV512" s="150"/>
      <c r="CW512" s="150"/>
      <c r="CX512" s="150"/>
      <c r="CY512" s="150"/>
      <c r="CZ512" s="150"/>
      <c r="DA512" s="150"/>
      <c r="DB512" s="150"/>
      <c r="DC512" s="150"/>
      <c r="DD512" s="150"/>
      <c r="DE512" s="150"/>
    </row>
    <row r="513" spans="34:109" ht="15" hidden="1" customHeight="1">
      <c r="AH513" s="148"/>
      <c r="AI513" s="148"/>
      <c r="AJ513" s="148"/>
      <c r="AK513" s="148"/>
      <c r="AL513" s="137" t="str">
        <f t="shared" si="21"/>
        <v/>
      </c>
      <c r="AM513" s="137" t="str">
        <f t="shared" si="22"/>
        <v/>
      </c>
      <c r="AN513" s="138" t="str">
        <f t="shared" si="23"/>
        <v/>
      </c>
      <c r="AO513" s="148"/>
      <c r="AP513" s="129">
        <v>511</v>
      </c>
      <c r="AQ513" s="149"/>
      <c r="AR513" s="149"/>
      <c r="AS513" s="149"/>
      <c r="AT513" s="149"/>
      <c r="AU513" s="149"/>
      <c r="AV513" s="149"/>
      <c r="AW513" s="149"/>
      <c r="AX513" s="149"/>
      <c r="AY513" s="149"/>
      <c r="AZ513" s="149"/>
      <c r="BA513" s="149"/>
      <c r="BB513" s="149"/>
      <c r="BC513" s="149"/>
      <c r="BD513" s="149"/>
      <c r="BE513" s="149"/>
      <c r="BF513" s="149"/>
      <c r="BG513" s="149"/>
      <c r="BH513" s="149"/>
      <c r="BI513" s="149"/>
      <c r="BJ513" s="141" t="s">
        <v>5242</v>
      </c>
      <c r="BK513" s="149"/>
      <c r="BL513" s="149"/>
      <c r="BM513" s="149"/>
      <c r="BN513" s="149"/>
      <c r="BO513" s="149"/>
      <c r="BP513" s="149"/>
      <c r="BQ513" s="149"/>
      <c r="BR513" s="149"/>
      <c r="BS513" s="149"/>
      <c r="BT513" s="149"/>
      <c r="BU513" s="149"/>
      <c r="BV513" s="149"/>
      <c r="BW513" s="148"/>
      <c r="BX513" s="148"/>
      <c r="BY513" s="148"/>
      <c r="BZ513" s="150"/>
      <c r="CA513" s="150"/>
      <c r="CB513" s="150"/>
      <c r="CC513" s="150"/>
      <c r="CD513" s="150"/>
      <c r="CE513" s="150"/>
      <c r="CF513" s="150"/>
      <c r="CG513" s="150"/>
      <c r="CH513" s="150"/>
      <c r="CI513" s="150"/>
      <c r="CJ513" s="150"/>
      <c r="CK513" s="150"/>
      <c r="CL513" s="150"/>
      <c r="CM513" s="150"/>
      <c r="CN513" s="150"/>
      <c r="CO513" s="150"/>
      <c r="CP513" s="150"/>
      <c r="CQ513" s="150"/>
      <c r="CR513" s="150"/>
      <c r="CS513" s="143" t="s">
        <v>5243</v>
      </c>
      <c r="CT513" s="150"/>
      <c r="CU513" s="150"/>
      <c r="CV513" s="150"/>
      <c r="CW513" s="150"/>
      <c r="CX513" s="150"/>
      <c r="CY513" s="150"/>
      <c r="CZ513" s="150"/>
      <c r="DA513" s="150"/>
      <c r="DB513" s="150"/>
      <c r="DC513" s="150"/>
      <c r="DD513" s="150"/>
      <c r="DE513" s="150"/>
    </row>
    <row r="514" spans="34:109" ht="15" hidden="1" customHeight="1">
      <c r="AH514" s="148"/>
      <c r="AI514" s="148"/>
      <c r="AJ514" s="148"/>
      <c r="AK514" s="148"/>
      <c r="AL514" s="137" t="str">
        <f t="shared" si="21"/>
        <v/>
      </c>
      <c r="AM514" s="137" t="str">
        <f t="shared" si="22"/>
        <v/>
      </c>
      <c r="AN514" s="138" t="str">
        <f t="shared" si="23"/>
        <v/>
      </c>
      <c r="AO514" s="148"/>
      <c r="AP514" s="129">
        <v>512</v>
      </c>
      <c r="AQ514" s="149"/>
      <c r="AR514" s="149"/>
      <c r="AS514" s="149"/>
      <c r="AT514" s="149"/>
      <c r="AU514" s="149"/>
      <c r="AV514" s="149"/>
      <c r="AW514" s="149"/>
      <c r="AX514" s="149"/>
      <c r="AY514" s="149"/>
      <c r="AZ514" s="149"/>
      <c r="BA514" s="149"/>
      <c r="BB514" s="149"/>
      <c r="BC514" s="149"/>
      <c r="BD514" s="149"/>
      <c r="BE514" s="149"/>
      <c r="BF514" s="149"/>
      <c r="BG514" s="149"/>
      <c r="BH514" s="149"/>
      <c r="BI514" s="149"/>
      <c r="BJ514" s="141" t="s">
        <v>5244</v>
      </c>
      <c r="BK514" s="149"/>
      <c r="BL514" s="149"/>
      <c r="BM514" s="149"/>
      <c r="BN514" s="149"/>
      <c r="BO514" s="149"/>
      <c r="BP514" s="149"/>
      <c r="BQ514" s="149"/>
      <c r="BR514" s="149"/>
      <c r="BS514" s="149"/>
      <c r="BT514" s="149"/>
      <c r="BU514" s="149"/>
      <c r="BV514" s="149"/>
      <c r="BW514" s="148"/>
      <c r="BX514" s="148"/>
      <c r="BY514" s="148"/>
      <c r="BZ514" s="150"/>
      <c r="CA514" s="150"/>
      <c r="CB514" s="150"/>
      <c r="CC514" s="150"/>
      <c r="CD514" s="150"/>
      <c r="CE514" s="150"/>
      <c r="CF514" s="150"/>
      <c r="CG514" s="150"/>
      <c r="CH514" s="150"/>
      <c r="CI514" s="150"/>
      <c r="CJ514" s="150"/>
      <c r="CK514" s="150"/>
      <c r="CL514" s="150"/>
      <c r="CM514" s="150"/>
      <c r="CN514" s="150"/>
      <c r="CO514" s="150"/>
      <c r="CP514" s="150"/>
      <c r="CQ514" s="150"/>
      <c r="CR514" s="150"/>
      <c r="CS514" s="143" t="s">
        <v>5245</v>
      </c>
      <c r="CT514" s="150"/>
      <c r="CU514" s="150"/>
      <c r="CV514" s="150"/>
      <c r="CW514" s="150"/>
      <c r="CX514" s="150"/>
      <c r="CY514" s="150"/>
      <c r="CZ514" s="150"/>
      <c r="DA514" s="150"/>
      <c r="DB514" s="150"/>
      <c r="DC514" s="150"/>
      <c r="DD514" s="150"/>
      <c r="DE514" s="150"/>
    </row>
    <row r="515" spans="34:109" ht="15" hidden="1" customHeight="1">
      <c r="AH515" s="148"/>
      <c r="AI515" s="148"/>
      <c r="AJ515" s="148"/>
      <c r="AK515" s="148"/>
      <c r="AL515" s="137" t="str">
        <f t="shared" si="21"/>
        <v/>
      </c>
      <c r="AM515" s="137" t="str">
        <f t="shared" si="22"/>
        <v/>
      </c>
      <c r="AN515" s="138" t="str">
        <f t="shared" si="23"/>
        <v/>
      </c>
      <c r="AO515" s="148"/>
      <c r="AP515" s="129">
        <v>513</v>
      </c>
      <c r="AQ515" s="149"/>
      <c r="AR515" s="149"/>
      <c r="AS515" s="149"/>
      <c r="AT515" s="149"/>
      <c r="AU515" s="149"/>
      <c r="AV515" s="149"/>
      <c r="AW515" s="149"/>
      <c r="AX515" s="149"/>
      <c r="AY515" s="149"/>
      <c r="AZ515" s="149"/>
      <c r="BA515" s="149"/>
      <c r="BB515" s="149"/>
      <c r="BC515" s="149"/>
      <c r="BD515" s="149"/>
      <c r="BE515" s="149"/>
      <c r="BF515" s="149"/>
      <c r="BG515" s="149"/>
      <c r="BH515" s="149"/>
      <c r="BI515" s="149"/>
      <c r="BJ515" s="141" t="s">
        <v>5246</v>
      </c>
      <c r="BK515" s="149"/>
      <c r="BL515" s="149"/>
      <c r="BM515" s="149"/>
      <c r="BN515" s="149"/>
      <c r="BO515" s="149"/>
      <c r="BP515" s="149"/>
      <c r="BQ515" s="149"/>
      <c r="BR515" s="149"/>
      <c r="BS515" s="149"/>
      <c r="BT515" s="149"/>
      <c r="BU515" s="149"/>
      <c r="BV515" s="149"/>
      <c r="BW515" s="148"/>
      <c r="BX515" s="148"/>
      <c r="BY515" s="148"/>
      <c r="BZ515" s="150"/>
      <c r="CA515" s="150"/>
      <c r="CB515" s="150"/>
      <c r="CC515" s="150"/>
      <c r="CD515" s="150"/>
      <c r="CE515" s="150"/>
      <c r="CF515" s="150"/>
      <c r="CG515" s="150"/>
      <c r="CH515" s="150"/>
      <c r="CI515" s="150"/>
      <c r="CJ515" s="150"/>
      <c r="CK515" s="150"/>
      <c r="CL515" s="150"/>
      <c r="CM515" s="150"/>
      <c r="CN515" s="150"/>
      <c r="CO515" s="150"/>
      <c r="CP515" s="150"/>
      <c r="CQ515" s="150"/>
      <c r="CR515" s="150"/>
      <c r="CS515" s="143" t="s">
        <v>5247</v>
      </c>
      <c r="CT515" s="150"/>
      <c r="CU515" s="150"/>
      <c r="CV515" s="150"/>
      <c r="CW515" s="150"/>
      <c r="CX515" s="150"/>
      <c r="CY515" s="150"/>
      <c r="CZ515" s="150"/>
      <c r="DA515" s="150"/>
      <c r="DB515" s="150"/>
      <c r="DC515" s="150"/>
      <c r="DD515" s="150"/>
      <c r="DE515" s="150"/>
    </row>
    <row r="516" spans="34:109" ht="15" hidden="1" customHeight="1">
      <c r="AH516" s="148"/>
      <c r="AI516" s="148"/>
      <c r="AJ516" s="148"/>
      <c r="AK516" s="148"/>
      <c r="AL516" s="137" t="str">
        <f t="shared" si="21"/>
        <v/>
      </c>
      <c r="AM516" s="137" t="str">
        <f t="shared" si="22"/>
        <v/>
      </c>
      <c r="AN516" s="138" t="str">
        <f t="shared" si="23"/>
        <v/>
      </c>
      <c r="AO516" s="148"/>
      <c r="AP516" s="129">
        <v>514</v>
      </c>
      <c r="AQ516" s="149"/>
      <c r="AR516" s="149"/>
      <c r="AS516" s="149"/>
      <c r="AT516" s="149"/>
      <c r="AU516" s="149"/>
      <c r="AV516" s="149"/>
      <c r="AW516" s="149"/>
      <c r="AX516" s="149"/>
      <c r="AY516" s="149"/>
      <c r="AZ516" s="149"/>
      <c r="BA516" s="149"/>
      <c r="BB516" s="149"/>
      <c r="BC516" s="149"/>
      <c r="BD516" s="149"/>
      <c r="BE516" s="149"/>
      <c r="BF516" s="149"/>
      <c r="BG516" s="149"/>
      <c r="BH516" s="149"/>
      <c r="BI516" s="149"/>
      <c r="BJ516" s="141" t="s">
        <v>5248</v>
      </c>
      <c r="BK516" s="149"/>
      <c r="BL516" s="149"/>
      <c r="BM516" s="149"/>
      <c r="BN516" s="149"/>
      <c r="BO516" s="149"/>
      <c r="BP516" s="149"/>
      <c r="BQ516" s="149"/>
      <c r="BR516" s="149"/>
      <c r="BS516" s="149"/>
      <c r="BT516" s="149"/>
      <c r="BU516" s="149"/>
      <c r="BV516" s="149"/>
      <c r="BW516" s="148"/>
      <c r="BX516" s="148"/>
      <c r="BY516" s="148"/>
      <c r="BZ516" s="150"/>
      <c r="CA516" s="150"/>
      <c r="CB516" s="150"/>
      <c r="CC516" s="150"/>
      <c r="CD516" s="150"/>
      <c r="CE516" s="150"/>
      <c r="CF516" s="150"/>
      <c r="CG516" s="150"/>
      <c r="CH516" s="150"/>
      <c r="CI516" s="150"/>
      <c r="CJ516" s="150"/>
      <c r="CK516" s="150"/>
      <c r="CL516" s="150"/>
      <c r="CM516" s="150"/>
      <c r="CN516" s="150"/>
      <c r="CO516" s="150"/>
      <c r="CP516" s="150"/>
      <c r="CQ516" s="150"/>
      <c r="CR516" s="150"/>
      <c r="CS516" s="143" t="s">
        <v>5249</v>
      </c>
      <c r="CT516" s="150"/>
      <c r="CU516" s="150"/>
      <c r="CV516" s="150"/>
      <c r="CW516" s="150"/>
      <c r="CX516" s="150"/>
      <c r="CY516" s="150"/>
      <c r="CZ516" s="150"/>
      <c r="DA516" s="150"/>
      <c r="DB516" s="150"/>
      <c r="DC516" s="150"/>
      <c r="DD516" s="150"/>
      <c r="DE516" s="150"/>
    </row>
    <row r="517" spans="34:109" ht="15" hidden="1" customHeight="1">
      <c r="AH517" s="148"/>
      <c r="AI517" s="148"/>
      <c r="AJ517" s="148"/>
      <c r="AK517" s="148"/>
      <c r="AL517" s="137" t="str">
        <f t="shared" ref="AL517:AL574" si="24">IFERROR(IF(HLOOKUP($N$10, $BZ$3:$DE$574, $AP517, FALSE )="", "", HLOOKUP($N$10, $BZ$3:$DE$574, $AP517, FALSE)), "")</f>
        <v/>
      </c>
      <c r="AM517" s="137" t="str">
        <f t="shared" ref="AM517:AM574" si="25">IFERROR(IF(AL517="", "", HLOOKUP($N$10, $AQ$3:$BV$574, AP517, FALSE)), "")</f>
        <v/>
      </c>
      <c r="AN517" s="138" t="str">
        <f t="shared" ref="AN517:AN574" si="26">MID(AM517, 3, 3)</f>
        <v/>
      </c>
      <c r="AO517" s="148"/>
      <c r="AP517" s="129">
        <v>515</v>
      </c>
      <c r="AQ517" s="149"/>
      <c r="AR517" s="149"/>
      <c r="AS517" s="149"/>
      <c r="AT517" s="149"/>
      <c r="AU517" s="149"/>
      <c r="AV517" s="149"/>
      <c r="AW517" s="149"/>
      <c r="AX517" s="149"/>
      <c r="AY517" s="149"/>
      <c r="AZ517" s="149"/>
      <c r="BA517" s="149"/>
      <c r="BB517" s="149"/>
      <c r="BC517" s="149"/>
      <c r="BD517" s="149"/>
      <c r="BE517" s="149"/>
      <c r="BF517" s="149"/>
      <c r="BG517" s="149"/>
      <c r="BH517" s="149"/>
      <c r="BI517" s="149"/>
      <c r="BJ517" s="141" t="s">
        <v>5250</v>
      </c>
      <c r="BK517" s="149"/>
      <c r="BL517" s="149"/>
      <c r="BM517" s="149"/>
      <c r="BN517" s="149"/>
      <c r="BO517" s="149"/>
      <c r="BP517" s="149"/>
      <c r="BQ517" s="149"/>
      <c r="BR517" s="149"/>
      <c r="BS517" s="149"/>
      <c r="BT517" s="149"/>
      <c r="BU517" s="149"/>
      <c r="BV517" s="149"/>
      <c r="BW517" s="148"/>
      <c r="BX517" s="148"/>
      <c r="BY517" s="148"/>
      <c r="BZ517" s="150"/>
      <c r="CA517" s="150"/>
      <c r="CB517" s="150"/>
      <c r="CC517" s="150"/>
      <c r="CD517" s="150"/>
      <c r="CE517" s="150"/>
      <c r="CF517" s="150"/>
      <c r="CG517" s="150"/>
      <c r="CH517" s="150"/>
      <c r="CI517" s="150"/>
      <c r="CJ517" s="150"/>
      <c r="CK517" s="150"/>
      <c r="CL517" s="150"/>
      <c r="CM517" s="150"/>
      <c r="CN517" s="150"/>
      <c r="CO517" s="150"/>
      <c r="CP517" s="150"/>
      <c r="CQ517" s="150"/>
      <c r="CR517" s="150"/>
      <c r="CS517" s="143" t="s">
        <v>5251</v>
      </c>
      <c r="CT517" s="150"/>
      <c r="CU517" s="150"/>
      <c r="CV517" s="150"/>
      <c r="CW517" s="150"/>
      <c r="CX517" s="150"/>
      <c r="CY517" s="150"/>
      <c r="CZ517" s="150"/>
      <c r="DA517" s="150"/>
      <c r="DB517" s="150"/>
      <c r="DC517" s="150"/>
      <c r="DD517" s="150"/>
      <c r="DE517" s="150"/>
    </row>
    <row r="518" spans="34:109" ht="15" hidden="1" customHeight="1">
      <c r="AH518" s="148"/>
      <c r="AI518" s="148"/>
      <c r="AJ518" s="148"/>
      <c r="AK518" s="148"/>
      <c r="AL518" s="137" t="str">
        <f t="shared" si="24"/>
        <v/>
      </c>
      <c r="AM518" s="137" t="str">
        <f t="shared" si="25"/>
        <v/>
      </c>
      <c r="AN518" s="138" t="str">
        <f t="shared" si="26"/>
        <v/>
      </c>
      <c r="AO518" s="148"/>
      <c r="AP518" s="129">
        <v>516</v>
      </c>
      <c r="AQ518" s="149"/>
      <c r="AR518" s="149"/>
      <c r="AS518" s="149"/>
      <c r="AT518" s="149"/>
      <c r="AU518" s="149"/>
      <c r="AV518" s="149"/>
      <c r="AW518" s="149"/>
      <c r="AX518" s="149"/>
      <c r="AY518" s="149"/>
      <c r="AZ518" s="149"/>
      <c r="BA518" s="149"/>
      <c r="BB518" s="149"/>
      <c r="BC518" s="149"/>
      <c r="BD518" s="149"/>
      <c r="BE518" s="149"/>
      <c r="BF518" s="149"/>
      <c r="BG518" s="149"/>
      <c r="BH518" s="149"/>
      <c r="BI518" s="149"/>
      <c r="BJ518" s="141" t="s">
        <v>5252</v>
      </c>
      <c r="BK518" s="149"/>
      <c r="BL518" s="149"/>
      <c r="BM518" s="149"/>
      <c r="BN518" s="149"/>
      <c r="BO518" s="149"/>
      <c r="BP518" s="149"/>
      <c r="BQ518" s="149"/>
      <c r="BR518" s="149"/>
      <c r="BS518" s="149"/>
      <c r="BT518" s="149"/>
      <c r="BU518" s="149"/>
      <c r="BV518" s="149"/>
      <c r="BW518" s="148"/>
      <c r="BX518" s="148"/>
      <c r="BY518" s="148"/>
      <c r="BZ518" s="150"/>
      <c r="CA518" s="150"/>
      <c r="CB518" s="150"/>
      <c r="CC518" s="150"/>
      <c r="CD518" s="150"/>
      <c r="CE518" s="150"/>
      <c r="CF518" s="150"/>
      <c r="CG518" s="150"/>
      <c r="CH518" s="150"/>
      <c r="CI518" s="150"/>
      <c r="CJ518" s="150"/>
      <c r="CK518" s="150"/>
      <c r="CL518" s="150"/>
      <c r="CM518" s="150"/>
      <c r="CN518" s="150"/>
      <c r="CO518" s="150"/>
      <c r="CP518" s="150"/>
      <c r="CQ518" s="150"/>
      <c r="CR518" s="150"/>
      <c r="CS518" s="143" t="s">
        <v>5253</v>
      </c>
      <c r="CT518" s="150"/>
      <c r="CU518" s="150"/>
      <c r="CV518" s="150"/>
      <c r="CW518" s="150"/>
      <c r="CX518" s="150"/>
      <c r="CY518" s="150"/>
      <c r="CZ518" s="150"/>
      <c r="DA518" s="150"/>
      <c r="DB518" s="150"/>
      <c r="DC518" s="150"/>
      <c r="DD518" s="150"/>
      <c r="DE518" s="150"/>
    </row>
    <row r="519" spans="34:109" ht="15" hidden="1" customHeight="1">
      <c r="AH519" s="148"/>
      <c r="AI519" s="148"/>
      <c r="AJ519" s="148"/>
      <c r="AK519" s="148"/>
      <c r="AL519" s="137" t="str">
        <f t="shared" si="24"/>
        <v/>
      </c>
      <c r="AM519" s="137" t="str">
        <f t="shared" si="25"/>
        <v/>
      </c>
      <c r="AN519" s="138" t="str">
        <f t="shared" si="26"/>
        <v/>
      </c>
      <c r="AO519" s="148"/>
      <c r="AP519" s="129">
        <v>517</v>
      </c>
      <c r="AQ519" s="149"/>
      <c r="AR519" s="149"/>
      <c r="AS519" s="149"/>
      <c r="AT519" s="149"/>
      <c r="AU519" s="149"/>
      <c r="AV519" s="149"/>
      <c r="AW519" s="149"/>
      <c r="AX519" s="149"/>
      <c r="AY519" s="149"/>
      <c r="AZ519" s="149"/>
      <c r="BA519" s="149"/>
      <c r="BB519" s="149"/>
      <c r="BC519" s="149"/>
      <c r="BD519" s="149"/>
      <c r="BE519" s="149"/>
      <c r="BF519" s="149"/>
      <c r="BG519" s="149"/>
      <c r="BH519" s="149"/>
      <c r="BI519" s="149"/>
      <c r="BJ519" s="141" t="s">
        <v>5254</v>
      </c>
      <c r="BK519" s="149"/>
      <c r="BL519" s="149"/>
      <c r="BM519" s="149"/>
      <c r="BN519" s="149"/>
      <c r="BO519" s="149"/>
      <c r="BP519" s="149"/>
      <c r="BQ519" s="149"/>
      <c r="BR519" s="149"/>
      <c r="BS519" s="149"/>
      <c r="BT519" s="149"/>
      <c r="BU519" s="149"/>
      <c r="BV519" s="149"/>
      <c r="BW519" s="148"/>
      <c r="BX519" s="148"/>
      <c r="BY519" s="148"/>
      <c r="BZ519" s="150"/>
      <c r="CA519" s="150"/>
      <c r="CB519" s="150"/>
      <c r="CC519" s="150"/>
      <c r="CD519" s="150"/>
      <c r="CE519" s="150"/>
      <c r="CF519" s="150"/>
      <c r="CG519" s="150"/>
      <c r="CH519" s="150"/>
      <c r="CI519" s="150"/>
      <c r="CJ519" s="150"/>
      <c r="CK519" s="150"/>
      <c r="CL519" s="150"/>
      <c r="CM519" s="150"/>
      <c r="CN519" s="150"/>
      <c r="CO519" s="150"/>
      <c r="CP519" s="150"/>
      <c r="CQ519" s="150"/>
      <c r="CR519" s="150"/>
      <c r="CS519" s="143" t="s">
        <v>5255</v>
      </c>
      <c r="CT519" s="150"/>
      <c r="CU519" s="150"/>
      <c r="CV519" s="150"/>
      <c r="CW519" s="150"/>
      <c r="CX519" s="150"/>
      <c r="CY519" s="150"/>
      <c r="CZ519" s="150"/>
      <c r="DA519" s="150"/>
      <c r="DB519" s="150"/>
      <c r="DC519" s="150"/>
      <c r="DD519" s="150"/>
      <c r="DE519" s="150"/>
    </row>
    <row r="520" spans="34:109" ht="15" hidden="1" customHeight="1">
      <c r="AH520" s="148"/>
      <c r="AI520" s="148"/>
      <c r="AJ520" s="148"/>
      <c r="AK520" s="148"/>
      <c r="AL520" s="137" t="str">
        <f t="shared" si="24"/>
        <v/>
      </c>
      <c r="AM520" s="137" t="str">
        <f t="shared" si="25"/>
        <v/>
      </c>
      <c r="AN520" s="138" t="str">
        <f t="shared" si="26"/>
        <v/>
      </c>
      <c r="AO520" s="148"/>
      <c r="AP520" s="129">
        <v>518</v>
      </c>
      <c r="AQ520" s="149"/>
      <c r="AR520" s="149"/>
      <c r="AS520" s="149"/>
      <c r="AT520" s="149"/>
      <c r="AU520" s="149"/>
      <c r="AV520" s="149"/>
      <c r="AW520" s="149"/>
      <c r="AX520" s="149"/>
      <c r="AY520" s="149"/>
      <c r="AZ520" s="149"/>
      <c r="BA520" s="149"/>
      <c r="BB520" s="149"/>
      <c r="BC520" s="149"/>
      <c r="BD520" s="149"/>
      <c r="BE520" s="149"/>
      <c r="BF520" s="149"/>
      <c r="BG520" s="149"/>
      <c r="BH520" s="149"/>
      <c r="BI520" s="149"/>
      <c r="BJ520" s="141" t="s">
        <v>5256</v>
      </c>
      <c r="BK520" s="149"/>
      <c r="BL520" s="149"/>
      <c r="BM520" s="149"/>
      <c r="BN520" s="149"/>
      <c r="BO520" s="149"/>
      <c r="BP520" s="149"/>
      <c r="BQ520" s="149"/>
      <c r="BR520" s="149"/>
      <c r="BS520" s="149"/>
      <c r="BT520" s="149"/>
      <c r="BU520" s="149"/>
      <c r="BV520" s="149"/>
      <c r="BW520" s="148"/>
      <c r="BX520" s="148"/>
      <c r="BY520" s="148"/>
      <c r="BZ520" s="150"/>
      <c r="CA520" s="150"/>
      <c r="CB520" s="150"/>
      <c r="CC520" s="150"/>
      <c r="CD520" s="150"/>
      <c r="CE520" s="150"/>
      <c r="CF520" s="150"/>
      <c r="CG520" s="150"/>
      <c r="CH520" s="150"/>
      <c r="CI520" s="150"/>
      <c r="CJ520" s="150"/>
      <c r="CK520" s="150"/>
      <c r="CL520" s="150"/>
      <c r="CM520" s="150"/>
      <c r="CN520" s="150"/>
      <c r="CO520" s="150"/>
      <c r="CP520" s="150"/>
      <c r="CQ520" s="150"/>
      <c r="CR520" s="150"/>
      <c r="CS520" s="143" t="s">
        <v>5257</v>
      </c>
      <c r="CT520" s="150"/>
      <c r="CU520" s="150"/>
      <c r="CV520" s="150"/>
      <c r="CW520" s="150"/>
      <c r="CX520" s="150"/>
      <c r="CY520" s="150"/>
      <c r="CZ520" s="150"/>
      <c r="DA520" s="150"/>
      <c r="DB520" s="150"/>
      <c r="DC520" s="150"/>
      <c r="DD520" s="150"/>
      <c r="DE520" s="150"/>
    </row>
    <row r="521" spans="34:109" ht="15" hidden="1" customHeight="1">
      <c r="AH521" s="148"/>
      <c r="AI521" s="148"/>
      <c r="AJ521" s="148"/>
      <c r="AK521" s="148"/>
      <c r="AL521" s="137" t="str">
        <f t="shared" si="24"/>
        <v/>
      </c>
      <c r="AM521" s="137" t="str">
        <f t="shared" si="25"/>
        <v/>
      </c>
      <c r="AN521" s="138" t="str">
        <f t="shared" si="26"/>
        <v/>
      </c>
      <c r="AO521" s="148"/>
      <c r="AP521" s="129">
        <v>519</v>
      </c>
      <c r="AQ521" s="149"/>
      <c r="AR521" s="149"/>
      <c r="AS521" s="149"/>
      <c r="AT521" s="149"/>
      <c r="AU521" s="149"/>
      <c r="AV521" s="149"/>
      <c r="AW521" s="149"/>
      <c r="AX521" s="149"/>
      <c r="AY521" s="149"/>
      <c r="AZ521" s="149"/>
      <c r="BA521" s="149"/>
      <c r="BB521" s="149"/>
      <c r="BC521" s="149"/>
      <c r="BD521" s="149"/>
      <c r="BE521" s="149"/>
      <c r="BF521" s="149"/>
      <c r="BG521" s="149"/>
      <c r="BH521" s="149"/>
      <c r="BI521" s="149"/>
      <c r="BJ521" s="141" t="s">
        <v>5258</v>
      </c>
      <c r="BK521" s="149"/>
      <c r="BL521" s="149"/>
      <c r="BM521" s="149"/>
      <c r="BN521" s="149"/>
      <c r="BO521" s="149"/>
      <c r="BP521" s="149"/>
      <c r="BQ521" s="149"/>
      <c r="BR521" s="149"/>
      <c r="BS521" s="149"/>
      <c r="BT521" s="149"/>
      <c r="BU521" s="149"/>
      <c r="BV521" s="149"/>
      <c r="BW521" s="148"/>
      <c r="BX521" s="148"/>
      <c r="BY521" s="148"/>
      <c r="BZ521" s="150"/>
      <c r="CA521" s="150"/>
      <c r="CB521" s="150"/>
      <c r="CC521" s="150"/>
      <c r="CD521" s="150"/>
      <c r="CE521" s="150"/>
      <c r="CF521" s="150"/>
      <c r="CG521" s="150"/>
      <c r="CH521" s="150"/>
      <c r="CI521" s="150"/>
      <c r="CJ521" s="150"/>
      <c r="CK521" s="150"/>
      <c r="CL521" s="150"/>
      <c r="CM521" s="150"/>
      <c r="CN521" s="150"/>
      <c r="CO521" s="150"/>
      <c r="CP521" s="150"/>
      <c r="CQ521" s="150"/>
      <c r="CR521" s="150"/>
      <c r="CS521" s="143" t="s">
        <v>5259</v>
      </c>
      <c r="CT521" s="150"/>
      <c r="CU521" s="150"/>
      <c r="CV521" s="150"/>
      <c r="CW521" s="150"/>
      <c r="CX521" s="150"/>
      <c r="CY521" s="150"/>
      <c r="CZ521" s="150"/>
      <c r="DA521" s="150"/>
      <c r="DB521" s="150"/>
      <c r="DC521" s="150"/>
      <c r="DD521" s="150"/>
      <c r="DE521" s="150"/>
    </row>
    <row r="522" spans="34:109" ht="15" hidden="1" customHeight="1">
      <c r="AH522" s="148"/>
      <c r="AI522" s="148"/>
      <c r="AJ522" s="148"/>
      <c r="AK522" s="148"/>
      <c r="AL522" s="137" t="str">
        <f t="shared" si="24"/>
        <v/>
      </c>
      <c r="AM522" s="137" t="str">
        <f t="shared" si="25"/>
        <v/>
      </c>
      <c r="AN522" s="138" t="str">
        <f t="shared" si="26"/>
        <v/>
      </c>
      <c r="AO522" s="148"/>
      <c r="AP522" s="129">
        <v>520</v>
      </c>
      <c r="AQ522" s="149"/>
      <c r="AR522" s="149"/>
      <c r="AS522" s="149"/>
      <c r="AT522" s="149"/>
      <c r="AU522" s="149"/>
      <c r="AV522" s="149"/>
      <c r="AW522" s="149"/>
      <c r="AX522" s="149"/>
      <c r="AY522" s="149"/>
      <c r="AZ522" s="149"/>
      <c r="BA522" s="149"/>
      <c r="BB522" s="149"/>
      <c r="BC522" s="149"/>
      <c r="BD522" s="149"/>
      <c r="BE522" s="149"/>
      <c r="BF522" s="149"/>
      <c r="BG522" s="149"/>
      <c r="BH522" s="149"/>
      <c r="BI522" s="149"/>
      <c r="BJ522" s="141" t="s">
        <v>5260</v>
      </c>
      <c r="BK522" s="149"/>
      <c r="BL522" s="149"/>
      <c r="BM522" s="149"/>
      <c r="BN522" s="149"/>
      <c r="BO522" s="149"/>
      <c r="BP522" s="149"/>
      <c r="BQ522" s="149"/>
      <c r="BR522" s="149"/>
      <c r="BS522" s="149"/>
      <c r="BT522" s="149"/>
      <c r="BU522" s="149"/>
      <c r="BV522" s="149"/>
      <c r="BW522" s="148"/>
      <c r="BX522" s="148"/>
      <c r="BY522" s="148"/>
      <c r="BZ522" s="150"/>
      <c r="CA522" s="150"/>
      <c r="CB522" s="150"/>
      <c r="CC522" s="150"/>
      <c r="CD522" s="150"/>
      <c r="CE522" s="150"/>
      <c r="CF522" s="150"/>
      <c r="CG522" s="150"/>
      <c r="CH522" s="150"/>
      <c r="CI522" s="150"/>
      <c r="CJ522" s="150"/>
      <c r="CK522" s="150"/>
      <c r="CL522" s="150"/>
      <c r="CM522" s="150"/>
      <c r="CN522" s="150"/>
      <c r="CO522" s="150"/>
      <c r="CP522" s="150"/>
      <c r="CQ522" s="150"/>
      <c r="CR522" s="150"/>
      <c r="CS522" s="143" t="s">
        <v>5261</v>
      </c>
      <c r="CT522" s="150"/>
      <c r="CU522" s="150"/>
      <c r="CV522" s="150"/>
      <c r="CW522" s="150"/>
      <c r="CX522" s="150"/>
      <c r="CY522" s="150"/>
      <c r="CZ522" s="150"/>
      <c r="DA522" s="150"/>
      <c r="DB522" s="150"/>
      <c r="DC522" s="150"/>
      <c r="DD522" s="150"/>
      <c r="DE522" s="150"/>
    </row>
    <row r="523" spans="34:109" ht="15" hidden="1" customHeight="1">
      <c r="AH523" s="148"/>
      <c r="AI523" s="148"/>
      <c r="AJ523" s="148"/>
      <c r="AK523" s="148"/>
      <c r="AL523" s="137" t="str">
        <f t="shared" si="24"/>
        <v/>
      </c>
      <c r="AM523" s="137" t="str">
        <f t="shared" si="25"/>
        <v/>
      </c>
      <c r="AN523" s="138" t="str">
        <f t="shared" si="26"/>
        <v/>
      </c>
      <c r="AO523" s="148"/>
      <c r="AP523" s="129">
        <v>521</v>
      </c>
      <c r="AQ523" s="149"/>
      <c r="AR523" s="149"/>
      <c r="AS523" s="149"/>
      <c r="AT523" s="149"/>
      <c r="AU523" s="149"/>
      <c r="AV523" s="149"/>
      <c r="AW523" s="149"/>
      <c r="AX523" s="149"/>
      <c r="AY523" s="149"/>
      <c r="AZ523" s="149"/>
      <c r="BA523" s="149"/>
      <c r="BB523" s="149"/>
      <c r="BC523" s="149"/>
      <c r="BD523" s="149"/>
      <c r="BE523" s="149"/>
      <c r="BF523" s="149"/>
      <c r="BG523" s="149"/>
      <c r="BH523" s="149"/>
      <c r="BI523" s="149"/>
      <c r="BJ523" s="141" t="s">
        <v>5262</v>
      </c>
      <c r="BK523" s="149"/>
      <c r="BL523" s="149"/>
      <c r="BM523" s="149"/>
      <c r="BN523" s="149"/>
      <c r="BO523" s="149"/>
      <c r="BP523" s="149"/>
      <c r="BQ523" s="149"/>
      <c r="BR523" s="149"/>
      <c r="BS523" s="149"/>
      <c r="BT523" s="149"/>
      <c r="BU523" s="149"/>
      <c r="BV523" s="149"/>
      <c r="BW523" s="148"/>
      <c r="BX523" s="148"/>
      <c r="BY523" s="148"/>
      <c r="BZ523" s="150"/>
      <c r="CA523" s="150"/>
      <c r="CB523" s="150"/>
      <c r="CC523" s="150"/>
      <c r="CD523" s="150"/>
      <c r="CE523" s="150"/>
      <c r="CF523" s="150"/>
      <c r="CG523" s="150"/>
      <c r="CH523" s="150"/>
      <c r="CI523" s="150"/>
      <c r="CJ523" s="150"/>
      <c r="CK523" s="150"/>
      <c r="CL523" s="150"/>
      <c r="CM523" s="150"/>
      <c r="CN523" s="150"/>
      <c r="CO523" s="150"/>
      <c r="CP523" s="150"/>
      <c r="CQ523" s="150"/>
      <c r="CR523" s="150"/>
      <c r="CS523" s="143" t="s">
        <v>5263</v>
      </c>
      <c r="CT523" s="150"/>
      <c r="CU523" s="150"/>
      <c r="CV523" s="150"/>
      <c r="CW523" s="150"/>
      <c r="CX523" s="150"/>
      <c r="CY523" s="150"/>
      <c r="CZ523" s="150"/>
      <c r="DA523" s="150"/>
      <c r="DB523" s="150"/>
      <c r="DC523" s="150"/>
      <c r="DD523" s="150"/>
      <c r="DE523" s="150"/>
    </row>
    <row r="524" spans="34:109" ht="15" hidden="1" customHeight="1">
      <c r="AH524" s="148"/>
      <c r="AI524" s="148"/>
      <c r="AJ524" s="148"/>
      <c r="AK524" s="148"/>
      <c r="AL524" s="137" t="str">
        <f t="shared" si="24"/>
        <v/>
      </c>
      <c r="AM524" s="137" t="str">
        <f t="shared" si="25"/>
        <v/>
      </c>
      <c r="AN524" s="138" t="str">
        <f t="shared" si="26"/>
        <v/>
      </c>
      <c r="AO524" s="148"/>
      <c r="AP524" s="129">
        <v>522</v>
      </c>
      <c r="AQ524" s="149"/>
      <c r="AR524" s="149"/>
      <c r="AS524" s="149"/>
      <c r="AT524" s="149"/>
      <c r="AU524" s="149"/>
      <c r="AV524" s="149"/>
      <c r="AW524" s="149"/>
      <c r="AX524" s="149"/>
      <c r="AY524" s="149"/>
      <c r="AZ524" s="149"/>
      <c r="BA524" s="149"/>
      <c r="BB524" s="149"/>
      <c r="BC524" s="149"/>
      <c r="BD524" s="149"/>
      <c r="BE524" s="149"/>
      <c r="BF524" s="149"/>
      <c r="BG524" s="149"/>
      <c r="BH524" s="149"/>
      <c r="BI524" s="149"/>
      <c r="BJ524" s="141" t="s">
        <v>5264</v>
      </c>
      <c r="BK524" s="149"/>
      <c r="BL524" s="149"/>
      <c r="BM524" s="149"/>
      <c r="BN524" s="149"/>
      <c r="BO524" s="149"/>
      <c r="BP524" s="149"/>
      <c r="BQ524" s="149"/>
      <c r="BR524" s="149"/>
      <c r="BS524" s="149"/>
      <c r="BT524" s="149"/>
      <c r="BU524" s="149"/>
      <c r="BV524" s="149"/>
      <c r="BW524" s="148"/>
      <c r="BX524" s="148"/>
      <c r="BY524" s="148"/>
      <c r="BZ524" s="150"/>
      <c r="CA524" s="150"/>
      <c r="CB524" s="150"/>
      <c r="CC524" s="150"/>
      <c r="CD524" s="150"/>
      <c r="CE524" s="150"/>
      <c r="CF524" s="150"/>
      <c r="CG524" s="150"/>
      <c r="CH524" s="150"/>
      <c r="CI524" s="150"/>
      <c r="CJ524" s="150"/>
      <c r="CK524" s="150"/>
      <c r="CL524" s="150"/>
      <c r="CM524" s="150"/>
      <c r="CN524" s="150"/>
      <c r="CO524" s="150"/>
      <c r="CP524" s="150"/>
      <c r="CQ524" s="150"/>
      <c r="CR524" s="150"/>
      <c r="CS524" s="143" t="s">
        <v>5265</v>
      </c>
      <c r="CT524" s="150"/>
      <c r="CU524" s="150"/>
      <c r="CV524" s="150"/>
      <c r="CW524" s="150"/>
      <c r="CX524" s="150"/>
      <c r="CY524" s="150"/>
      <c r="CZ524" s="150"/>
      <c r="DA524" s="150"/>
      <c r="DB524" s="150"/>
      <c r="DC524" s="150"/>
      <c r="DD524" s="150"/>
      <c r="DE524" s="150"/>
    </row>
    <row r="525" spans="34:109" ht="15" hidden="1" customHeight="1">
      <c r="AH525" s="148"/>
      <c r="AI525" s="148"/>
      <c r="AJ525" s="148"/>
      <c r="AK525" s="148"/>
      <c r="AL525" s="137" t="str">
        <f t="shared" si="24"/>
        <v/>
      </c>
      <c r="AM525" s="137" t="str">
        <f t="shared" si="25"/>
        <v/>
      </c>
      <c r="AN525" s="138" t="str">
        <f t="shared" si="26"/>
        <v/>
      </c>
      <c r="AO525" s="148"/>
      <c r="AP525" s="129">
        <v>523</v>
      </c>
      <c r="AQ525" s="149"/>
      <c r="AR525" s="149"/>
      <c r="AS525" s="149"/>
      <c r="AT525" s="149"/>
      <c r="AU525" s="149"/>
      <c r="AV525" s="149"/>
      <c r="AW525" s="149"/>
      <c r="AX525" s="149"/>
      <c r="AY525" s="149"/>
      <c r="AZ525" s="149"/>
      <c r="BA525" s="149"/>
      <c r="BB525" s="149"/>
      <c r="BC525" s="149"/>
      <c r="BD525" s="149"/>
      <c r="BE525" s="149"/>
      <c r="BF525" s="149"/>
      <c r="BG525" s="149"/>
      <c r="BH525" s="149"/>
      <c r="BI525" s="149"/>
      <c r="BJ525" s="141" t="s">
        <v>5266</v>
      </c>
      <c r="BK525" s="149"/>
      <c r="BL525" s="149"/>
      <c r="BM525" s="149"/>
      <c r="BN525" s="149"/>
      <c r="BO525" s="149"/>
      <c r="BP525" s="149"/>
      <c r="BQ525" s="149"/>
      <c r="BR525" s="149"/>
      <c r="BS525" s="149"/>
      <c r="BT525" s="149"/>
      <c r="BU525" s="149"/>
      <c r="BV525" s="149"/>
      <c r="BW525" s="148"/>
      <c r="BX525" s="148"/>
      <c r="BY525" s="148"/>
      <c r="BZ525" s="150"/>
      <c r="CA525" s="150"/>
      <c r="CB525" s="150"/>
      <c r="CC525" s="150"/>
      <c r="CD525" s="150"/>
      <c r="CE525" s="150"/>
      <c r="CF525" s="150"/>
      <c r="CG525" s="150"/>
      <c r="CH525" s="150"/>
      <c r="CI525" s="150"/>
      <c r="CJ525" s="150"/>
      <c r="CK525" s="150"/>
      <c r="CL525" s="150"/>
      <c r="CM525" s="150"/>
      <c r="CN525" s="150"/>
      <c r="CO525" s="150"/>
      <c r="CP525" s="150"/>
      <c r="CQ525" s="150"/>
      <c r="CR525" s="150"/>
      <c r="CS525" s="143" t="s">
        <v>5267</v>
      </c>
      <c r="CT525" s="150"/>
      <c r="CU525" s="150"/>
      <c r="CV525" s="150"/>
      <c r="CW525" s="150"/>
      <c r="CX525" s="150"/>
      <c r="CY525" s="150"/>
      <c r="CZ525" s="150"/>
      <c r="DA525" s="150"/>
      <c r="DB525" s="150"/>
      <c r="DC525" s="150"/>
      <c r="DD525" s="150"/>
      <c r="DE525" s="150"/>
    </row>
    <row r="526" spans="34:109" ht="15" hidden="1" customHeight="1">
      <c r="AH526" s="148"/>
      <c r="AI526" s="148"/>
      <c r="AJ526" s="148"/>
      <c r="AK526" s="148"/>
      <c r="AL526" s="137" t="str">
        <f t="shared" si="24"/>
        <v/>
      </c>
      <c r="AM526" s="137" t="str">
        <f t="shared" si="25"/>
        <v/>
      </c>
      <c r="AN526" s="138" t="str">
        <f t="shared" si="26"/>
        <v/>
      </c>
      <c r="AO526" s="148"/>
      <c r="AP526" s="129">
        <v>524</v>
      </c>
      <c r="AQ526" s="149"/>
      <c r="AR526" s="149"/>
      <c r="AS526" s="149"/>
      <c r="AT526" s="149"/>
      <c r="AU526" s="149"/>
      <c r="AV526" s="149"/>
      <c r="AW526" s="149"/>
      <c r="AX526" s="149"/>
      <c r="AY526" s="149"/>
      <c r="AZ526" s="149"/>
      <c r="BA526" s="149"/>
      <c r="BB526" s="149"/>
      <c r="BC526" s="149"/>
      <c r="BD526" s="149"/>
      <c r="BE526" s="149"/>
      <c r="BF526" s="149"/>
      <c r="BG526" s="149"/>
      <c r="BH526" s="149"/>
      <c r="BI526" s="149"/>
      <c r="BJ526" s="141" t="s">
        <v>5268</v>
      </c>
      <c r="BK526" s="149"/>
      <c r="BL526" s="149"/>
      <c r="BM526" s="149"/>
      <c r="BN526" s="149"/>
      <c r="BO526" s="149"/>
      <c r="BP526" s="149"/>
      <c r="BQ526" s="149"/>
      <c r="BR526" s="149"/>
      <c r="BS526" s="149"/>
      <c r="BT526" s="149"/>
      <c r="BU526" s="149"/>
      <c r="BV526" s="149"/>
      <c r="BW526" s="148"/>
      <c r="BX526" s="148"/>
      <c r="BY526" s="148"/>
      <c r="BZ526" s="150"/>
      <c r="CA526" s="150"/>
      <c r="CB526" s="150"/>
      <c r="CC526" s="150"/>
      <c r="CD526" s="150"/>
      <c r="CE526" s="150"/>
      <c r="CF526" s="150"/>
      <c r="CG526" s="150"/>
      <c r="CH526" s="150"/>
      <c r="CI526" s="150"/>
      <c r="CJ526" s="150"/>
      <c r="CK526" s="150"/>
      <c r="CL526" s="150"/>
      <c r="CM526" s="150"/>
      <c r="CN526" s="150"/>
      <c r="CO526" s="150"/>
      <c r="CP526" s="150"/>
      <c r="CQ526" s="150"/>
      <c r="CR526" s="150"/>
      <c r="CS526" s="143" t="s">
        <v>5269</v>
      </c>
      <c r="CT526" s="150"/>
      <c r="CU526" s="150"/>
      <c r="CV526" s="150"/>
      <c r="CW526" s="150"/>
      <c r="CX526" s="150"/>
      <c r="CY526" s="150"/>
      <c r="CZ526" s="150"/>
      <c r="DA526" s="150"/>
      <c r="DB526" s="150"/>
      <c r="DC526" s="150"/>
      <c r="DD526" s="150"/>
      <c r="DE526" s="150"/>
    </row>
    <row r="527" spans="34:109" ht="15" hidden="1" customHeight="1">
      <c r="AH527" s="148"/>
      <c r="AI527" s="148"/>
      <c r="AJ527" s="148"/>
      <c r="AK527" s="148"/>
      <c r="AL527" s="137" t="str">
        <f t="shared" si="24"/>
        <v/>
      </c>
      <c r="AM527" s="137" t="str">
        <f t="shared" si="25"/>
        <v/>
      </c>
      <c r="AN527" s="138" t="str">
        <f t="shared" si="26"/>
        <v/>
      </c>
      <c r="AO527" s="148"/>
      <c r="AP527" s="129">
        <v>525</v>
      </c>
      <c r="AQ527" s="149"/>
      <c r="AR527" s="149"/>
      <c r="AS527" s="149"/>
      <c r="AT527" s="149"/>
      <c r="AU527" s="149"/>
      <c r="AV527" s="149"/>
      <c r="AW527" s="149"/>
      <c r="AX527" s="149"/>
      <c r="AY527" s="149"/>
      <c r="AZ527" s="149"/>
      <c r="BA527" s="149"/>
      <c r="BB527" s="149"/>
      <c r="BC527" s="149"/>
      <c r="BD527" s="149"/>
      <c r="BE527" s="149"/>
      <c r="BF527" s="149"/>
      <c r="BG527" s="149"/>
      <c r="BH527" s="149"/>
      <c r="BI527" s="149"/>
      <c r="BJ527" s="141" t="s">
        <v>5270</v>
      </c>
      <c r="BK527" s="149"/>
      <c r="BL527" s="149"/>
      <c r="BM527" s="149"/>
      <c r="BN527" s="149"/>
      <c r="BO527" s="149"/>
      <c r="BP527" s="149"/>
      <c r="BQ527" s="149"/>
      <c r="BR527" s="149"/>
      <c r="BS527" s="149"/>
      <c r="BT527" s="149"/>
      <c r="BU527" s="149"/>
      <c r="BV527" s="149"/>
      <c r="BW527" s="148"/>
      <c r="BX527" s="148"/>
      <c r="BY527" s="148"/>
      <c r="BZ527" s="150"/>
      <c r="CA527" s="150"/>
      <c r="CB527" s="150"/>
      <c r="CC527" s="150"/>
      <c r="CD527" s="150"/>
      <c r="CE527" s="150"/>
      <c r="CF527" s="150"/>
      <c r="CG527" s="150"/>
      <c r="CH527" s="150"/>
      <c r="CI527" s="150"/>
      <c r="CJ527" s="150"/>
      <c r="CK527" s="150"/>
      <c r="CL527" s="150"/>
      <c r="CM527" s="150"/>
      <c r="CN527" s="150"/>
      <c r="CO527" s="150"/>
      <c r="CP527" s="150"/>
      <c r="CQ527" s="150"/>
      <c r="CR527" s="150"/>
      <c r="CS527" s="143" t="s">
        <v>5271</v>
      </c>
      <c r="CT527" s="150"/>
      <c r="CU527" s="150"/>
      <c r="CV527" s="150"/>
      <c r="CW527" s="150"/>
      <c r="CX527" s="150"/>
      <c r="CY527" s="150"/>
      <c r="CZ527" s="150"/>
      <c r="DA527" s="150"/>
      <c r="DB527" s="150"/>
      <c r="DC527" s="150"/>
      <c r="DD527" s="150"/>
      <c r="DE527" s="150"/>
    </row>
    <row r="528" spans="34:109" ht="15" hidden="1" customHeight="1">
      <c r="AH528" s="148"/>
      <c r="AI528" s="148"/>
      <c r="AJ528" s="148"/>
      <c r="AK528" s="148"/>
      <c r="AL528" s="137" t="str">
        <f t="shared" si="24"/>
        <v/>
      </c>
      <c r="AM528" s="137" t="str">
        <f t="shared" si="25"/>
        <v/>
      </c>
      <c r="AN528" s="138" t="str">
        <f t="shared" si="26"/>
        <v/>
      </c>
      <c r="AO528" s="148"/>
      <c r="AP528" s="129">
        <v>526</v>
      </c>
      <c r="AQ528" s="149"/>
      <c r="AR528" s="149"/>
      <c r="AS528" s="149"/>
      <c r="AT528" s="149"/>
      <c r="AU528" s="149"/>
      <c r="AV528" s="149"/>
      <c r="AW528" s="149"/>
      <c r="AX528" s="149"/>
      <c r="AY528" s="149"/>
      <c r="AZ528" s="149"/>
      <c r="BA528" s="149"/>
      <c r="BB528" s="149"/>
      <c r="BC528" s="149"/>
      <c r="BD528" s="149"/>
      <c r="BE528" s="149"/>
      <c r="BF528" s="149"/>
      <c r="BG528" s="149"/>
      <c r="BH528" s="149"/>
      <c r="BI528" s="149"/>
      <c r="BJ528" s="141" t="s">
        <v>5272</v>
      </c>
      <c r="BK528" s="149"/>
      <c r="BL528" s="149"/>
      <c r="BM528" s="149"/>
      <c r="BN528" s="149"/>
      <c r="BO528" s="149"/>
      <c r="BP528" s="149"/>
      <c r="BQ528" s="149"/>
      <c r="BR528" s="149"/>
      <c r="BS528" s="149"/>
      <c r="BT528" s="149"/>
      <c r="BU528" s="149"/>
      <c r="BV528" s="149"/>
      <c r="BW528" s="148"/>
      <c r="BX528" s="148"/>
      <c r="BY528" s="148"/>
      <c r="BZ528" s="150"/>
      <c r="CA528" s="150"/>
      <c r="CB528" s="150"/>
      <c r="CC528" s="150"/>
      <c r="CD528" s="150"/>
      <c r="CE528" s="150"/>
      <c r="CF528" s="150"/>
      <c r="CG528" s="150"/>
      <c r="CH528" s="150"/>
      <c r="CI528" s="150"/>
      <c r="CJ528" s="150"/>
      <c r="CK528" s="150"/>
      <c r="CL528" s="150"/>
      <c r="CM528" s="150"/>
      <c r="CN528" s="150"/>
      <c r="CO528" s="150"/>
      <c r="CP528" s="150"/>
      <c r="CQ528" s="150"/>
      <c r="CR528" s="150"/>
      <c r="CS528" s="143" t="s">
        <v>5273</v>
      </c>
      <c r="CT528" s="150"/>
      <c r="CU528" s="150"/>
      <c r="CV528" s="150"/>
      <c r="CW528" s="150"/>
      <c r="CX528" s="150"/>
      <c r="CY528" s="150"/>
      <c r="CZ528" s="150"/>
      <c r="DA528" s="150"/>
      <c r="DB528" s="150"/>
      <c r="DC528" s="150"/>
      <c r="DD528" s="150"/>
      <c r="DE528" s="150"/>
    </row>
    <row r="529" spans="34:109" ht="15" hidden="1" customHeight="1">
      <c r="AH529" s="148"/>
      <c r="AI529" s="148"/>
      <c r="AJ529" s="148"/>
      <c r="AK529" s="148"/>
      <c r="AL529" s="137" t="str">
        <f t="shared" si="24"/>
        <v/>
      </c>
      <c r="AM529" s="137" t="str">
        <f t="shared" si="25"/>
        <v/>
      </c>
      <c r="AN529" s="138" t="str">
        <f t="shared" si="26"/>
        <v/>
      </c>
      <c r="AO529" s="148"/>
      <c r="AP529" s="129">
        <v>527</v>
      </c>
      <c r="AQ529" s="149"/>
      <c r="AR529" s="149"/>
      <c r="AS529" s="149"/>
      <c r="AT529" s="149"/>
      <c r="AU529" s="149"/>
      <c r="AV529" s="149"/>
      <c r="AW529" s="149"/>
      <c r="AX529" s="149"/>
      <c r="AY529" s="149"/>
      <c r="AZ529" s="149"/>
      <c r="BA529" s="149"/>
      <c r="BB529" s="149"/>
      <c r="BC529" s="149"/>
      <c r="BD529" s="149"/>
      <c r="BE529" s="149"/>
      <c r="BF529" s="149"/>
      <c r="BG529" s="149"/>
      <c r="BH529" s="149"/>
      <c r="BI529" s="149"/>
      <c r="BJ529" s="141" t="s">
        <v>5274</v>
      </c>
      <c r="BK529" s="149"/>
      <c r="BL529" s="149"/>
      <c r="BM529" s="149"/>
      <c r="BN529" s="149"/>
      <c r="BO529" s="149"/>
      <c r="BP529" s="149"/>
      <c r="BQ529" s="149"/>
      <c r="BR529" s="149"/>
      <c r="BS529" s="149"/>
      <c r="BT529" s="149"/>
      <c r="BU529" s="149"/>
      <c r="BV529" s="149"/>
      <c r="BW529" s="148"/>
      <c r="BX529" s="148"/>
      <c r="BY529" s="148"/>
      <c r="BZ529" s="150"/>
      <c r="CA529" s="150"/>
      <c r="CB529" s="150"/>
      <c r="CC529" s="150"/>
      <c r="CD529" s="150"/>
      <c r="CE529" s="150"/>
      <c r="CF529" s="150"/>
      <c r="CG529" s="150"/>
      <c r="CH529" s="150"/>
      <c r="CI529" s="150"/>
      <c r="CJ529" s="150"/>
      <c r="CK529" s="150"/>
      <c r="CL529" s="150"/>
      <c r="CM529" s="150"/>
      <c r="CN529" s="150"/>
      <c r="CO529" s="150"/>
      <c r="CP529" s="150"/>
      <c r="CQ529" s="150"/>
      <c r="CR529" s="150"/>
      <c r="CS529" s="143" t="s">
        <v>5275</v>
      </c>
      <c r="CT529" s="150"/>
      <c r="CU529" s="150"/>
      <c r="CV529" s="150"/>
      <c r="CW529" s="150"/>
      <c r="CX529" s="150"/>
      <c r="CY529" s="150"/>
      <c r="CZ529" s="150"/>
      <c r="DA529" s="150"/>
      <c r="DB529" s="150"/>
      <c r="DC529" s="150"/>
      <c r="DD529" s="150"/>
      <c r="DE529" s="150"/>
    </row>
    <row r="530" spans="34:109" ht="15" hidden="1" customHeight="1">
      <c r="AH530" s="148"/>
      <c r="AI530" s="148"/>
      <c r="AJ530" s="148"/>
      <c r="AK530" s="148"/>
      <c r="AL530" s="137" t="str">
        <f t="shared" si="24"/>
        <v/>
      </c>
      <c r="AM530" s="137" t="str">
        <f t="shared" si="25"/>
        <v/>
      </c>
      <c r="AN530" s="138" t="str">
        <f t="shared" si="26"/>
        <v/>
      </c>
      <c r="AO530" s="148"/>
      <c r="AP530" s="129">
        <v>528</v>
      </c>
      <c r="AQ530" s="149"/>
      <c r="AR530" s="149"/>
      <c r="AS530" s="149"/>
      <c r="AT530" s="149"/>
      <c r="AU530" s="149"/>
      <c r="AV530" s="149"/>
      <c r="AW530" s="149"/>
      <c r="AX530" s="149"/>
      <c r="AY530" s="149"/>
      <c r="AZ530" s="149"/>
      <c r="BA530" s="149"/>
      <c r="BB530" s="149"/>
      <c r="BC530" s="149"/>
      <c r="BD530" s="149"/>
      <c r="BE530" s="149"/>
      <c r="BF530" s="149"/>
      <c r="BG530" s="149"/>
      <c r="BH530" s="149"/>
      <c r="BI530" s="149"/>
      <c r="BJ530" s="141" t="s">
        <v>5276</v>
      </c>
      <c r="BK530" s="149"/>
      <c r="BL530" s="149"/>
      <c r="BM530" s="149"/>
      <c r="BN530" s="149"/>
      <c r="BO530" s="149"/>
      <c r="BP530" s="149"/>
      <c r="BQ530" s="149"/>
      <c r="BR530" s="149"/>
      <c r="BS530" s="149"/>
      <c r="BT530" s="149"/>
      <c r="BU530" s="149"/>
      <c r="BV530" s="149"/>
      <c r="BW530" s="148"/>
      <c r="BX530" s="148"/>
      <c r="BY530" s="148"/>
      <c r="BZ530" s="150"/>
      <c r="CA530" s="150"/>
      <c r="CB530" s="150"/>
      <c r="CC530" s="150"/>
      <c r="CD530" s="150"/>
      <c r="CE530" s="150"/>
      <c r="CF530" s="150"/>
      <c r="CG530" s="150"/>
      <c r="CH530" s="150"/>
      <c r="CI530" s="150"/>
      <c r="CJ530" s="150"/>
      <c r="CK530" s="150"/>
      <c r="CL530" s="150"/>
      <c r="CM530" s="150"/>
      <c r="CN530" s="150"/>
      <c r="CO530" s="150"/>
      <c r="CP530" s="150"/>
      <c r="CQ530" s="150"/>
      <c r="CR530" s="150"/>
      <c r="CS530" s="143" t="s">
        <v>5277</v>
      </c>
      <c r="CT530" s="150"/>
      <c r="CU530" s="150"/>
      <c r="CV530" s="150"/>
      <c r="CW530" s="150"/>
      <c r="CX530" s="150"/>
      <c r="CY530" s="150"/>
      <c r="CZ530" s="150"/>
      <c r="DA530" s="150"/>
      <c r="DB530" s="150"/>
      <c r="DC530" s="150"/>
      <c r="DD530" s="150"/>
      <c r="DE530" s="150"/>
    </row>
    <row r="531" spans="34:109" ht="15" hidden="1" customHeight="1">
      <c r="AH531" s="148"/>
      <c r="AI531" s="148"/>
      <c r="AJ531" s="148"/>
      <c r="AK531" s="148"/>
      <c r="AL531" s="137" t="str">
        <f t="shared" si="24"/>
        <v/>
      </c>
      <c r="AM531" s="137" t="str">
        <f t="shared" si="25"/>
        <v/>
      </c>
      <c r="AN531" s="138" t="str">
        <f t="shared" si="26"/>
        <v/>
      </c>
      <c r="AO531" s="148"/>
      <c r="AP531" s="129">
        <v>529</v>
      </c>
      <c r="AQ531" s="149"/>
      <c r="AR531" s="149"/>
      <c r="AS531" s="149"/>
      <c r="AT531" s="149"/>
      <c r="AU531" s="149"/>
      <c r="AV531" s="149"/>
      <c r="AW531" s="149"/>
      <c r="AX531" s="149"/>
      <c r="AY531" s="149"/>
      <c r="AZ531" s="149"/>
      <c r="BA531" s="149"/>
      <c r="BB531" s="149"/>
      <c r="BC531" s="149"/>
      <c r="BD531" s="149"/>
      <c r="BE531" s="149"/>
      <c r="BF531" s="149"/>
      <c r="BG531" s="149"/>
      <c r="BH531" s="149"/>
      <c r="BI531" s="149"/>
      <c r="BJ531" s="141" t="s">
        <v>5278</v>
      </c>
      <c r="BK531" s="149"/>
      <c r="BL531" s="149"/>
      <c r="BM531" s="149"/>
      <c r="BN531" s="149"/>
      <c r="BO531" s="149"/>
      <c r="BP531" s="149"/>
      <c r="BQ531" s="149"/>
      <c r="BR531" s="149"/>
      <c r="BS531" s="149"/>
      <c r="BT531" s="149"/>
      <c r="BU531" s="149"/>
      <c r="BV531" s="149"/>
      <c r="BW531" s="148"/>
      <c r="BX531" s="148"/>
      <c r="BY531" s="148"/>
      <c r="BZ531" s="150"/>
      <c r="CA531" s="150"/>
      <c r="CB531" s="150"/>
      <c r="CC531" s="150"/>
      <c r="CD531" s="150"/>
      <c r="CE531" s="150"/>
      <c r="CF531" s="150"/>
      <c r="CG531" s="150"/>
      <c r="CH531" s="150"/>
      <c r="CI531" s="150"/>
      <c r="CJ531" s="150"/>
      <c r="CK531" s="150"/>
      <c r="CL531" s="150"/>
      <c r="CM531" s="150"/>
      <c r="CN531" s="150"/>
      <c r="CO531" s="150"/>
      <c r="CP531" s="150"/>
      <c r="CQ531" s="150"/>
      <c r="CR531" s="150"/>
      <c r="CS531" s="143" t="s">
        <v>5279</v>
      </c>
      <c r="CT531" s="150"/>
      <c r="CU531" s="150"/>
      <c r="CV531" s="150"/>
      <c r="CW531" s="150"/>
      <c r="CX531" s="150"/>
      <c r="CY531" s="150"/>
      <c r="CZ531" s="150"/>
      <c r="DA531" s="150"/>
      <c r="DB531" s="150"/>
      <c r="DC531" s="150"/>
      <c r="DD531" s="150"/>
      <c r="DE531" s="150"/>
    </row>
    <row r="532" spans="34:109" ht="15" hidden="1" customHeight="1">
      <c r="AH532" s="148"/>
      <c r="AI532" s="148"/>
      <c r="AJ532" s="148"/>
      <c r="AK532" s="148"/>
      <c r="AL532" s="137" t="str">
        <f t="shared" si="24"/>
        <v/>
      </c>
      <c r="AM532" s="137" t="str">
        <f t="shared" si="25"/>
        <v/>
      </c>
      <c r="AN532" s="138" t="str">
        <f t="shared" si="26"/>
        <v/>
      </c>
      <c r="AO532" s="148"/>
      <c r="AP532" s="129">
        <v>530</v>
      </c>
      <c r="AQ532" s="149"/>
      <c r="AR532" s="149"/>
      <c r="AS532" s="149"/>
      <c r="AT532" s="149"/>
      <c r="AU532" s="149"/>
      <c r="AV532" s="149"/>
      <c r="AW532" s="149"/>
      <c r="AX532" s="149"/>
      <c r="AY532" s="149"/>
      <c r="AZ532" s="149"/>
      <c r="BA532" s="149"/>
      <c r="BB532" s="149"/>
      <c r="BC532" s="149"/>
      <c r="BD532" s="149"/>
      <c r="BE532" s="149"/>
      <c r="BF532" s="149"/>
      <c r="BG532" s="149"/>
      <c r="BH532" s="149"/>
      <c r="BI532" s="149"/>
      <c r="BJ532" s="141" t="s">
        <v>5280</v>
      </c>
      <c r="BK532" s="149"/>
      <c r="BL532" s="149"/>
      <c r="BM532" s="149"/>
      <c r="BN532" s="149"/>
      <c r="BO532" s="149"/>
      <c r="BP532" s="149"/>
      <c r="BQ532" s="149"/>
      <c r="BR532" s="149"/>
      <c r="BS532" s="149"/>
      <c r="BT532" s="149"/>
      <c r="BU532" s="149"/>
      <c r="BV532" s="149"/>
      <c r="BW532" s="148"/>
      <c r="BX532" s="148"/>
      <c r="BY532" s="148"/>
      <c r="BZ532" s="150"/>
      <c r="CA532" s="150"/>
      <c r="CB532" s="150"/>
      <c r="CC532" s="150"/>
      <c r="CD532" s="150"/>
      <c r="CE532" s="150"/>
      <c r="CF532" s="150"/>
      <c r="CG532" s="150"/>
      <c r="CH532" s="150"/>
      <c r="CI532" s="150"/>
      <c r="CJ532" s="150"/>
      <c r="CK532" s="150"/>
      <c r="CL532" s="150"/>
      <c r="CM532" s="150"/>
      <c r="CN532" s="150"/>
      <c r="CO532" s="150"/>
      <c r="CP532" s="150"/>
      <c r="CQ532" s="150"/>
      <c r="CR532" s="150"/>
      <c r="CS532" s="143" t="s">
        <v>5281</v>
      </c>
      <c r="CT532" s="150"/>
      <c r="CU532" s="150"/>
      <c r="CV532" s="150"/>
      <c r="CW532" s="150"/>
      <c r="CX532" s="150"/>
      <c r="CY532" s="150"/>
      <c r="CZ532" s="150"/>
      <c r="DA532" s="150"/>
      <c r="DB532" s="150"/>
      <c r="DC532" s="150"/>
      <c r="DD532" s="150"/>
      <c r="DE532" s="150"/>
    </row>
    <row r="533" spans="34:109" ht="15" hidden="1" customHeight="1">
      <c r="AH533" s="148"/>
      <c r="AI533" s="148"/>
      <c r="AJ533" s="148"/>
      <c r="AK533" s="148"/>
      <c r="AL533" s="137" t="str">
        <f t="shared" si="24"/>
        <v/>
      </c>
      <c r="AM533" s="137" t="str">
        <f t="shared" si="25"/>
        <v/>
      </c>
      <c r="AN533" s="138" t="str">
        <f t="shared" si="26"/>
        <v/>
      </c>
      <c r="AO533" s="148"/>
      <c r="AP533" s="129">
        <v>531</v>
      </c>
      <c r="AQ533" s="149"/>
      <c r="AR533" s="149"/>
      <c r="AS533" s="149"/>
      <c r="AT533" s="149"/>
      <c r="AU533" s="149"/>
      <c r="AV533" s="149"/>
      <c r="AW533" s="149"/>
      <c r="AX533" s="149"/>
      <c r="AY533" s="149"/>
      <c r="AZ533" s="149"/>
      <c r="BA533" s="149"/>
      <c r="BB533" s="149"/>
      <c r="BC533" s="149"/>
      <c r="BD533" s="149"/>
      <c r="BE533" s="149"/>
      <c r="BF533" s="149"/>
      <c r="BG533" s="149"/>
      <c r="BH533" s="149"/>
      <c r="BI533" s="149"/>
      <c r="BJ533" s="141" t="s">
        <v>5282</v>
      </c>
      <c r="BK533" s="149"/>
      <c r="BL533" s="149"/>
      <c r="BM533" s="149"/>
      <c r="BN533" s="149"/>
      <c r="BO533" s="149"/>
      <c r="BP533" s="149"/>
      <c r="BQ533" s="149"/>
      <c r="BR533" s="149"/>
      <c r="BS533" s="149"/>
      <c r="BT533" s="149"/>
      <c r="BU533" s="149"/>
      <c r="BV533" s="149"/>
      <c r="BW533" s="148"/>
      <c r="BX533" s="148"/>
      <c r="BY533" s="148"/>
      <c r="BZ533" s="150"/>
      <c r="CA533" s="150"/>
      <c r="CB533" s="150"/>
      <c r="CC533" s="150"/>
      <c r="CD533" s="150"/>
      <c r="CE533" s="150"/>
      <c r="CF533" s="150"/>
      <c r="CG533" s="150"/>
      <c r="CH533" s="150"/>
      <c r="CI533" s="150"/>
      <c r="CJ533" s="150"/>
      <c r="CK533" s="150"/>
      <c r="CL533" s="150"/>
      <c r="CM533" s="150"/>
      <c r="CN533" s="150"/>
      <c r="CO533" s="150"/>
      <c r="CP533" s="150"/>
      <c r="CQ533" s="150"/>
      <c r="CR533" s="150"/>
      <c r="CS533" s="143" t="s">
        <v>5283</v>
      </c>
      <c r="CT533" s="150"/>
      <c r="CU533" s="150"/>
      <c r="CV533" s="150"/>
      <c r="CW533" s="150"/>
      <c r="CX533" s="150"/>
      <c r="CY533" s="150"/>
      <c r="CZ533" s="150"/>
      <c r="DA533" s="150"/>
      <c r="DB533" s="150"/>
      <c r="DC533" s="150"/>
      <c r="DD533" s="150"/>
      <c r="DE533" s="150"/>
    </row>
    <row r="534" spans="34:109" ht="15" hidden="1" customHeight="1">
      <c r="AH534" s="148"/>
      <c r="AI534" s="148"/>
      <c r="AJ534" s="148"/>
      <c r="AK534" s="148"/>
      <c r="AL534" s="137" t="str">
        <f t="shared" si="24"/>
        <v/>
      </c>
      <c r="AM534" s="137" t="str">
        <f t="shared" si="25"/>
        <v/>
      </c>
      <c r="AN534" s="138" t="str">
        <f t="shared" si="26"/>
        <v/>
      </c>
      <c r="AO534" s="148"/>
      <c r="AP534" s="129">
        <v>532</v>
      </c>
      <c r="AQ534" s="149"/>
      <c r="AR534" s="149"/>
      <c r="AS534" s="149"/>
      <c r="AT534" s="149"/>
      <c r="AU534" s="149"/>
      <c r="AV534" s="149"/>
      <c r="AW534" s="149"/>
      <c r="AX534" s="149"/>
      <c r="AY534" s="149"/>
      <c r="AZ534" s="149"/>
      <c r="BA534" s="149"/>
      <c r="BB534" s="149"/>
      <c r="BC534" s="149"/>
      <c r="BD534" s="149"/>
      <c r="BE534" s="149"/>
      <c r="BF534" s="149"/>
      <c r="BG534" s="149"/>
      <c r="BH534" s="149"/>
      <c r="BI534" s="149"/>
      <c r="BJ534" s="141" t="s">
        <v>5284</v>
      </c>
      <c r="BK534" s="149"/>
      <c r="BL534" s="149"/>
      <c r="BM534" s="149"/>
      <c r="BN534" s="149"/>
      <c r="BO534" s="149"/>
      <c r="BP534" s="149"/>
      <c r="BQ534" s="149"/>
      <c r="BR534" s="149"/>
      <c r="BS534" s="149"/>
      <c r="BT534" s="149"/>
      <c r="BU534" s="149"/>
      <c r="BV534" s="149"/>
      <c r="BW534" s="148"/>
      <c r="BX534" s="148"/>
      <c r="BY534" s="148"/>
      <c r="BZ534" s="150"/>
      <c r="CA534" s="150"/>
      <c r="CB534" s="150"/>
      <c r="CC534" s="150"/>
      <c r="CD534" s="150"/>
      <c r="CE534" s="150"/>
      <c r="CF534" s="150"/>
      <c r="CG534" s="150"/>
      <c r="CH534" s="150"/>
      <c r="CI534" s="150"/>
      <c r="CJ534" s="150"/>
      <c r="CK534" s="150"/>
      <c r="CL534" s="150"/>
      <c r="CM534" s="150"/>
      <c r="CN534" s="150"/>
      <c r="CO534" s="150"/>
      <c r="CP534" s="150"/>
      <c r="CQ534" s="150"/>
      <c r="CR534" s="150"/>
      <c r="CS534" s="143" t="s">
        <v>5285</v>
      </c>
      <c r="CT534" s="150"/>
      <c r="CU534" s="150"/>
      <c r="CV534" s="150"/>
      <c r="CW534" s="150"/>
      <c r="CX534" s="150"/>
      <c r="CY534" s="150"/>
      <c r="CZ534" s="150"/>
      <c r="DA534" s="150"/>
      <c r="DB534" s="150"/>
      <c r="DC534" s="150"/>
      <c r="DD534" s="150"/>
      <c r="DE534" s="150"/>
    </row>
    <row r="535" spans="34:109" ht="15" hidden="1" customHeight="1">
      <c r="AH535" s="148"/>
      <c r="AI535" s="148"/>
      <c r="AJ535" s="148"/>
      <c r="AK535" s="148"/>
      <c r="AL535" s="137" t="str">
        <f t="shared" si="24"/>
        <v/>
      </c>
      <c r="AM535" s="137" t="str">
        <f t="shared" si="25"/>
        <v/>
      </c>
      <c r="AN535" s="138" t="str">
        <f t="shared" si="26"/>
        <v/>
      </c>
      <c r="AO535" s="148"/>
      <c r="AP535" s="129">
        <v>533</v>
      </c>
      <c r="AQ535" s="149"/>
      <c r="AR535" s="149"/>
      <c r="AS535" s="149"/>
      <c r="AT535" s="149"/>
      <c r="AU535" s="149"/>
      <c r="AV535" s="149"/>
      <c r="AW535" s="149"/>
      <c r="AX535" s="149"/>
      <c r="AY535" s="149"/>
      <c r="AZ535" s="149"/>
      <c r="BA535" s="149"/>
      <c r="BB535" s="149"/>
      <c r="BC535" s="149"/>
      <c r="BD535" s="149"/>
      <c r="BE535" s="149"/>
      <c r="BF535" s="149"/>
      <c r="BG535" s="149"/>
      <c r="BH535" s="149"/>
      <c r="BI535" s="149"/>
      <c r="BJ535" s="141" t="s">
        <v>5286</v>
      </c>
      <c r="BK535" s="149"/>
      <c r="BL535" s="149"/>
      <c r="BM535" s="149"/>
      <c r="BN535" s="149"/>
      <c r="BO535" s="149"/>
      <c r="BP535" s="149"/>
      <c r="BQ535" s="149"/>
      <c r="BR535" s="149"/>
      <c r="BS535" s="149"/>
      <c r="BT535" s="149"/>
      <c r="BU535" s="149"/>
      <c r="BV535" s="149"/>
      <c r="BW535" s="148"/>
      <c r="BX535" s="148"/>
      <c r="BY535" s="148"/>
      <c r="BZ535" s="150"/>
      <c r="CA535" s="150"/>
      <c r="CB535" s="150"/>
      <c r="CC535" s="150"/>
      <c r="CD535" s="150"/>
      <c r="CE535" s="150"/>
      <c r="CF535" s="150"/>
      <c r="CG535" s="150"/>
      <c r="CH535" s="150"/>
      <c r="CI535" s="150"/>
      <c r="CJ535" s="150"/>
      <c r="CK535" s="150"/>
      <c r="CL535" s="150"/>
      <c r="CM535" s="150"/>
      <c r="CN535" s="150"/>
      <c r="CO535" s="150"/>
      <c r="CP535" s="150"/>
      <c r="CQ535" s="150"/>
      <c r="CR535" s="150"/>
      <c r="CS535" s="143" t="s">
        <v>5287</v>
      </c>
      <c r="CT535" s="150"/>
      <c r="CU535" s="150"/>
      <c r="CV535" s="150"/>
      <c r="CW535" s="150"/>
      <c r="CX535" s="150"/>
      <c r="CY535" s="150"/>
      <c r="CZ535" s="150"/>
      <c r="DA535" s="150"/>
      <c r="DB535" s="150"/>
      <c r="DC535" s="150"/>
      <c r="DD535" s="150"/>
      <c r="DE535" s="150"/>
    </row>
    <row r="536" spans="34:109" ht="15" hidden="1" customHeight="1">
      <c r="AH536" s="148"/>
      <c r="AI536" s="148"/>
      <c r="AJ536" s="148"/>
      <c r="AK536" s="148"/>
      <c r="AL536" s="137" t="str">
        <f t="shared" si="24"/>
        <v/>
      </c>
      <c r="AM536" s="137" t="str">
        <f t="shared" si="25"/>
        <v/>
      </c>
      <c r="AN536" s="138" t="str">
        <f t="shared" si="26"/>
        <v/>
      </c>
      <c r="AO536" s="148"/>
      <c r="AP536" s="129">
        <v>534</v>
      </c>
      <c r="AQ536" s="149"/>
      <c r="AR536" s="149"/>
      <c r="AS536" s="149"/>
      <c r="AT536" s="149"/>
      <c r="AU536" s="149"/>
      <c r="AV536" s="149"/>
      <c r="AW536" s="149"/>
      <c r="AX536" s="149"/>
      <c r="AY536" s="149"/>
      <c r="AZ536" s="149"/>
      <c r="BA536" s="149"/>
      <c r="BB536" s="149"/>
      <c r="BC536" s="149"/>
      <c r="BD536" s="149"/>
      <c r="BE536" s="149"/>
      <c r="BF536" s="149"/>
      <c r="BG536" s="149"/>
      <c r="BH536" s="149"/>
      <c r="BI536" s="149"/>
      <c r="BJ536" s="141" t="s">
        <v>5288</v>
      </c>
      <c r="BK536" s="149"/>
      <c r="BL536" s="149"/>
      <c r="BM536" s="149"/>
      <c r="BN536" s="149"/>
      <c r="BO536" s="149"/>
      <c r="BP536" s="149"/>
      <c r="BQ536" s="149"/>
      <c r="BR536" s="149"/>
      <c r="BS536" s="149"/>
      <c r="BT536" s="149"/>
      <c r="BU536" s="149"/>
      <c r="BV536" s="149"/>
      <c r="BW536" s="148"/>
      <c r="BX536" s="148"/>
      <c r="BY536" s="148"/>
      <c r="BZ536" s="150"/>
      <c r="CA536" s="150"/>
      <c r="CB536" s="150"/>
      <c r="CC536" s="150"/>
      <c r="CD536" s="150"/>
      <c r="CE536" s="150"/>
      <c r="CF536" s="150"/>
      <c r="CG536" s="150"/>
      <c r="CH536" s="150"/>
      <c r="CI536" s="150"/>
      <c r="CJ536" s="150"/>
      <c r="CK536" s="150"/>
      <c r="CL536" s="150"/>
      <c r="CM536" s="150"/>
      <c r="CN536" s="150"/>
      <c r="CO536" s="150"/>
      <c r="CP536" s="150"/>
      <c r="CQ536" s="150"/>
      <c r="CR536" s="150"/>
      <c r="CS536" s="143" t="s">
        <v>5289</v>
      </c>
      <c r="CT536" s="150"/>
      <c r="CU536" s="150"/>
      <c r="CV536" s="150"/>
      <c r="CW536" s="150"/>
      <c r="CX536" s="150"/>
      <c r="CY536" s="150"/>
      <c r="CZ536" s="150"/>
      <c r="DA536" s="150"/>
      <c r="DB536" s="150"/>
      <c r="DC536" s="150"/>
      <c r="DD536" s="150"/>
      <c r="DE536" s="150"/>
    </row>
    <row r="537" spans="34:109" ht="15" hidden="1" customHeight="1">
      <c r="AH537" s="148"/>
      <c r="AI537" s="148"/>
      <c r="AJ537" s="148"/>
      <c r="AK537" s="148"/>
      <c r="AL537" s="137" t="str">
        <f t="shared" si="24"/>
        <v/>
      </c>
      <c r="AM537" s="137" t="str">
        <f t="shared" si="25"/>
        <v/>
      </c>
      <c r="AN537" s="138" t="str">
        <f t="shared" si="26"/>
        <v/>
      </c>
      <c r="AO537" s="148"/>
      <c r="AP537" s="129">
        <v>535</v>
      </c>
      <c r="AQ537" s="149"/>
      <c r="AR537" s="149"/>
      <c r="AS537" s="149"/>
      <c r="AT537" s="149"/>
      <c r="AU537" s="149"/>
      <c r="AV537" s="149"/>
      <c r="AW537" s="149"/>
      <c r="AX537" s="149"/>
      <c r="AY537" s="149"/>
      <c r="AZ537" s="149"/>
      <c r="BA537" s="149"/>
      <c r="BB537" s="149"/>
      <c r="BC537" s="149"/>
      <c r="BD537" s="149"/>
      <c r="BE537" s="149"/>
      <c r="BF537" s="149"/>
      <c r="BG537" s="149"/>
      <c r="BH537" s="149"/>
      <c r="BI537" s="149"/>
      <c r="BJ537" s="141" t="s">
        <v>5290</v>
      </c>
      <c r="BK537" s="149"/>
      <c r="BL537" s="149"/>
      <c r="BM537" s="149"/>
      <c r="BN537" s="149"/>
      <c r="BO537" s="149"/>
      <c r="BP537" s="149"/>
      <c r="BQ537" s="149"/>
      <c r="BR537" s="149"/>
      <c r="BS537" s="149"/>
      <c r="BT537" s="149"/>
      <c r="BU537" s="149"/>
      <c r="BV537" s="149"/>
      <c r="BW537" s="148"/>
      <c r="BX537" s="148"/>
      <c r="BY537" s="148"/>
      <c r="BZ537" s="150"/>
      <c r="CA537" s="150"/>
      <c r="CB537" s="150"/>
      <c r="CC537" s="150"/>
      <c r="CD537" s="150"/>
      <c r="CE537" s="150"/>
      <c r="CF537" s="150"/>
      <c r="CG537" s="150"/>
      <c r="CH537" s="150"/>
      <c r="CI537" s="150"/>
      <c r="CJ537" s="150"/>
      <c r="CK537" s="150"/>
      <c r="CL537" s="150"/>
      <c r="CM537" s="150"/>
      <c r="CN537" s="150"/>
      <c r="CO537" s="150"/>
      <c r="CP537" s="150"/>
      <c r="CQ537" s="150"/>
      <c r="CR537" s="150"/>
      <c r="CS537" s="143" t="s">
        <v>5291</v>
      </c>
      <c r="CT537" s="150"/>
      <c r="CU537" s="150"/>
      <c r="CV537" s="150"/>
      <c r="CW537" s="150"/>
      <c r="CX537" s="150"/>
      <c r="CY537" s="150"/>
      <c r="CZ537" s="150"/>
      <c r="DA537" s="150"/>
      <c r="DB537" s="150"/>
      <c r="DC537" s="150"/>
      <c r="DD537" s="150"/>
      <c r="DE537" s="150"/>
    </row>
    <row r="538" spans="34:109" ht="15" hidden="1" customHeight="1">
      <c r="AH538" s="148"/>
      <c r="AI538" s="148"/>
      <c r="AJ538" s="148"/>
      <c r="AK538" s="148"/>
      <c r="AL538" s="137" t="str">
        <f t="shared" si="24"/>
        <v/>
      </c>
      <c r="AM538" s="137" t="str">
        <f t="shared" si="25"/>
        <v/>
      </c>
      <c r="AN538" s="138" t="str">
        <f t="shared" si="26"/>
        <v/>
      </c>
      <c r="AO538" s="148"/>
      <c r="AP538" s="129">
        <v>536</v>
      </c>
      <c r="AQ538" s="149"/>
      <c r="AR538" s="149"/>
      <c r="AS538" s="149"/>
      <c r="AT538" s="149"/>
      <c r="AU538" s="149"/>
      <c r="AV538" s="149"/>
      <c r="AW538" s="149"/>
      <c r="AX538" s="149"/>
      <c r="AY538" s="149"/>
      <c r="AZ538" s="149"/>
      <c r="BA538" s="149"/>
      <c r="BB538" s="149"/>
      <c r="BC538" s="149"/>
      <c r="BD538" s="149"/>
      <c r="BE538" s="149"/>
      <c r="BF538" s="149"/>
      <c r="BG538" s="149"/>
      <c r="BH538" s="149"/>
      <c r="BI538" s="149"/>
      <c r="BJ538" s="141" t="s">
        <v>5292</v>
      </c>
      <c r="BK538" s="149"/>
      <c r="BL538" s="149"/>
      <c r="BM538" s="149"/>
      <c r="BN538" s="149"/>
      <c r="BO538" s="149"/>
      <c r="BP538" s="149"/>
      <c r="BQ538" s="149"/>
      <c r="BR538" s="149"/>
      <c r="BS538" s="149"/>
      <c r="BT538" s="149"/>
      <c r="BU538" s="149"/>
      <c r="BV538" s="149"/>
      <c r="BW538" s="148"/>
      <c r="BX538" s="148"/>
      <c r="BY538" s="148"/>
      <c r="BZ538" s="150"/>
      <c r="CA538" s="150"/>
      <c r="CB538" s="150"/>
      <c r="CC538" s="150"/>
      <c r="CD538" s="150"/>
      <c r="CE538" s="150"/>
      <c r="CF538" s="150"/>
      <c r="CG538" s="150"/>
      <c r="CH538" s="150"/>
      <c r="CI538" s="150"/>
      <c r="CJ538" s="150"/>
      <c r="CK538" s="150"/>
      <c r="CL538" s="150"/>
      <c r="CM538" s="150"/>
      <c r="CN538" s="150"/>
      <c r="CO538" s="150"/>
      <c r="CP538" s="150"/>
      <c r="CQ538" s="150"/>
      <c r="CR538" s="150"/>
      <c r="CS538" s="143" t="s">
        <v>5293</v>
      </c>
      <c r="CT538" s="150"/>
      <c r="CU538" s="150"/>
      <c r="CV538" s="150"/>
      <c r="CW538" s="150"/>
      <c r="CX538" s="150"/>
      <c r="CY538" s="150"/>
      <c r="CZ538" s="150"/>
      <c r="DA538" s="150"/>
      <c r="DB538" s="150"/>
      <c r="DC538" s="150"/>
      <c r="DD538" s="150"/>
      <c r="DE538" s="150"/>
    </row>
    <row r="539" spans="34:109" ht="15" hidden="1" customHeight="1">
      <c r="AH539" s="148"/>
      <c r="AI539" s="148"/>
      <c r="AJ539" s="148"/>
      <c r="AK539" s="148"/>
      <c r="AL539" s="137" t="str">
        <f t="shared" si="24"/>
        <v/>
      </c>
      <c r="AM539" s="137" t="str">
        <f t="shared" si="25"/>
        <v/>
      </c>
      <c r="AN539" s="138" t="str">
        <f t="shared" si="26"/>
        <v/>
      </c>
      <c r="AO539" s="148"/>
      <c r="AP539" s="129">
        <v>537</v>
      </c>
      <c r="AQ539" s="149"/>
      <c r="AR539" s="149"/>
      <c r="AS539" s="149"/>
      <c r="AT539" s="149"/>
      <c r="AU539" s="149"/>
      <c r="AV539" s="149"/>
      <c r="AW539" s="149"/>
      <c r="AX539" s="149"/>
      <c r="AY539" s="149"/>
      <c r="AZ539" s="149"/>
      <c r="BA539" s="149"/>
      <c r="BB539" s="149"/>
      <c r="BC539" s="149"/>
      <c r="BD539" s="149"/>
      <c r="BE539" s="149"/>
      <c r="BF539" s="149"/>
      <c r="BG539" s="149"/>
      <c r="BH539" s="149"/>
      <c r="BI539" s="149"/>
      <c r="BJ539" s="141" t="s">
        <v>5294</v>
      </c>
      <c r="BK539" s="149"/>
      <c r="BL539" s="149"/>
      <c r="BM539" s="149"/>
      <c r="BN539" s="149"/>
      <c r="BO539" s="149"/>
      <c r="BP539" s="149"/>
      <c r="BQ539" s="149"/>
      <c r="BR539" s="149"/>
      <c r="BS539" s="149"/>
      <c r="BT539" s="149"/>
      <c r="BU539" s="149"/>
      <c r="BV539" s="149"/>
      <c r="BW539" s="148"/>
      <c r="BX539" s="148"/>
      <c r="BY539" s="148"/>
      <c r="BZ539" s="150"/>
      <c r="CA539" s="150"/>
      <c r="CB539" s="150"/>
      <c r="CC539" s="150"/>
      <c r="CD539" s="150"/>
      <c r="CE539" s="150"/>
      <c r="CF539" s="150"/>
      <c r="CG539" s="150"/>
      <c r="CH539" s="150"/>
      <c r="CI539" s="150"/>
      <c r="CJ539" s="150"/>
      <c r="CK539" s="150"/>
      <c r="CL539" s="150"/>
      <c r="CM539" s="150"/>
      <c r="CN539" s="150"/>
      <c r="CO539" s="150"/>
      <c r="CP539" s="150"/>
      <c r="CQ539" s="150"/>
      <c r="CR539" s="150"/>
      <c r="CS539" s="143" t="s">
        <v>5295</v>
      </c>
      <c r="CT539" s="150"/>
      <c r="CU539" s="150"/>
      <c r="CV539" s="150"/>
      <c r="CW539" s="150"/>
      <c r="CX539" s="150"/>
      <c r="CY539" s="150"/>
      <c r="CZ539" s="150"/>
      <c r="DA539" s="150"/>
      <c r="DB539" s="150"/>
      <c r="DC539" s="150"/>
      <c r="DD539" s="150"/>
      <c r="DE539" s="150"/>
    </row>
    <row r="540" spans="34:109" ht="15" hidden="1" customHeight="1">
      <c r="AH540" s="148"/>
      <c r="AI540" s="148"/>
      <c r="AJ540" s="148"/>
      <c r="AK540" s="148"/>
      <c r="AL540" s="137" t="str">
        <f t="shared" si="24"/>
        <v/>
      </c>
      <c r="AM540" s="137" t="str">
        <f t="shared" si="25"/>
        <v/>
      </c>
      <c r="AN540" s="138" t="str">
        <f t="shared" si="26"/>
        <v/>
      </c>
      <c r="AO540" s="148"/>
      <c r="AP540" s="129">
        <v>538</v>
      </c>
      <c r="AQ540" s="149"/>
      <c r="AR540" s="149"/>
      <c r="AS540" s="149"/>
      <c r="AT540" s="149"/>
      <c r="AU540" s="149"/>
      <c r="AV540" s="149"/>
      <c r="AW540" s="149"/>
      <c r="AX540" s="149"/>
      <c r="AY540" s="149"/>
      <c r="AZ540" s="149"/>
      <c r="BA540" s="149"/>
      <c r="BB540" s="149"/>
      <c r="BC540" s="149"/>
      <c r="BD540" s="149"/>
      <c r="BE540" s="149"/>
      <c r="BF540" s="149"/>
      <c r="BG540" s="149"/>
      <c r="BH540" s="149"/>
      <c r="BI540" s="149"/>
      <c r="BJ540" s="141" t="s">
        <v>5296</v>
      </c>
      <c r="BK540" s="149"/>
      <c r="BL540" s="149"/>
      <c r="BM540" s="149"/>
      <c r="BN540" s="149"/>
      <c r="BO540" s="149"/>
      <c r="BP540" s="149"/>
      <c r="BQ540" s="149"/>
      <c r="BR540" s="149"/>
      <c r="BS540" s="149"/>
      <c r="BT540" s="149"/>
      <c r="BU540" s="149"/>
      <c r="BV540" s="149"/>
      <c r="BW540" s="148"/>
      <c r="BX540" s="148"/>
      <c r="BY540" s="148"/>
      <c r="BZ540" s="150"/>
      <c r="CA540" s="150"/>
      <c r="CB540" s="150"/>
      <c r="CC540" s="150"/>
      <c r="CD540" s="150"/>
      <c r="CE540" s="150"/>
      <c r="CF540" s="150"/>
      <c r="CG540" s="150"/>
      <c r="CH540" s="150"/>
      <c r="CI540" s="150"/>
      <c r="CJ540" s="150"/>
      <c r="CK540" s="150"/>
      <c r="CL540" s="150"/>
      <c r="CM540" s="150"/>
      <c r="CN540" s="150"/>
      <c r="CO540" s="150"/>
      <c r="CP540" s="150"/>
      <c r="CQ540" s="150"/>
      <c r="CR540" s="150"/>
      <c r="CS540" s="143" t="s">
        <v>5297</v>
      </c>
      <c r="CT540" s="150"/>
      <c r="CU540" s="150"/>
      <c r="CV540" s="150"/>
      <c r="CW540" s="150"/>
      <c r="CX540" s="150"/>
      <c r="CY540" s="150"/>
      <c r="CZ540" s="150"/>
      <c r="DA540" s="150"/>
      <c r="DB540" s="150"/>
      <c r="DC540" s="150"/>
      <c r="DD540" s="150"/>
      <c r="DE540" s="150"/>
    </row>
    <row r="541" spans="34:109" ht="15" hidden="1" customHeight="1">
      <c r="AH541" s="148"/>
      <c r="AI541" s="148"/>
      <c r="AJ541" s="148"/>
      <c r="AK541" s="148"/>
      <c r="AL541" s="137" t="str">
        <f t="shared" si="24"/>
        <v/>
      </c>
      <c r="AM541" s="137" t="str">
        <f t="shared" si="25"/>
        <v/>
      </c>
      <c r="AN541" s="138" t="str">
        <f t="shared" si="26"/>
        <v/>
      </c>
      <c r="AO541" s="148"/>
      <c r="AP541" s="129">
        <v>539</v>
      </c>
      <c r="AQ541" s="149"/>
      <c r="AR541" s="149"/>
      <c r="AS541" s="149"/>
      <c r="AT541" s="149"/>
      <c r="AU541" s="149"/>
      <c r="AV541" s="149"/>
      <c r="AW541" s="149"/>
      <c r="AX541" s="149"/>
      <c r="AY541" s="149"/>
      <c r="AZ541" s="149"/>
      <c r="BA541" s="149"/>
      <c r="BB541" s="149"/>
      <c r="BC541" s="149"/>
      <c r="BD541" s="149"/>
      <c r="BE541" s="149"/>
      <c r="BF541" s="149"/>
      <c r="BG541" s="149"/>
      <c r="BH541" s="149"/>
      <c r="BI541" s="149"/>
      <c r="BJ541" s="141" t="s">
        <v>5298</v>
      </c>
      <c r="BK541" s="149"/>
      <c r="BL541" s="149"/>
      <c r="BM541" s="149"/>
      <c r="BN541" s="149"/>
      <c r="BO541" s="149"/>
      <c r="BP541" s="149"/>
      <c r="BQ541" s="149"/>
      <c r="BR541" s="149"/>
      <c r="BS541" s="149"/>
      <c r="BT541" s="149"/>
      <c r="BU541" s="149"/>
      <c r="BV541" s="149"/>
      <c r="BW541" s="148"/>
      <c r="BX541" s="148"/>
      <c r="BY541" s="148"/>
      <c r="BZ541" s="150"/>
      <c r="CA541" s="150"/>
      <c r="CB541" s="150"/>
      <c r="CC541" s="150"/>
      <c r="CD541" s="150"/>
      <c r="CE541" s="150"/>
      <c r="CF541" s="150"/>
      <c r="CG541" s="150"/>
      <c r="CH541" s="150"/>
      <c r="CI541" s="150"/>
      <c r="CJ541" s="150"/>
      <c r="CK541" s="150"/>
      <c r="CL541" s="150"/>
      <c r="CM541" s="150"/>
      <c r="CN541" s="150"/>
      <c r="CO541" s="150"/>
      <c r="CP541" s="150"/>
      <c r="CQ541" s="150"/>
      <c r="CR541" s="150"/>
      <c r="CS541" s="143" t="s">
        <v>5299</v>
      </c>
      <c r="CT541" s="150"/>
      <c r="CU541" s="150"/>
      <c r="CV541" s="150"/>
      <c r="CW541" s="150"/>
      <c r="CX541" s="150"/>
      <c r="CY541" s="150"/>
      <c r="CZ541" s="150"/>
      <c r="DA541" s="150"/>
      <c r="DB541" s="150"/>
      <c r="DC541" s="150"/>
      <c r="DD541" s="150"/>
      <c r="DE541" s="150"/>
    </row>
    <row r="542" spans="34:109" ht="15" hidden="1" customHeight="1">
      <c r="AH542" s="148"/>
      <c r="AI542" s="148"/>
      <c r="AJ542" s="148"/>
      <c r="AK542" s="148"/>
      <c r="AL542" s="137" t="str">
        <f t="shared" si="24"/>
        <v/>
      </c>
      <c r="AM542" s="137" t="str">
        <f t="shared" si="25"/>
        <v/>
      </c>
      <c r="AN542" s="138" t="str">
        <f t="shared" si="26"/>
        <v/>
      </c>
      <c r="AO542" s="148"/>
      <c r="AP542" s="129">
        <v>540</v>
      </c>
      <c r="AQ542" s="149"/>
      <c r="AR542" s="149"/>
      <c r="AS542" s="149"/>
      <c r="AT542" s="149"/>
      <c r="AU542" s="149"/>
      <c r="AV542" s="149"/>
      <c r="AW542" s="149"/>
      <c r="AX542" s="149"/>
      <c r="AY542" s="149"/>
      <c r="AZ542" s="149"/>
      <c r="BA542" s="149"/>
      <c r="BB542" s="149"/>
      <c r="BC542" s="149"/>
      <c r="BD542" s="149"/>
      <c r="BE542" s="149"/>
      <c r="BF542" s="149"/>
      <c r="BG542" s="149"/>
      <c r="BH542" s="149"/>
      <c r="BI542" s="149"/>
      <c r="BJ542" s="141" t="s">
        <v>5300</v>
      </c>
      <c r="BK542" s="149"/>
      <c r="BL542" s="149"/>
      <c r="BM542" s="149"/>
      <c r="BN542" s="149"/>
      <c r="BO542" s="149"/>
      <c r="BP542" s="149"/>
      <c r="BQ542" s="149"/>
      <c r="BR542" s="149"/>
      <c r="BS542" s="149"/>
      <c r="BT542" s="149"/>
      <c r="BU542" s="149"/>
      <c r="BV542" s="149"/>
      <c r="BW542" s="148"/>
      <c r="BX542" s="148"/>
      <c r="BY542" s="148"/>
      <c r="BZ542" s="150"/>
      <c r="CA542" s="150"/>
      <c r="CB542" s="150"/>
      <c r="CC542" s="150"/>
      <c r="CD542" s="150"/>
      <c r="CE542" s="150"/>
      <c r="CF542" s="150"/>
      <c r="CG542" s="150"/>
      <c r="CH542" s="150"/>
      <c r="CI542" s="150"/>
      <c r="CJ542" s="150"/>
      <c r="CK542" s="150"/>
      <c r="CL542" s="150"/>
      <c r="CM542" s="150"/>
      <c r="CN542" s="150"/>
      <c r="CO542" s="150"/>
      <c r="CP542" s="150"/>
      <c r="CQ542" s="150"/>
      <c r="CR542" s="150"/>
      <c r="CS542" s="143" t="s">
        <v>5301</v>
      </c>
      <c r="CT542" s="150"/>
      <c r="CU542" s="150"/>
      <c r="CV542" s="150"/>
      <c r="CW542" s="150"/>
      <c r="CX542" s="150"/>
      <c r="CY542" s="150"/>
      <c r="CZ542" s="150"/>
      <c r="DA542" s="150"/>
      <c r="DB542" s="150"/>
      <c r="DC542" s="150"/>
      <c r="DD542" s="150"/>
      <c r="DE542" s="150"/>
    </row>
    <row r="543" spans="34:109" ht="15" hidden="1" customHeight="1">
      <c r="AH543" s="148"/>
      <c r="AI543" s="148"/>
      <c r="AJ543" s="148"/>
      <c r="AK543" s="148"/>
      <c r="AL543" s="137" t="str">
        <f t="shared" si="24"/>
        <v/>
      </c>
      <c r="AM543" s="137" t="str">
        <f t="shared" si="25"/>
        <v/>
      </c>
      <c r="AN543" s="138" t="str">
        <f t="shared" si="26"/>
        <v/>
      </c>
      <c r="AO543" s="148"/>
      <c r="AP543" s="129">
        <v>541</v>
      </c>
      <c r="AQ543" s="149"/>
      <c r="AR543" s="149"/>
      <c r="AS543" s="149"/>
      <c r="AT543" s="149"/>
      <c r="AU543" s="149"/>
      <c r="AV543" s="149"/>
      <c r="AW543" s="149"/>
      <c r="AX543" s="149"/>
      <c r="AY543" s="149"/>
      <c r="AZ543" s="149"/>
      <c r="BA543" s="149"/>
      <c r="BB543" s="149"/>
      <c r="BC543" s="149"/>
      <c r="BD543" s="149"/>
      <c r="BE543" s="149"/>
      <c r="BF543" s="149"/>
      <c r="BG543" s="149"/>
      <c r="BH543" s="149"/>
      <c r="BI543" s="149"/>
      <c r="BJ543" s="141" t="s">
        <v>5302</v>
      </c>
      <c r="BK543" s="149"/>
      <c r="BL543" s="149"/>
      <c r="BM543" s="149"/>
      <c r="BN543" s="149"/>
      <c r="BO543" s="149"/>
      <c r="BP543" s="149"/>
      <c r="BQ543" s="149"/>
      <c r="BR543" s="149"/>
      <c r="BS543" s="149"/>
      <c r="BT543" s="149"/>
      <c r="BU543" s="149"/>
      <c r="BV543" s="149"/>
      <c r="BW543" s="148"/>
      <c r="BX543" s="148"/>
      <c r="BY543" s="148"/>
      <c r="BZ543" s="150"/>
      <c r="CA543" s="150"/>
      <c r="CB543" s="150"/>
      <c r="CC543" s="150"/>
      <c r="CD543" s="150"/>
      <c r="CE543" s="150"/>
      <c r="CF543" s="150"/>
      <c r="CG543" s="150"/>
      <c r="CH543" s="150"/>
      <c r="CI543" s="150"/>
      <c r="CJ543" s="150"/>
      <c r="CK543" s="150"/>
      <c r="CL543" s="150"/>
      <c r="CM543" s="150"/>
      <c r="CN543" s="150"/>
      <c r="CO543" s="150"/>
      <c r="CP543" s="150"/>
      <c r="CQ543" s="150"/>
      <c r="CR543" s="150"/>
      <c r="CS543" s="143" t="s">
        <v>5303</v>
      </c>
      <c r="CT543" s="150"/>
      <c r="CU543" s="150"/>
      <c r="CV543" s="150"/>
      <c r="CW543" s="150"/>
      <c r="CX543" s="150"/>
      <c r="CY543" s="150"/>
      <c r="CZ543" s="150"/>
      <c r="DA543" s="150"/>
      <c r="DB543" s="150"/>
      <c r="DC543" s="150"/>
      <c r="DD543" s="150"/>
      <c r="DE543" s="150"/>
    </row>
    <row r="544" spans="34:109" ht="15" hidden="1" customHeight="1">
      <c r="AH544" s="148"/>
      <c r="AI544" s="148"/>
      <c r="AJ544" s="148"/>
      <c r="AK544" s="148"/>
      <c r="AL544" s="137" t="str">
        <f t="shared" si="24"/>
        <v/>
      </c>
      <c r="AM544" s="137" t="str">
        <f t="shared" si="25"/>
        <v/>
      </c>
      <c r="AN544" s="138" t="str">
        <f t="shared" si="26"/>
        <v/>
      </c>
      <c r="AO544" s="148"/>
      <c r="AP544" s="129">
        <v>542</v>
      </c>
      <c r="AQ544" s="149"/>
      <c r="AR544" s="149"/>
      <c r="AS544" s="149"/>
      <c r="AT544" s="149"/>
      <c r="AU544" s="149"/>
      <c r="AV544" s="149"/>
      <c r="AW544" s="149"/>
      <c r="AX544" s="149"/>
      <c r="AY544" s="149"/>
      <c r="AZ544" s="149"/>
      <c r="BA544" s="149"/>
      <c r="BB544" s="149"/>
      <c r="BC544" s="149"/>
      <c r="BD544" s="149"/>
      <c r="BE544" s="149"/>
      <c r="BF544" s="149"/>
      <c r="BG544" s="149"/>
      <c r="BH544" s="149"/>
      <c r="BI544" s="149"/>
      <c r="BJ544" s="141" t="s">
        <v>5304</v>
      </c>
      <c r="BK544" s="149"/>
      <c r="BL544" s="149"/>
      <c r="BM544" s="149"/>
      <c r="BN544" s="149"/>
      <c r="BO544" s="149"/>
      <c r="BP544" s="149"/>
      <c r="BQ544" s="149"/>
      <c r="BR544" s="149"/>
      <c r="BS544" s="149"/>
      <c r="BT544" s="149"/>
      <c r="BU544" s="149"/>
      <c r="BV544" s="149"/>
      <c r="BW544" s="148"/>
      <c r="BX544" s="148"/>
      <c r="BY544" s="148"/>
      <c r="BZ544" s="150"/>
      <c r="CA544" s="150"/>
      <c r="CB544" s="150"/>
      <c r="CC544" s="150"/>
      <c r="CD544" s="150"/>
      <c r="CE544" s="150"/>
      <c r="CF544" s="150"/>
      <c r="CG544" s="150"/>
      <c r="CH544" s="150"/>
      <c r="CI544" s="150"/>
      <c r="CJ544" s="150"/>
      <c r="CK544" s="150"/>
      <c r="CL544" s="150"/>
      <c r="CM544" s="150"/>
      <c r="CN544" s="150"/>
      <c r="CO544" s="150"/>
      <c r="CP544" s="150"/>
      <c r="CQ544" s="150"/>
      <c r="CR544" s="150"/>
      <c r="CS544" s="143" t="s">
        <v>5305</v>
      </c>
      <c r="CT544" s="150"/>
      <c r="CU544" s="150"/>
      <c r="CV544" s="150"/>
      <c r="CW544" s="150"/>
      <c r="CX544" s="150"/>
      <c r="CY544" s="150"/>
      <c r="CZ544" s="150"/>
      <c r="DA544" s="150"/>
      <c r="DB544" s="150"/>
      <c r="DC544" s="150"/>
      <c r="DD544" s="150"/>
      <c r="DE544" s="150"/>
    </row>
    <row r="545" spans="34:109" ht="15" hidden="1" customHeight="1">
      <c r="AH545" s="148"/>
      <c r="AI545" s="148"/>
      <c r="AJ545" s="148"/>
      <c r="AK545" s="148"/>
      <c r="AL545" s="137" t="str">
        <f t="shared" si="24"/>
        <v/>
      </c>
      <c r="AM545" s="137" t="str">
        <f t="shared" si="25"/>
        <v/>
      </c>
      <c r="AN545" s="138" t="str">
        <f t="shared" si="26"/>
        <v/>
      </c>
      <c r="AO545" s="148"/>
      <c r="AP545" s="129">
        <v>543</v>
      </c>
      <c r="AQ545" s="149"/>
      <c r="AR545" s="149"/>
      <c r="AS545" s="149"/>
      <c r="AT545" s="149"/>
      <c r="AU545" s="149"/>
      <c r="AV545" s="149"/>
      <c r="AW545" s="149"/>
      <c r="AX545" s="149"/>
      <c r="AY545" s="149"/>
      <c r="AZ545" s="149"/>
      <c r="BA545" s="149"/>
      <c r="BB545" s="149"/>
      <c r="BC545" s="149"/>
      <c r="BD545" s="149"/>
      <c r="BE545" s="149"/>
      <c r="BF545" s="149"/>
      <c r="BG545" s="149"/>
      <c r="BH545" s="149"/>
      <c r="BI545" s="149"/>
      <c r="BJ545" s="141" t="s">
        <v>5306</v>
      </c>
      <c r="BK545" s="149"/>
      <c r="BL545" s="149"/>
      <c r="BM545" s="149"/>
      <c r="BN545" s="149"/>
      <c r="BO545" s="149"/>
      <c r="BP545" s="149"/>
      <c r="BQ545" s="149"/>
      <c r="BR545" s="149"/>
      <c r="BS545" s="149"/>
      <c r="BT545" s="149"/>
      <c r="BU545" s="149"/>
      <c r="BV545" s="149"/>
      <c r="BW545" s="148"/>
      <c r="BX545" s="148"/>
      <c r="BY545" s="148"/>
      <c r="BZ545" s="150"/>
      <c r="CA545" s="150"/>
      <c r="CB545" s="150"/>
      <c r="CC545" s="150"/>
      <c r="CD545" s="150"/>
      <c r="CE545" s="150"/>
      <c r="CF545" s="150"/>
      <c r="CG545" s="150"/>
      <c r="CH545" s="150"/>
      <c r="CI545" s="150"/>
      <c r="CJ545" s="150"/>
      <c r="CK545" s="150"/>
      <c r="CL545" s="150"/>
      <c r="CM545" s="150"/>
      <c r="CN545" s="150"/>
      <c r="CO545" s="150"/>
      <c r="CP545" s="150"/>
      <c r="CQ545" s="150"/>
      <c r="CR545" s="150"/>
      <c r="CS545" s="143" t="s">
        <v>5307</v>
      </c>
      <c r="CT545" s="150"/>
      <c r="CU545" s="150"/>
      <c r="CV545" s="150"/>
      <c r="CW545" s="150"/>
      <c r="CX545" s="150"/>
      <c r="CY545" s="150"/>
      <c r="CZ545" s="150"/>
      <c r="DA545" s="150"/>
      <c r="DB545" s="150"/>
      <c r="DC545" s="150"/>
      <c r="DD545" s="150"/>
      <c r="DE545" s="150"/>
    </row>
    <row r="546" spans="34:109" ht="15" hidden="1" customHeight="1">
      <c r="AH546" s="148"/>
      <c r="AI546" s="148"/>
      <c r="AJ546" s="148"/>
      <c r="AK546" s="148"/>
      <c r="AL546" s="137" t="str">
        <f t="shared" si="24"/>
        <v/>
      </c>
      <c r="AM546" s="137" t="str">
        <f t="shared" si="25"/>
        <v/>
      </c>
      <c r="AN546" s="138" t="str">
        <f t="shared" si="26"/>
        <v/>
      </c>
      <c r="AO546" s="148"/>
      <c r="AP546" s="129">
        <v>544</v>
      </c>
      <c r="AQ546" s="149"/>
      <c r="AR546" s="149"/>
      <c r="AS546" s="149"/>
      <c r="AT546" s="149"/>
      <c r="AU546" s="149"/>
      <c r="AV546" s="149"/>
      <c r="AW546" s="149"/>
      <c r="AX546" s="149"/>
      <c r="AY546" s="149"/>
      <c r="AZ546" s="149"/>
      <c r="BA546" s="149"/>
      <c r="BB546" s="149"/>
      <c r="BC546" s="149"/>
      <c r="BD546" s="149"/>
      <c r="BE546" s="149"/>
      <c r="BF546" s="149"/>
      <c r="BG546" s="149"/>
      <c r="BH546" s="149"/>
      <c r="BI546" s="149"/>
      <c r="BJ546" s="141" t="s">
        <v>5308</v>
      </c>
      <c r="BK546" s="149"/>
      <c r="BL546" s="149"/>
      <c r="BM546" s="149"/>
      <c r="BN546" s="149"/>
      <c r="BO546" s="149"/>
      <c r="BP546" s="149"/>
      <c r="BQ546" s="149"/>
      <c r="BR546" s="149"/>
      <c r="BS546" s="149"/>
      <c r="BT546" s="149"/>
      <c r="BU546" s="149"/>
      <c r="BV546" s="149"/>
      <c r="BW546" s="148"/>
      <c r="BX546" s="148"/>
      <c r="BY546" s="148"/>
      <c r="BZ546" s="150"/>
      <c r="CA546" s="150"/>
      <c r="CB546" s="150"/>
      <c r="CC546" s="150"/>
      <c r="CD546" s="150"/>
      <c r="CE546" s="150"/>
      <c r="CF546" s="150"/>
      <c r="CG546" s="150"/>
      <c r="CH546" s="150"/>
      <c r="CI546" s="150"/>
      <c r="CJ546" s="150"/>
      <c r="CK546" s="150"/>
      <c r="CL546" s="150"/>
      <c r="CM546" s="150"/>
      <c r="CN546" s="150"/>
      <c r="CO546" s="150"/>
      <c r="CP546" s="150"/>
      <c r="CQ546" s="150"/>
      <c r="CR546" s="150"/>
      <c r="CS546" s="143" t="s">
        <v>5309</v>
      </c>
      <c r="CT546" s="150"/>
      <c r="CU546" s="150"/>
      <c r="CV546" s="150"/>
      <c r="CW546" s="150"/>
      <c r="CX546" s="150"/>
      <c r="CY546" s="150"/>
      <c r="CZ546" s="150"/>
      <c r="DA546" s="150"/>
      <c r="DB546" s="150"/>
      <c r="DC546" s="150"/>
      <c r="DD546" s="150"/>
      <c r="DE546" s="150"/>
    </row>
    <row r="547" spans="34:109" ht="15" hidden="1" customHeight="1">
      <c r="AH547" s="148"/>
      <c r="AI547" s="148"/>
      <c r="AJ547" s="148"/>
      <c r="AK547" s="148"/>
      <c r="AL547" s="137" t="str">
        <f t="shared" si="24"/>
        <v/>
      </c>
      <c r="AM547" s="137" t="str">
        <f t="shared" si="25"/>
        <v/>
      </c>
      <c r="AN547" s="138" t="str">
        <f t="shared" si="26"/>
        <v/>
      </c>
      <c r="AO547" s="148"/>
      <c r="AP547" s="129">
        <v>545</v>
      </c>
      <c r="AQ547" s="149"/>
      <c r="AR547" s="149"/>
      <c r="AS547" s="149"/>
      <c r="AT547" s="149"/>
      <c r="AU547" s="149"/>
      <c r="AV547" s="149"/>
      <c r="AW547" s="149"/>
      <c r="AX547" s="149"/>
      <c r="AY547" s="149"/>
      <c r="AZ547" s="149"/>
      <c r="BA547" s="149"/>
      <c r="BB547" s="149"/>
      <c r="BC547" s="149"/>
      <c r="BD547" s="149"/>
      <c r="BE547" s="149"/>
      <c r="BF547" s="149"/>
      <c r="BG547" s="149"/>
      <c r="BH547" s="149"/>
      <c r="BI547" s="149"/>
      <c r="BJ547" s="141" t="s">
        <v>5310</v>
      </c>
      <c r="BK547" s="149"/>
      <c r="BL547" s="149"/>
      <c r="BM547" s="149"/>
      <c r="BN547" s="149"/>
      <c r="BO547" s="149"/>
      <c r="BP547" s="149"/>
      <c r="BQ547" s="149"/>
      <c r="BR547" s="149"/>
      <c r="BS547" s="149"/>
      <c r="BT547" s="149"/>
      <c r="BU547" s="149"/>
      <c r="BV547" s="149"/>
      <c r="BW547" s="148"/>
      <c r="BX547" s="148"/>
      <c r="BY547" s="148"/>
      <c r="BZ547" s="150"/>
      <c r="CA547" s="150"/>
      <c r="CB547" s="150"/>
      <c r="CC547" s="150"/>
      <c r="CD547" s="150"/>
      <c r="CE547" s="150"/>
      <c r="CF547" s="150"/>
      <c r="CG547" s="150"/>
      <c r="CH547" s="150"/>
      <c r="CI547" s="150"/>
      <c r="CJ547" s="150"/>
      <c r="CK547" s="150"/>
      <c r="CL547" s="150"/>
      <c r="CM547" s="150"/>
      <c r="CN547" s="150"/>
      <c r="CO547" s="150"/>
      <c r="CP547" s="150"/>
      <c r="CQ547" s="150"/>
      <c r="CR547" s="150"/>
      <c r="CS547" s="143" t="s">
        <v>5311</v>
      </c>
      <c r="CT547" s="150"/>
      <c r="CU547" s="150"/>
      <c r="CV547" s="150"/>
      <c r="CW547" s="150"/>
      <c r="CX547" s="150"/>
      <c r="CY547" s="150"/>
      <c r="CZ547" s="150"/>
      <c r="DA547" s="150"/>
      <c r="DB547" s="150"/>
      <c r="DC547" s="150"/>
      <c r="DD547" s="150"/>
      <c r="DE547" s="150"/>
    </row>
    <row r="548" spans="34:109" ht="15" hidden="1" customHeight="1">
      <c r="AH548" s="148"/>
      <c r="AI548" s="148"/>
      <c r="AJ548" s="148"/>
      <c r="AK548" s="148"/>
      <c r="AL548" s="137" t="str">
        <f t="shared" si="24"/>
        <v/>
      </c>
      <c r="AM548" s="137" t="str">
        <f t="shared" si="25"/>
        <v/>
      </c>
      <c r="AN548" s="138" t="str">
        <f t="shared" si="26"/>
        <v/>
      </c>
      <c r="AO548" s="148"/>
      <c r="AP548" s="129">
        <v>546</v>
      </c>
      <c r="AQ548" s="149"/>
      <c r="AR548" s="149"/>
      <c r="AS548" s="149"/>
      <c r="AT548" s="149"/>
      <c r="AU548" s="149"/>
      <c r="AV548" s="149"/>
      <c r="AW548" s="149"/>
      <c r="AX548" s="149"/>
      <c r="AY548" s="149"/>
      <c r="AZ548" s="149"/>
      <c r="BA548" s="149"/>
      <c r="BB548" s="149"/>
      <c r="BC548" s="149"/>
      <c r="BD548" s="149"/>
      <c r="BE548" s="149"/>
      <c r="BF548" s="149"/>
      <c r="BG548" s="149"/>
      <c r="BH548" s="149"/>
      <c r="BI548" s="149"/>
      <c r="BJ548" s="141" t="s">
        <v>5312</v>
      </c>
      <c r="BK548" s="149"/>
      <c r="BL548" s="149"/>
      <c r="BM548" s="149"/>
      <c r="BN548" s="149"/>
      <c r="BO548" s="149"/>
      <c r="BP548" s="149"/>
      <c r="BQ548" s="149"/>
      <c r="BR548" s="149"/>
      <c r="BS548" s="149"/>
      <c r="BT548" s="149"/>
      <c r="BU548" s="149"/>
      <c r="BV548" s="149"/>
      <c r="BW548" s="148"/>
      <c r="BX548" s="148"/>
      <c r="BY548" s="148"/>
      <c r="BZ548" s="150"/>
      <c r="CA548" s="150"/>
      <c r="CB548" s="150"/>
      <c r="CC548" s="150"/>
      <c r="CD548" s="150"/>
      <c r="CE548" s="150"/>
      <c r="CF548" s="150"/>
      <c r="CG548" s="150"/>
      <c r="CH548" s="150"/>
      <c r="CI548" s="150"/>
      <c r="CJ548" s="150"/>
      <c r="CK548" s="150"/>
      <c r="CL548" s="150"/>
      <c r="CM548" s="150"/>
      <c r="CN548" s="150"/>
      <c r="CO548" s="150"/>
      <c r="CP548" s="150"/>
      <c r="CQ548" s="150"/>
      <c r="CR548" s="150"/>
      <c r="CS548" s="143" t="s">
        <v>5313</v>
      </c>
      <c r="CT548" s="150"/>
      <c r="CU548" s="150"/>
      <c r="CV548" s="150"/>
      <c r="CW548" s="150"/>
      <c r="CX548" s="150"/>
      <c r="CY548" s="150"/>
      <c r="CZ548" s="150"/>
      <c r="DA548" s="150"/>
      <c r="DB548" s="150"/>
      <c r="DC548" s="150"/>
      <c r="DD548" s="150"/>
      <c r="DE548" s="150"/>
    </row>
    <row r="549" spans="34:109" ht="15" hidden="1" customHeight="1">
      <c r="AH549" s="148"/>
      <c r="AI549" s="148"/>
      <c r="AJ549" s="148"/>
      <c r="AK549" s="148"/>
      <c r="AL549" s="137" t="str">
        <f t="shared" si="24"/>
        <v/>
      </c>
      <c r="AM549" s="137" t="str">
        <f t="shared" si="25"/>
        <v/>
      </c>
      <c r="AN549" s="138" t="str">
        <f t="shared" si="26"/>
        <v/>
      </c>
      <c r="AO549" s="148"/>
      <c r="AP549" s="129">
        <v>547</v>
      </c>
      <c r="AQ549" s="149"/>
      <c r="AR549" s="149"/>
      <c r="AS549" s="149"/>
      <c r="AT549" s="149"/>
      <c r="AU549" s="149"/>
      <c r="AV549" s="149"/>
      <c r="AW549" s="149"/>
      <c r="AX549" s="149"/>
      <c r="AY549" s="149"/>
      <c r="AZ549" s="149"/>
      <c r="BA549" s="149"/>
      <c r="BB549" s="149"/>
      <c r="BC549" s="149"/>
      <c r="BD549" s="149"/>
      <c r="BE549" s="149"/>
      <c r="BF549" s="149"/>
      <c r="BG549" s="149"/>
      <c r="BH549" s="149"/>
      <c r="BI549" s="149"/>
      <c r="BJ549" s="141" t="s">
        <v>5314</v>
      </c>
      <c r="BK549" s="149"/>
      <c r="BL549" s="149"/>
      <c r="BM549" s="149"/>
      <c r="BN549" s="149"/>
      <c r="BO549" s="149"/>
      <c r="BP549" s="149"/>
      <c r="BQ549" s="149"/>
      <c r="BR549" s="149"/>
      <c r="BS549" s="149"/>
      <c r="BT549" s="149"/>
      <c r="BU549" s="149"/>
      <c r="BV549" s="149"/>
      <c r="BW549" s="148"/>
      <c r="BX549" s="148"/>
      <c r="BY549" s="148"/>
      <c r="BZ549" s="150"/>
      <c r="CA549" s="150"/>
      <c r="CB549" s="150"/>
      <c r="CC549" s="150"/>
      <c r="CD549" s="150"/>
      <c r="CE549" s="150"/>
      <c r="CF549" s="150"/>
      <c r="CG549" s="150"/>
      <c r="CH549" s="150"/>
      <c r="CI549" s="150"/>
      <c r="CJ549" s="150"/>
      <c r="CK549" s="150"/>
      <c r="CL549" s="150"/>
      <c r="CM549" s="150"/>
      <c r="CN549" s="150"/>
      <c r="CO549" s="150"/>
      <c r="CP549" s="150"/>
      <c r="CQ549" s="150"/>
      <c r="CR549" s="150"/>
      <c r="CS549" s="143" t="s">
        <v>5315</v>
      </c>
      <c r="CT549" s="150"/>
      <c r="CU549" s="150"/>
      <c r="CV549" s="150"/>
      <c r="CW549" s="150"/>
      <c r="CX549" s="150"/>
      <c r="CY549" s="150"/>
      <c r="CZ549" s="150"/>
      <c r="DA549" s="150"/>
      <c r="DB549" s="150"/>
      <c r="DC549" s="150"/>
      <c r="DD549" s="150"/>
      <c r="DE549" s="150"/>
    </row>
    <row r="550" spans="34:109" ht="15" hidden="1" customHeight="1">
      <c r="AH550" s="148"/>
      <c r="AI550" s="148"/>
      <c r="AJ550" s="148"/>
      <c r="AK550" s="148"/>
      <c r="AL550" s="137" t="str">
        <f t="shared" si="24"/>
        <v/>
      </c>
      <c r="AM550" s="137" t="str">
        <f t="shared" si="25"/>
        <v/>
      </c>
      <c r="AN550" s="138" t="str">
        <f t="shared" si="26"/>
        <v/>
      </c>
      <c r="AO550" s="148"/>
      <c r="AP550" s="129">
        <v>548</v>
      </c>
      <c r="AQ550" s="149"/>
      <c r="AR550" s="149"/>
      <c r="AS550" s="149"/>
      <c r="AT550" s="149"/>
      <c r="AU550" s="149"/>
      <c r="AV550" s="149"/>
      <c r="AW550" s="149"/>
      <c r="AX550" s="149"/>
      <c r="AY550" s="149"/>
      <c r="AZ550" s="149"/>
      <c r="BA550" s="149"/>
      <c r="BB550" s="149"/>
      <c r="BC550" s="149"/>
      <c r="BD550" s="149"/>
      <c r="BE550" s="149"/>
      <c r="BF550" s="149"/>
      <c r="BG550" s="149"/>
      <c r="BH550" s="149"/>
      <c r="BI550" s="149"/>
      <c r="BJ550" s="141" t="s">
        <v>5316</v>
      </c>
      <c r="BK550" s="149"/>
      <c r="BL550" s="149"/>
      <c r="BM550" s="149"/>
      <c r="BN550" s="149"/>
      <c r="BO550" s="149"/>
      <c r="BP550" s="149"/>
      <c r="BQ550" s="149"/>
      <c r="BR550" s="149"/>
      <c r="BS550" s="149"/>
      <c r="BT550" s="149"/>
      <c r="BU550" s="149"/>
      <c r="BV550" s="149"/>
      <c r="BW550" s="148"/>
      <c r="BX550" s="148"/>
      <c r="BY550" s="148"/>
      <c r="BZ550" s="150"/>
      <c r="CA550" s="150"/>
      <c r="CB550" s="150"/>
      <c r="CC550" s="150"/>
      <c r="CD550" s="150"/>
      <c r="CE550" s="150"/>
      <c r="CF550" s="150"/>
      <c r="CG550" s="150"/>
      <c r="CH550" s="150"/>
      <c r="CI550" s="150"/>
      <c r="CJ550" s="150"/>
      <c r="CK550" s="150"/>
      <c r="CL550" s="150"/>
      <c r="CM550" s="150"/>
      <c r="CN550" s="150"/>
      <c r="CO550" s="150"/>
      <c r="CP550" s="150"/>
      <c r="CQ550" s="150"/>
      <c r="CR550" s="150"/>
      <c r="CS550" s="143" t="s">
        <v>5317</v>
      </c>
      <c r="CT550" s="150"/>
      <c r="CU550" s="150"/>
      <c r="CV550" s="150"/>
      <c r="CW550" s="150"/>
      <c r="CX550" s="150"/>
      <c r="CY550" s="150"/>
      <c r="CZ550" s="150"/>
      <c r="DA550" s="150"/>
      <c r="DB550" s="150"/>
      <c r="DC550" s="150"/>
      <c r="DD550" s="150"/>
      <c r="DE550" s="150"/>
    </row>
    <row r="551" spans="34:109" ht="15" hidden="1" customHeight="1">
      <c r="AH551" s="148"/>
      <c r="AI551" s="148"/>
      <c r="AJ551" s="148"/>
      <c r="AK551" s="148"/>
      <c r="AL551" s="137" t="str">
        <f t="shared" si="24"/>
        <v/>
      </c>
      <c r="AM551" s="137" t="str">
        <f t="shared" si="25"/>
        <v/>
      </c>
      <c r="AN551" s="138" t="str">
        <f t="shared" si="26"/>
        <v/>
      </c>
      <c r="AO551" s="148"/>
      <c r="AP551" s="129">
        <v>549</v>
      </c>
      <c r="AQ551" s="149"/>
      <c r="AR551" s="149"/>
      <c r="AS551" s="149"/>
      <c r="AT551" s="149"/>
      <c r="AU551" s="149"/>
      <c r="AV551" s="149"/>
      <c r="AW551" s="149"/>
      <c r="AX551" s="149"/>
      <c r="AY551" s="149"/>
      <c r="AZ551" s="149"/>
      <c r="BA551" s="149"/>
      <c r="BB551" s="149"/>
      <c r="BC551" s="149"/>
      <c r="BD551" s="149"/>
      <c r="BE551" s="149"/>
      <c r="BF551" s="149"/>
      <c r="BG551" s="149"/>
      <c r="BH551" s="149"/>
      <c r="BI551" s="149"/>
      <c r="BJ551" s="141" t="s">
        <v>5318</v>
      </c>
      <c r="BK551" s="149"/>
      <c r="BL551" s="149"/>
      <c r="BM551" s="149"/>
      <c r="BN551" s="149"/>
      <c r="BO551" s="149"/>
      <c r="BP551" s="149"/>
      <c r="BQ551" s="149"/>
      <c r="BR551" s="149"/>
      <c r="BS551" s="149"/>
      <c r="BT551" s="149"/>
      <c r="BU551" s="149"/>
      <c r="BV551" s="149"/>
      <c r="BW551" s="148"/>
      <c r="BX551" s="148"/>
      <c r="BY551" s="148"/>
      <c r="BZ551" s="150"/>
      <c r="CA551" s="150"/>
      <c r="CB551" s="150"/>
      <c r="CC551" s="150"/>
      <c r="CD551" s="150"/>
      <c r="CE551" s="150"/>
      <c r="CF551" s="150"/>
      <c r="CG551" s="150"/>
      <c r="CH551" s="150"/>
      <c r="CI551" s="150"/>
      <c r="CJ551" s="150"/>
      <c r="CK551" s="150"/>
      <c r="CL551" s="150"/>
      <c r="CM551" s="150"/>
      <c r="CN551" s="150"/>
      <c r="CO551" s="150"/>
      <c r="CP551" s="150"/>
      <c r="CQ551" s="150"/>
      <c r="CR551" s="150"/>
      <c r="CS551" s="143" t="s">
        <v>5319</v>
      </c>
      <c r="CT551" s="150"/>
      <c r="CU551" s="150"/>
      <c r="CV551" s="150"/>
      <c r="CW551" s="150"/>
      <c r="CX551" s="150"/>
      <c r="CY551" s="150"/>
      <c r="CZ551" s="150"/>
      <c r="DA551" s="150"/>
      <c r="DB551" s="150"/>
      <c r="DC551" s="150"/>
      <c r="DD551" s="150"/>
      <c r="DE551" s="150"/>
    </row>
    <row r="552" spans="34:109" ht="15" hidden="1" customHeight="1">
      <c r="AH552" s="148"/>
      <c r="AI552" s="148"/>
      <c r="AJ552" s="148"/>
      <c r="AK552" s="148"/>
      <c r="AL552" s="137" t="str">
        <f t="shared" si="24"/>
        <v/>
      </c>
      <c r="AM552" s="137" t="str">
        <f t="shared" si="25"/>
        <v/>
      </c>
      <c r="AN552" s="138" t="str">
        <f t="shared" si="26"/>
        <v/>
      </c>
      <c r="AO552" s="148"/>
      <c r="AP552" s="129">
        <v>550</v>
      </c>
      <c r="AQ552" s="149"/>
      <c r="AR552" s="149"/>
      <c r="AS552" s="149"/>
      <c r="AT552" s="149"/>
      <c r="AU552" s="149"/>
      <c r="AV552" s="149"/>
      <c r="AW552" s="149"/>
      <c r="AX552" s="149"/>
      <c r="AY552" s="149"/>
      <c r="AZ552" s="149"/>
      <c r="BA552" s="149"/>
      <c r="BB552" s="149"/>
      <c r="BC552" s="149"/>
      <c r="BD552" s="149"/>
      <c r="BE552" s="149"/>
      <c r="BF552" s="149"/>
      <c r="BG552" s="149"/>
      <c r="BH552" s="149"/>
      <c r="BI552" s="149"/>
      <c r="BJ552" s="141" t="s">
        <v>5320</v>
      </c>
      <c r="BK552" s="149"/>
      <c r="BL552" s="149"/>
      <c r="BM552" s="149"/>
      <c r="BN552" s="149"/>
      <c r="BO552" s="149"/>
      <c r="BP552" s="149"/>
      <c r="BQ552" s="149"/>
      <c r="BR552" s="149"/>
      <c r="BS552" s="149"/>
      <c r="BT552" s="149"/>
      <c r="BU552" s="149"/>
      <c r="BV552" s="149"/>
      <c r="BW552" s="148"/>
      <c r="BX552" s="148"/>
      <c r="BY552" s="148"/>
      <c r="BZ552" s="150"/>
      <c r="CA552" s="150"/>
      <c r="CB552" s="150"/>
      <c r="CC552" s="150"/>
      <c r="CD552" s="150"/>
      <c r="CE552" s="150"/>
      <c r="CF552" s="150"/>
      <c r="CG552" s="150"/>
      <c r="CH552" s="150"/>
      <c r="CI552" s="150"/>
      <c r="CJ552" s="150"/>
      <c r="CK552" s="150"/>
      <c r="CL552" s="150"/>
      <c r="CM552" s="150"/>
      <c r="CN552" s="150"/>
      <c r="CO552" s="150"/>
      <c r="CP552" s="150"/>
      <c r="CQ552" s="150"/>
      <c r="CR552" s="150"/>
      <c r="CS552" s="143" t="s">
        <v>5321</v>
      </c>
      <c r="CT552" s="150"/>
      <c r="CU552" s="150"/>
      <c r="CV552" s="150"/>
      <c r="CW552" s="150"/>
      <c r="CX552" s="150"/>
      <c r="CY552" s="150"/>
      <c r="CZ552" s="150"/>
      <c r="DA552" s="150"/>
      <c r="DB552" s="150"/>
      <c r="DC552" s="150"/>
      <c r="DD552" s="150"/>
      <c r="DE552" s="150"/>
    </row>
    <row r="553" spans="34:109" ht="15" hidden="1" customHeight="1">
      <c r="AH553" s="148"/>
      <c r="AI553" s="148"/>
      <c r="AJ553" s="148"/>
      <c r="AK553" s="148"/>
      <c r="AL553" s="137" t="str">
        <f t="shared" si="24"/>
        <v/>
      </c>
      <c r="AM553" s="137" t="str">
        <f t="shared" si="25"/>
        <v/>
      </c>
      <c r="AN553" s="138" t="str">
        <f t="shared" si="26"/>
        <v/>
      </c>
      <c r="AO553" s="148"/>
      <c r="AP553" s="129">
        <v>551</v>
      </c>
      <c r="AQ553" s="149"/>
      <c r="AR553" s="149"/>
      <c r="AS553" s="149"/>
      <c r="AT553" s="149"/>
      <c r="AU553" s="149"/>
      <c r="AV553" s="149"/>
      <c r="AW553" s="149"/>
      <c r="AX553" s="149"/>
      <c r="AY553" s="149"/>
      <c r="AZ553" s="149"/>
      <c r="BA553" s="149"/>
      <c r="BB553" s="149"/>
      <c r="BC553" s="149"/>
      <c r="BD553" s="149"/>
      <c r="BE553" s="149"/>
      <c r="BF553" s="149"/>
      <c r="BG553" s="149"/>
      <c r="BH553" s="149"/>
      <c r="BI553" s="149"/>
      <c r="BJ553" s="141" t="s">
        <v>5322</v>
      </c>
      <c r="BK553" s="149"/>
      <c r="BL553" s="149"/>
      <c r="BM553" s="149"/>
      <c r="BN553" s="149"/>
      <c r="BO553" s="149"/>
      <c r="BP553" s="149"/>
      <c r="BQ553" s="149"/>
      <c r="BR553" s="149"/>
      <c r="BS553" s="149"/>
      <c r="BT553" s="149"/>
      <c r="BU553" s="149"/>
      <c r="BV553" s="149"/>
      <c r="BW553" s="148"/>
      <c r="BX553" s="148"/>
      <c r="BY553" s="148"/>
      <c r="BZ553" s="150"/>
      <c r="CA553" s="150"/>
      <c r="CB553" s="150"/>
      <c r="CC553" s="150"/>
      <c r="CD553" s="150"/>
      <c r="CE553" s="150"/>
      <c r="CF553" s="150"/>
      <c r="CG553" s="150"/>
      <c r="CH553" s="150"/>
      <c r="CI553" s="150"/>
      <c r="CJ553" s="150"/>
      <c r="CK553" s="150"/>
      <c r="CL553" s="150"/>
      <c r="CM553" s="150"/>
      <c r="CN553" s="150"/>
      <c r="CO553" s="150"/>
      <c r="CP553" s="150"/>
      <c r="CQ553" s="150"/>
      <c r="CR553" s="150"/>
      <c r="CS553" s="143" t="s">
        <v>5323</v>
      </c>
      <c r="CT553" s="150"/>
      <c r="CU553" s="150"/>
      <c r="CV553" s="150"/>
      <c r="CW553" s="150"/>
      <c r="CX553" s="150"/>
      <c r="CY553" s="150"/>
      <c r="CZ553" s="150"/>
      <c r="DA553" s="150"/>
      <c r="DB553" s="150"/>
      <c r="DC553" s="150"/>
      <c r="DD553" s="150"/>
      <c r="DE553" s="150"/>
    </row>
    <row r="554" spans="34:109" ht="15" hidden="1" customHeight="1">
      <c r="AH554" s="148"/>
      <c r="AI554" s="148"/>
      <c r="AJ554" s="148"/>
      <c r="AK554" s="148"/>
      <c r="AL554" s="137" t="str">
        <f t="shared" si="24"/>
        <v/>
      </c>
      <c r="AM554" s="137" t="str">
        <f t="shared" si="25"/>
        <v/>
      </c>
      <c r="AN554" s="138" t="str">
        <f t="shared" si="26"/>
        <v/>
      </c>
      <c r="AO554" s="148"/>
      <c r="AP554" s="129">
        <v>552</v>
      </c>
      <c r="AQ554" s="149"/>
      <c r="AR554" s="149"/>
      <c r="AS554" s="149"/>
      <c r="AT554" s="149"/>
      <c r="AU554" s="149"/>
      <c r="AV554" s="149"/>
      <c r="AW554" s="149"/>
      <c r="AX554" s="149"/>
      <c r="AY554" s="149"/>
      <c r="AZ554" s="149"/>
      <c r="BA554" s="149"/>
      <c r="BB554" s="149"/>
      <c r="BC554" s="149"/>
      <c r="BD554" s="149"/>
      <c r="BE554" s="149"/>
      <c r="BF554" s="149"/>
      <c r="BG554" s="149"/>
      <c r="BH554" s="149"/>
      <c r="BI554" s="149"/>
      <c r="BJ554" s="141" t="s">
        <v>5324</v>
      </c>
      <c r="BK554" s="149"/>
      <c r="BL554" s="149"/>
      <c r="BM554" s="149"/>
      <c r="BN554" s="149"/>
      <c r="BO554" s="149"/>
      <c r="BP554" s="149"/>
      <c r="BQ554" s="149"/>
      <c r="BR554" s="149"/>
      <c r="BS554" s="149"/>
      <c r="BT554" s="149"/>
      <c r="BU554" s="149"/>
      <c r="BV554" s="149"/>
      <c r="BW554" s="148"/>
      <c r="BX554" s="148"/>
      <c r="BY554" s="148"/>
      <c r="BZ554" s="150"/>
      <c r="CA554" s="150"/>
      <c r="CB554" s="150"/>
      <c r="CC554" s="150"/>
      <c r="CD554" s="150"/>
      <c r="CE554" s="150"/>
      <c r="CF554" s="150"/>
      <c r="CG554" s="150"/>
      <c r="CH554" s="150"/>
      <c r="CI554" s="150"/>
      <c r="CJ554" s="150"/>
      <c r="CK554" s="150"/>
      <c r="CL554" s="150"/>
      <c r="CM554" s="150"/>
      <c r="CN554" s="150"/>
      <c r="CO554" s="150"/>
      <c r="CP554" s="150"/>
      <c r="CQ554" s="150"/>
      <c r="CR554" s="150"/>
      <c r="CS554" s="143" t="s">
        <v>5325</v>
      </c>
      <c r="CT554" s="150"/>
      <c r="CU554" s="150"/>
      <c r="CV554" s="150"/>
      <c r="CW554" s="150"/>
      <c r="CX554" s="150"/>
      <c r="CY554" s="150"/>
      <c r="CZ554" s="150"/>
      <c r="DA554" s="150"/>
      <c r="DB554" s="150"/>
      <c r="DC554" s="150"/>
      <c r="DD554" s="150"/>
      <c r="DE554" s="150"/>
    </row>
    <row r="555" spans="34:109" ht="15" hidden="1" customHeight="1">
      <c r="AH555" s="148"/>
      <c r="AI555" s="148"/>
      <c r="AJ555" s="148"/>
      <c r="AK555" s="148"/>
      <c r="AL555" s="137" t="str">
        <f t="shared" si="24"/>
        <v/>
      </c>
      <c r="AM555" s="137" t="str">
        <f t="shared" si="25"/>
        <v/>
      </c>
      <c r="AN555" s="138" t="str">
        <f t="shared" si="26"/>
        <v/>
      </c>
      <c r="AO555" s="148"/>
      <c r="AP555" s="129">
        <v>553</v>
      </c>
      <c r="AQ555" s="149"/>
      <c r="AR555" s="149"/>
      <c r="AS555" s="149"/>
      <c r="AT555" s="149"/>
      <c r="AU555" s="149"/>
      <c r="AV555" s="149"/>
      <c r="AW555" s="149"/>
      <c r="AX555" s="149"/>
      <c r="AY555" s="149"/>
      <c r="AZ555" s="149"/>
      <c r="BA555" s="149"/>
      <c r="BB555" s="149"/>
      <c r="BC555" s="149"/>
      <c r="BD555" s="149"/>
      <c r="BE555" s="149"/>
      <c r="BF555" s="149"/>
      <c r="BG555" s="149"/>
      <c r="BH555" s="149"/>
      <c r="BI555" s="149"/>
      <c r="BJ555" s="141" t="s">
        <v>5326</v>
      </c>
      <c r="BK555" s="149"/>
      <c r="BL555" s="149"/>
      <c r="BM555" s="149"/>
      <c r="BN555" s="149"/>
      <c r="BO555" s="149"/>
      <c r="BP555" s="149"/>
      <c r="BQ555" s="149"/>
      <c r="BR555" s="149"/>
      <c r="BS555" s="149"/>
      <c r="BT555" s="149"/>
      <c r="BU555" s="149"/>
      <c r="BV555" s="149"/>
      <c r="BW555" s="148"/>
      <c r="BX555" s="148"/>
      <c r="BY555" s="148"/>
      <c r="BZ555" s="150"/>
      <c r="CA555" s="150"/>
      <c r="CB555" s="150"/>
      <c r="CC555" s="150"/>
      <c r="CD555" s="150"/>
      <c r="CE555" s="150"/>
      <c r="CF555" s="150"/>
      <c r="CG555" s="150"/>
      <c r="CH555" s="150"/>
      <c r="CI555" s="150"/>
      <c r="CJ555" s="150"/>
      <c r="CK555" s="150"/>
      <c r="CL555" s="150"/>
      <c r="CM555" s="150"/>
      <c r="CN555" s="150"/>
      <c r="CO555" s="150"/>
      <c r="CP555" s="150"/>
      <c r="CQ555" s="150"/>
      <c r="CR555" s="150"/>
      <c r="CS555" s="143" t="s">
        <v>5327</v>
      </c>
      <c r="CT555" s="150"/>
      <c r="CU555" s="150"/>
      <c r="CV555" s="150"/>
      <c r="CW555" s="150"/>
      <c r="CX555" s="150"/>
      <c r="CY555" s="150"/>
      <c r="CZ555" s="150"/>
      <c r="DA555" s="150"/>
      <c r="DB555" s="150"/>
      <c r="DC555" s="150"/>
      <c r="DD555" s="150"/>
      <c r="DE555" s="150"/>
    </row>
    <row r="556" spans="34:109" ht="15" hidden="1" customHeight="1">
      <c r="AH556" s="148"/>
      <c r="AI556" s="148"/>
      <c r="AJ556" s="148"/>
      <c r="AK556" s="148"/>
      <c r="AL556" s="137" t="str">
        <f t="shared" si="24"/>
        <v/>
      </c>
      <c r="AM556" s="137" t="str">
        <f t="shared" si="25"/>
        <v/>
      </c>
      <c r="AN556" s="138" t="str">
        <f t="shared" si="26"/>
        <v/>
      </c>
      <c r="AO556" s="148"/>
      <c r="AP556" s="129">
        <v>554</v>
      </c>
      <c r="AQ556" s="149"/>
      <c r="AR556" s="149"/>
      <c r="AS556" s="149"/>
      <c r="AT556" s="149"/>
      <c r="AU556" s="149"/>
      <c r="AV556" s="149"/>
      <c r="AW556" s="149"/>
      <c r="AX556" s="149"/>
      <c r="AY556" s="149"/>
      <c r="AZ556" s="149"/>
      <c r="BA556" s="149"/>
      <c r="BB556" s="149"/>
      <c r="BC556" s="149"/>
      <c r="BD556" s="149"/>
      <c r="BE556" s="149"/>
      <c r="BF556" s="149"/>
      <c r="BG556" s="149"/>
      <c r="BH556" s="149"/>
      <c r="BI556" s="149"/>
      <c r="BJ556" s="141" t="s">
        <v>5328</v>
      </c>
      <c r="BK556" s="149"/>
      <c r="BL556" s="149"/>
      <c r="BM556" s="149"/>
      <c r="BN556" s="149"/>
      <c r="BO556" s="149"/>
      <c r="BP556" s="149"/>
      <c r="BQ556" s="149"/>
      <c r="BR556" s="149"/>
      <c r="BS556" s="149"/>
      <c r="BT556" s="149"/>
      <c r="BU556" s="149"/>
      <c r="BV556" s="149"/>
      <c r="BW556" s="148"/>
      <c r="BX556" s="148"/>
      <c r="BY556" s="148"/>
      <c r="BZ556" s="150"/>
      <c r="CA556" s="150"/>
      <c r="CB556" s="150"/>
      <c r="CC556" s="150"/>
      <c r="CD556" s="150"/>
      <c r="CE556" s="150"/>
      <c r="CF556" s="150"/>
      <c r="CG556" s="150"/>
      <c r="CH556" s="150"/>
      <c r="CI556" s="150"/>
      <c r="CJ556" s="150"/>
      <c r="CK556" s="150"/>
      <c r="CL556" s="150"/>
      <c r="CM556" s="150"/>
      <c r="CN556" s="150"/>
      <c r="CO556" s="150"/>
      <c r="CP556" s="150"/>
      <c r="CQ556" s="150"/>
      <c r="CR556" s="150"/>
      <c r="CS556" s="143" t="s">
        <v>5329</v>
      </c>
      <c r="CT556" s="150"/>
      <c r="CU556" s="150"/>
      <c r="CV556" s="150"/>
      <c r="CW556" s="150"/>
      <c r="CX556" s="150"/>
      <c r="CY556" s="150"/>
      <c r="CZ556" s="150"/>
      <c r="DA556" s="150"/>
      <c r="DB556" s="150"/>
      <c r="DC556" s="150"/>
      <c r="DD556" s="150"/>
      <c r="DE556" s="150"/>
    </row>
    <row r="557" spans="34:109" ht="15" hidden="1" customHeight="1">
      <c r="AH557" s="148"/>
      <c r="AI557" s="148"/>
      <c r="AJ557" s="148"/>
      <c r="AK557" s="148"/>
      <c r="AL557" s="137" t="str">
        <f t="shared" si="24"/>
        <v/>
      </c>
      <c r="AM557" s="137" t="str">
        <f t="shared" si="25"/>
        <v/>
      </c>
      <c r="AN557" s="138" t="str">
        <f t="shared" si="26"/>
        <v/>
      </c>
      <c r="AO557" s="148"/>
      <c r="AP557" s="129">
        <v>555</v>
      </c>
      <c r="AQ557" s="149"/>
      <c r="AR557" s="149"/>
      <c r="AS557" s="149"/>
      <c r="AT557" s="149"/>
      <c r="AU557" s="149"/>
      <c r="AV557" s="149"/>
      <c r="AW557" s="149"/>
      <c r="AX557" s="149"/>
      <c r="AY557" s="149"/>
      <c r="AZ557" s="149"/>
      <c r="BA557" s="149"/>
      <c r="BB557" s="149"/>
      <c r="BC557" s="149"/>
      <c r="BD557" s="149"/>
      <c r="BE557" s="149"/>
      <c r="BF557" s="149"/>
      <c r="BG557" s="149"/>
      <c r="BH557" s="149"/>
      <c r="BI557" s="149"/>
      <c r="BJ557" s="141" t="s">
        <v>5330</v>
      </c>
      <c r="BK557" s="149"/>
      <c r="BL557" s="149"/>
      <c r="BM557" s="149"/>
      <c r="BN557" s="149"/>
      <c r="BO557" s="149"/>
      <c r="BP557" s="149"/>
      <c r="BQ557" s="149"/>
      <c r="BR557" s="149"/>
      <c r="BS557" s="149"/>
      <c r="BT557" s="149"/>
      <c r="BU557" s="149"/>
      <c r="BV557" s="149"/>
      <c r="BW557" s="148"/>
      <c r="BX557" s="148"/>
      <c r="BY557" s="148"/>
      <c r="BZ557" s="150"/>
      <c r="CA557" s="150"/>
      <c r="CB557" s="150"/>
      <c r="CC557" s="150"/>
      <c r="CD557" s="150"/>
      <c r="CE557" s="150"/>
      <c r="CF557" s="150"/>
      <c r="CG557" s="150"/>
      <c r="CH557" s="150"/>
      <c r="CI557" s="150"/>
      <c r="CJ557" s="150"/>
      <c r="CK557" s="150"/>
      <c r="CL557" s="150"/>
      <c r="CM557" s="150"/>
      <c r="CN557" s="150"/>
      <c r="CO557" s="150"/>
      <c r="CP557" s="150"/>
      <c r="CQ557" s="150"/>
      <c r="CR557" s="150"/>
      <c r="CS557" s="143" t="s">
        <v>5331</v>
      </c>
      <c r="CT557" s="150"/>
      <c r="CU557" s="150"/>
      <c r="CV557" s="150"/>
      <c r="CW557" s="150"/>
      <c r="CX557" s="150"/>
      <c r="CY557" s="150"/>
      <c r="CZ557" s="150"/>
      <c r="DA557" s="150"/>
      <c r="DB557" s="150"/>
      <c r="DC557" s="150"/>
      <c r="DD557" s="150"/>
      <c r="DE557" s="150"/>
    </row>
    <row r="558" spans="34:109" ht="15" hidden="1" customHeight="1">
      <c r="AH558" s="148"/>
      <c r="AI558" s="148"/>
      <c r="AJ558" s="148"/>
      <c r="AK558" s="148"/>
      <c r="AL558" s="137" t="str">
        <f t="shared" si="24"/>
        <v/>
      </c>
      <c r="AM558" s="137" t="str">
        <f t="shared" si="25"/>
        <v/>
      </c>
      <c r="AN558" s="138" t="str">
        <f t="shared" si="26"/>
        <v/>
      </c>
      <c r="AO558" s="148"/>
      <c r="AP558" s="129">
        <v>556</v>
      </c>
      <c r="AQ558" s="149"/>
      <c r="AR558" s="149"/>
      <c r="AS558" s="149"/>
      <c r="AT558" s="149"/>
      <c r="AU558" s="149"/>
      <c r="AV558" s="149"/>
      <c r="AW558" s="149"/>
      <c r="AX558" s="149"/>
      <c r="AY558" s="149"/>
      <c r="AZ558" s="149"/>
      <c r="BA558" s="149"/>
      <c r="BB558" s="149"/>
      <c r="BC558" s="149"/>
      <c r="BD558" s="149"/>
      <c r="BE558" s="149"/>
      <c r="BF558" s="149"/>
      <c r="BG558" s="149"/>
      <c r="BH558" s="149"/>
      <c r="BI558" s="149"/>
      <c r="BJ558" s="141" t="s">
        <v>5332</v>
      </c>
      <c r="BK558" s="149"/>
      <c r="BL558" s="149"/>
      <c r="BM558" s="149"/>
      <c r="BN558" s="149"/>
      <c r="BO558" s="149"/>
      <c r="BP558" s="149"/>
      <c r="BQ558" s="149"/>
      <c r="BR558" s="149"/>
      <c r="BS558" s="149"/>
      <c r="BT558" s="149"/>
      <c r="BU558" s="149"/>
      <c r="BV558" s="149"/>
      <c r="BW558" s="148"/>
      <c r="BX558" s="148"/>
      <c r="BY558" s="148"/>
      <c r="BZ558" s="150"/>
      <c r="CA558" s="150"/>
      <c r="CB558" s="150"/>
      <c r="CC558" s="150"/>
      <c r="CD558" s="150"/>
      <c r="CE558" s="150"/>
      <c r="CF558" s="150"/>
      <c r="CG558" s="150"/>
      <c r="CH558" s="150"/>
      <c r="CI558" s="150"/>
      <c r="CJ558" s="150"/>
      <c r="CK558" s="150"/>
      <c r="CL558" s="150"/>
      <c r="CM558" s="150"/>
      <c r="CN558" s="150"/>
      <c r="CO558" s="150"/>
      <c r="CP558" s="150"/>
      <c r="CQ558" s="150"/>
      <c r="CR558" s="150"/>
      <c r="CS558" s="143" t="s">
        <v>5333</v>
      </c>
      <c r="CT558" s="150"/>
      <c r="CU558" s="150"/>
      <c r="CV558" s="150"/>
      <c r="CW558" s="150"/>
      <c r="CX558" s="150"/>
      <c r="CY558" s="150"/>
      <c r="CZ558" s="150"/>
      <c r="DA558" s="150"/>
      <c r="DB558" s="150"/>
      <c r="DC558" s="150"/>
      <c r="DD558" s="150"/>
      <c r="DE558" s="150"/>
    </row>
    <row r="559" spans="34:109" ht="15" hidden="1" customHeight="1">
      <c r="AH559" s="148"/>
      <c r="AI559" s="148"/>
      <c r="AJ559" s="148"/>
      <c r="AK559" s="148"/>
      <c r="AL559" s="137" t="str">
        <f t="shared" si="24"/>
        <v/>
      </c>
      <c r="AM559" s="137" t="str">
        <f t="shared" si="25"/>
        <v/>
      </c>
      <c r="AN559" s="138" t="str">
        <f t="shared" si="26"/>
        <v/>
      </c>
      <c r="AO559" s="148"/>
      <c r="AP559" s="129">
        <v>557</v>
      </c>
      <c r="AQ559" s="149"/>
      <c r="AR559" s="149"/>
      <c r="AS559" s="149"/>
      <c r="AT559" s="149"/>
      <c r="AU559" s="149"/>
      <c r="AV559" s="149"/>
      <c r="AW559" s="149"/>
      <c r="AX559" s="149"/>
      <c r="AY559" s="149"/>
      <c r="AZ559" s="149"/>
      <c r="BA559" s="149"/>
      <c r="BB559" s="149"/>
      <c r="BC559" s="149"/>
      <c r="BD559" s="149"/>
      <c r="BE559" s="149"/>
      <c r="BF559" s="149"/>
      <c r="BG559" s="149"/>
      <c r="BH559" s="149"/>
      <c r="BI559" s="149"/>
      <c r="BJ559" s="141" t="s">
        <v>5334</v>
      </c>
      <c r="BK559" s="149"/>
      <c r="BL559" s="149"/>
      <c r="BM559" s="149"/>
      <c r="BN559" s="149"/>
      <c r="BO559" s="149"/>
      <c r="BP559" s="149"/>
      <c r="BQ559" s="149"/>
      <c r="BR559" s="149"/>
      <c r="BS559" s="149"/>
      <c r="BT559" s="149"/>
      <c r="BU559" s="149"/>
      <c r="BV559" s="149"/>
      <c r="BW559" s="148"/>
      <c r="BX559" s="148"/>
      <c r="BY559" s="148"/>
      <c r="BZ559" s="150"/>
      <c r="CA559" s="150"/>
      <c r="CB559" s="150"/>
      <c r="CC559" s="150"/>
      <c r="CD559" s="150"/>
      <c r="CE559" s="150"/>
      <c r="CF559" s="150"/>
      <c r="CG559" s="150"/>
      <c r="CH559" s="150"/>
      <c r="CI559" s="150"/>
      <c r="CJ559" s="150"/>
      <c r="CK559" s="150"/>
      <c r="CL559" s="150"/>
      <c r="CM559" s="150"/>
      <c r="CN559" s="150"/>
      <c r="CO559" s="150"/>
      <c r="CP559" s="150"/>
      <c r="CQ559" s="150"/>
      <c r="CR559" s="150"/>
      <c r="CS559" s="143" t="s">
        <v>5335</v>
      </c>
      <c r="CT559" s="150"/>
      <c r="CU559" s="150"/>
      <c r="CV559" s="150"/>
      <c r="CW559" s="150"/>
      <c r="CX559" s="150"/>
      <c r="CY559" s="150"/>
      <c r="CZ559" s="150"/>
      <c r="DA559" s="150"/>
      <c r="DB559" s="150"/>
      <c r="DC559" s="150"/>
      <c r="DD559" s="150"/>
      <c r="DE559" s="150"/>
    </row>
    <row r="560" spans="34:109" ht="15" hidden="1" customHeight="1">
      <c r="AH560" s="148"/>
      <c r="AI560" s="148"/>
      <c r="AJ560" s="148"/>
      <c r="AK560" s="148"/>
      <c r="AL560" s="137" t="str">
        <f t="shared" si="24"/>
        <v/>
      </c>
      <c r="AM560" s="137" t="str">
        <f t="shared" si="25"/>
        <v/>
      </c>
      <c r="AN560" s="138" t="str">
        <f t="shared" si="26"/>
        <v/>
      </c>
      <c r="AO560" s="148"/>
      <c r="AP560" s="129">
        <v>558</v>
      </c>
      <c r="AQ560" s="149"/>
      <c r="AR560" s="149"/>
      <c r="AS560" s="149"/>
      <c r="AT560" s="149"/>
      <c r="AU560" s="149"/>
      <c r="AV560" s="149"/>
      <c r="AW560" s="149"/>
      <c r="AX560" s="149"/>
      <c r="AY560" s="149"/>
      <c r="AZ560" s="149"/>
      <c r="BA560" s="149"/>
      <c r="BB560" s="149"/>
      <c r="BC560" s="149"/>
      <c r="BD560" s="149"/>
      <c r="BE560" s="149"/>
      <c r="BF560" s="149"/>
      <c r="BG560" s="149"/>
      <c r="BH560" s="149"/>
      <c r="BI560" s="149"/>
      <c r="BJ560" s="141" t="s">
        <v>5336</v>
      </c>
      <c r="BK560" s="149"/>
      <c r="BL560" s="149"/>
      <c r="BM560" s="149"/>
      <c r="BN560" s="149"/>
      <c r="BO560" s="149"/>
      <c r="BP560" s="149"/>
      <c r="BQ560" s="149"/>
      <c r="BR560" s="149"/>
      <c r="BS560" s="149"/>
      <c r="BT560" s="149"/>
      <c r="BU560" s="149"/>
      <c r="BV560" s="149"/>
      <c r="BW560" s="148"/>
      <c r="BX560" s="148"/>
      <c r="BY560" s="148"/>
      <c r="BZ560" s="150"/>
      <c r="CA560" s="150"/>
      <c r="CB560" s="150"/>
      <c r="CC560" s="150"/>
      <c r="CD560" s="150"/>
      <c r="CE560" s="150"/>
      <c r="CF560" s="150"/>
      <c r="CG560" s="150"/>
      <c r="CH560" s="150"/>
      <c r="CI560" s="150"/>
      <c r="CJ560" s="150"/>
      <c r="CK560" s="150"/>
      <c r="CL560" s="150"/>
      <c r="CM560" s="150"/>
      <c r="CN560" s="150"/>
      <c r="CO560" s="150"/>
      <c r="CP560" s="150"/>
      <c r="CQ560" s="150"/>
      <c r="CR560" s="150"/>
      <c r="CS560" s="143" t="s">
        <v>5337</v>
      </c>
      <c r="CT560" s="150"/>
      <c r="CU560" s="150"/>
      <c r="CV560" s="150"/>
      <c r="CW560" s="150"/>
      <c r="CX560" s="150"/>
      <c r="CY560" s="150"/>
      <c r="CZ560" s="150"/>
      <c r="DA560" s="150"/>
      <c r="DB560" s="150"/>
      <c r="DC560" s="150"/>
      <c r="DD560" s="150"/>
      <c r="DE560" s="150"/>
    </row>
    <row r="561" spans="34:109" ht="15" hidden="1" customHeight="1">
      <c r="AH561" s="148"/>
      <c r="AI561" s="148"/>
      <c r="AJ561" s="148"/>
      <c r="AK561" s="148"/>
      <c r="AL561" s="137" t="str">
        <f t="shared" si="24"/>
        <v/>
      </c>
      <c r="AM561" s="137" t="str">
        <f t="shared" si="25"/>
        <v/>
      </c>
      <c r="AN561" s="138" t="str">
        <f t="shared" si="26"/>
        <v/>
      </c>
      <c r="AO561" s="148"/>
      <c r="AP561" s="129">
        <v>559</v>
      </c>
      <c r="AQ561" s="149"/>
      <c r="AR561" s="149"/>
      <c r="AS561" s="149"/>
      <c r="AT561" s="149"/>
      <c r="AU561" s="149"/>
      <c r="AV561" s="149"/>
      <c r="AW561" s="149"/>
      <c r="AX561" s="149"/>
      <c r="AY561" s="149"/>
      <c r="AZ561" s="149"/>
      <c r="BA561" s="149"/>
      <c r="BB561" s="149"/>
      <c r="BC561" s="149"/>
      <c r="BD561" s="149"/>
      <c r="BE561" s="149"/>
      <c r="BF561" s="149"/>
      <c r="BG561" s="149"/>
      <c r="BH561" s="149"/>
      <c r="BI561" s="149"/>
      <c r="BJ561" s="141" t="s">
        <v>5338</v>
      </c>
      <c r="BK561" s="149"/>
      <c r="BL561" s="149"/>
      <c r="BM561" s="149"/>
      <c r="BN561" s="149"/>
      <c r="BO561" s="149"/>
      <c r="BP561" s="149"/>
      <c r="BQ561" s="149"/>
      <c r="BR561" s="149"/>
      <c r="BS561" s="149"/>
      <c r="BT561" s="149"/>
      <c r="BU561" s="149"/>
      <c r="BV561" s="149"/>
      <c r="BW561" s="148"/>
      <c r="BX561" s="148"/>
      <c r="BY561" s="148"/>
      <c r="BZ561" s="150"/>
      <c r="CA561" s="150"/>
      <c r="CB561" s="150"/>
      <c r="CC561" s="150"/>
      <c r="CD561" s="150"/>
      <c r="CE561" s="150"/>
      <c r="CF561" s="150"/>
      <c r="CG561" s="150"/>
      <c r="CH561" s="150"/>
      <c r="CI561" s="150"/>
      <c r="CJ561" s="150"/>
      <c r="CK561" s="150"/>
      <c r="CL561" s="150"/>
      <c r="CM561" s="150"/>
      <c r="CN561" s="150"/>
      <c r="CO561" s="150"/>
      <c r="CP561" s="150"/>
      <c r="CQ561" s="150"/>
      <c r="CR561" s="150"/>
      <c r="CS561" s="143" t="s">
        <v>5339</v>
      </c>
      <c r="CT561" s="150"/>
      <c r="CU561" s="150"/>
      <c r="CV561" s="150"/>
      <c r="CW561" s="150"/>
      <c r="CX561" s="150"/>
      <c r="CY561" s="150"/>
      <c r="CZ561" s="150"/>
      <c r="DA561" s="150"/>
      <c r="DB561" s="150"/>
      <c r="DC561" s="150"/>
      <c r="DD561" s="150"/>
      <c r="DE561" s="150"/>
    </row>
    <row r="562" spans="34:109" ht="15" hidden="1" customHeight="1">
      <c r="AH562" s="148"/>
      <c r="AI562" s="148"/>
      <c r="AJ562" s="148"/>
      <c r="AK562" s="148"/>
      <c r="AL562" s="137" t="str">
        <f t="shared" si="24"/>
        <v/>
      </c>
      <c r="AM562" s="137" t="str">
        <f t="shared" si="25"/>
        <v/>
      </c>
      <c r="AN562" s="138" t="str">
        <f t="shared" si="26"/>
        <v/>
      </c>
      <c r="AO562" s="148"/>
      <c r="AP562" s="129">
        <v>560</v>
      </c>
      <c r="AQ562" s="149"/>
      <c r="AR562" s="149"/>
      <c r="AS562" s="149"/>
      <c r="AT562" s="149"/>
      <c r="AU562" s="149"/>
      <c r="AV562" s="149"/>
      <c r="AW562" s="149"/>
      <c r="AX562" s="149"/>
      <c r="AY562" s="149"/>
      <c r="AZ562" s="149"/>
      <c r="BA562" s="149"/>
      <c r="BB562" s="149"/>
      <c r="BC562" s="149"/>
      <c r="BD562" s="149"/>
      <c r="BE562" s="149"/>
      <c r="BF562" s="149"/>
      <c r="BG562" s="149"/>
      <c r="BH562" s="149"/>
      <c r="BI562" s="149"/>
      <c r="BJ562" s="141" t="s">
        <v>5340</v>
      </c>
      <c r="BK562" s="149"/>
      <c r="BL562" s="149"/>
      <c r="BM562" s="149"/>
      <c r="BN562" s="149"/>
      <c r="BO562" s="149"/>
      <c r="BP562" s="149"/>
      <c r="BQ562" s="149"/>
      <c r="BR562" s="149"/>
      <c r="BS562" s="149"/>
      <c r="BT562" s="149"/>
      <c r="BU562" s="149"/>
      <c r="BV562" s="149"/>
      <c r="BW562" s="148"/>
      <c r="BX562" s="148"/>
      <c r="BY562" s="148"/>
      <c r="BZ562" s="150"/>
      <c r="CA562" s="150"/>
      <c r="CB562" s="150"/>
      <c r="CC562" s="150"/>
      <c r="CD562" s="150"/>
      <c r="CE562" s="150"/>
      <c r="CF562" s="150"/>
      <c r="CG562" s="150"/>
      <c r="CH562" s="150"/>
      <c r="CI562" s="150"/>
      <c r="CJ562" s="150"/>
      <c r="CK562" s="150"/>
      <c r="CL562" s="150"/>
      <c r="CM562" s="150"/>
      <c r="CN562" s="150"/>
      <c r="CO562" s="150"/>
      <c r="CP562" s="150"/>
      <c r="CQ562" s="150"/>
      <c r="CR562" s="150"/>
      <c r="CS562" s="143" t="s">
        <v>5341</v>
      </c>
      <c r="CT562" s="150"/>
      <c r="CU562" s="150"/>
      <c r="CV562" s="150"/>
      <c r="CW562" s="150"/>
      <c r="CX562" s="150"/>
      <c r="CY562" s="150"/>
      <c r="CZ562" s="150"/>
      <c r="DA562" s="150"/>
      <c r="DB562" s="150"/>
      <c r="DC562" s="150"/>
      <c r="DD562" s="150"/>
      <c r="DE562" s="150"/>
    </row>
    <row r="563" spans="34:109" ht="15" hidden="1" customHeight="1">
      <c r="AH563" s="148"/>
      <c r="AI563" s="148"/>
      <c r="AJ563" s="148"/>
      <c r="AK563" s="148"/>
      <c r="AL563" s="137" t="str">
        <f t="shared" si="24"/>
        <v/>
      </c>
      <c r="AM563" s="137" t="str">
        <f t="shared" si="25"/>
        <v/>
      </c>
      <c r="AN563" s="138" t="str">
        <f t="shared" si="26"/>
        <v/>
      </c>
      <c r="AO563" s="148"/>
      <c r="AP563" s="129">
        <v>561</v>
      </c>
      <c r="AQ563" s="149"/>
      <c r="AR563" s="149"/>
      <c r="AS563" s="149"/>
      <c r="AT563" s="149"/>
      <c r="AU563" s="149"/>
      <c r="AV563" s="149"/>
      <c r="AW563" s="149"/>
      <c r="AX563" s="149"/>
      <c r="AY563" s="149"/>
      <c r="AZ563" s="149"/>
      <c r="BA563" s="149"/>
      <c r="BB563" s="149"/>
      <c r="BC563" s="149"/>
      <c r="BD563" s="149"/>
      <c r="BE563" s="149"/>
      <c r="BF563" s="149"/>
      <c r="BG563" s="149"/>
      <c r="BH563" s="149"/>
      <c r="BI563" s="149"/>
      <c r="BJ563" s="141" t="s">
        <v>5342</v>
      </c>
      <c r="BK563" s="149"/>
      <c r="BL563" s="149"/>
      <c r="BM563" s="149"/>
      <c r="BN563" s="149"/>
      <c r="BO563" s="149"/>
      <c r="BP563" s="149"/>
      <c r="BQ563" s="149"/>
      <c r="BR563" s="149"/>
      <c r="BS563" s="149"/>
      <c r="BT563" s="149"/>
      <c r="BU563" s="149"/>
      <c r="BV563" s="149"/>
      <c r="BW563" s="148"/>
      <c r="BX563" s="148"/>
      <c r="BY563" s="148"/>
      <c r="BZ563" s="150"/>
      <c r="CA563" s="150"/>
      <c r="CB563" s="150"/>
      <c r="CC563" s="150"/>
      <c r="CD563" s="150"/>
      <c r="CE563" s="150"/>
      <c r="CF563" s="150"/>
      <c r="CG563" s="150"/>
      <c r="CH563" s="150"/>
      <c r="CI563" s="150"/>
      <c r="CJ563" s="150"/>
      <c r="CK563" s="150"/>
      <c r="CL563" s="150"/>
      <c r="CM563" s="150"/>
      <c r="CN563" s="150"/>
      <c r="CO563" s="150"/>
      <c r="CP563" s="150"/>
      <c r="CQ563" s="150"/>
      <c r="CR563" s="150"/>
      <c r="CS563" s="143" t="s">
        <v>5343</v>
      </c>
      <c r="CT563" s="150"/>
      <c r="CU563" s="150"/>
      <c r="CV563" s="150"/>
      <c r="CW563" s="150"/>
      <c r="CX563" s="150"/>
      <c r="CY563" s="150"/>
      <c r="CZ563" s="150"/>
      <c r="DA563" s="150"/>
      <c r="DB563" s="150"/>
      <c r="DC563" s="150"/>
      <c r="DD563" s="150"/>
      <c r="DE563" s="150"/>
    </row>
    <row r="564" spans="34:109" ht="15" hidden="1" customHeight="1">
      <c r="AH564" s="148"/>
      <c r="AI564" s="148"/>
      <c r="AJ564" s="148"/>
      <c r="AK564" s="148"/>
      <c r="AL564" s="137" t="str">
        <f t="shared" si="24"/>
        <v/>
      </c>
      <c r="AM564" s="137" t="str">
        <f t="shared" si="25"/>
        <v/>
      </c>
      <c r="AN564" s="138" t="str">
        <f t="shared" si="26"/>
        <v/>
      </c>
      <c r="AO564" s="148"/>
      <c r="AP564" s="129">
        <v>562</v>
      </c>
      <c r="AQ564" s="149"/>
      <c r="AR564" s="149"/>
      <c r="AS564" s="149"/>
      <c r="AT564" s="149"/>
      <c r="AU564" s="149"/>
      <c r="AV564" s="149"/>
      <c r="AW564" s="149"/>
      <c r="AX564" s="149"/>
      <c r="AY564" s="149"/>
      <c r="AZ564" s="149"/>
      <c r="BA564" s="149"/>
      <c r="BB564" s="149"/>
      <c r="BC564" s="149"/>
      <c r="BD564" s="149"/>
      <c r="BE564" s="149"/>
      <c r="BF564" s="149"/>
      <c r="BG564" s="149"/>
      <c r="BH564" s="149"/>
      <c r="BI564" s="149"/>
      <c r="BJ564" s="141" t="s">
        <v>5344</v>
      </c>
      <c r="BK564" s="149"/>
      <c r="BL564" s="149"/>
      <c r="BM564" s="149"/>
      <c r="BN564" s="149"/>
      <c r="BO564" s="149"/>
      <c r="BP564" s="149"/>
      <c r="BQ564" s="149"/>
      <c r="BR564" s="149"/>
      <c r="BS564" s="149"/>
      <c r="BT564" s="149"/>
      <c r="BU564" s="149"/>
      <c r="BV564" s="149"/>
      <c r="BW564" s="148"/>
      <c r="BX564" s="148"/>
      <c r="BY564" s="148"/>
      <c r="BZ564" s="150"/>
      <c r="CA564" s="150"/>
      <c r="CB564" s="150"/>
      <c r="CC564" s="150"/>
      <c r="CD564" s="150"/>
      <c r="CE564" s="150"/>
      <c r="CF564" s="150"/>
      <c r="CG564" s="150"/>
      <c r="CH564" s="150"/>
      <c r="CI564" s="150"/>
      <c r="CJ564" s="150"/>
      <c r="CK564" s="150"/>
      <c r="CL564" s="150"/>
      <c r="CM564" s="150"/>
      <c r="CN564" s="150"/>
      <c r="CO564" s="150"/>
      <c r="CP564" s="150"/>
      <c r="CQ564" s="150"/>
      <c r="CR564" s="150"/>
      <c r="CS564" s="143" t="s">
        <v>5345</v>
      </c>
      <c r="CT564" s="150"/>
      <c r="CU564" s="150"/>
      <c r="CV564" s="150"/>
      <c r="CW564" s="150"/>
      <c r="CX564" s="150"/>
      <c r="CY564" s="150"/>
      <c r="CZ564" s="150"/>
      <c r="DA564" s="150"/>
      <c r="DB564" s="150"/>
      <c r="DC564" s="150"/>
      <c r="DD564" s="150"/>
      <c r="DE564" s="150"/>
    </row>
    <row r="565" spans="34:109" ht="15" hidden="1" customHeight="1">
      <c r="AH565" s="148"/>
      <c r="AI565" s="148"/>
      <c r="AJ565" s="148"/>
      <c r="AK565" s="148"/>
      <c r="AL565" s="137" t="str">
        <f t="shared" si="24"/>
        <v/>
      </c>
      <c r="AM565" s="137" t="str">
        <f t="shared" si="25"/>
        <v/>
      </c>
      <c r="AN565" s="138" t="str">
        <f t="shared" si="26"/>
        <v/>
      </c>
      <c r="AO565" s="148"/>
      <c r="AP565" s="129">
        <v>563</v>
      </c>
      <c r="AQ565" s="149"/>
      <c r="AR565" s="149"/>
      <c r="AS565" s="149"/>
      <c r="AT565" s="149"/>
      <c r="AU565" s="149"/>
      <c r="AV565" s="149"/>
      <c r="AW565" s="149"/>
      <c r="AX565" s="149"/>
      <c r="AY565" s="149"/>
      <c r="AZ565" s="149"/>
      <c r="BA565" s="149"/>
      <c r="BB565" s="149"/>
      <c r="BC565" s="149"/>
      <c r="BD565" s="149"/>
      <c r="BE565" s="149"/>
      <c r="BF565" s="149"/>
      <c r="BG565" s="149"/>
      <c r="BH565" s="149"/>
      <c r="BI565" s="149"/>
      <c r="BJ565" s="141" t="s">
        <v>5346</v>
      </c>
      <c r="BK565" s="149"/>
      <c r="BL565" s="149"/>
      <c r="BM565" s="149"/>
      <c r="BN565" s="149"/>
      <c r="BO565" s="149"/>
      <c r="BP565" s="149"/>
      <c r="BQ565" s="149"/>
      <c r="BR565" s="149"/>
      <c r="BS565" s="149"/>
      <c r="BT565" s="149"/>
      <c r="BU565" s="149"/>
      <c r="BV565" s="149"/>
      <c r="BW565" s="148"/>
      <c r="BX565" s="148"/>
      <c r="BY565" s="148"/>
      <c r="BZ565" s="150"/>
      <c r="CA565" s="150"/>
      <c r="CB565" s="150"/>
      <c r="CC565" s="150"/>
      <c r="CD565" s="150"/>
      <c r="CE565" s="150"/>
      <c r="CF565" s="150"/>
      <c r="CG565" s="150"/>
      <c r="CH565" s="150"/>
      <c r="CI565" s="150"/>
      <c r="CJ565" s="150"/>
      <c r="CK565" s="150"/>
      <c r="CL565" s="150"/>
      <c r="CM565" s="150"/>
      <c r="CN565" s="150"/>
      <c r="CO565" s="150"/>
      <c r="CP565" s="150"/>
      <c r="CQ565" s="150"/>
      <c r="CR565" s="150"/>
      <c r="CS565" s="143" t="s">
        <v>5347</v>
      </c>
      <c r="CT565" s="150"/>
      <c r="CU565" s="150"/>
      <c r="CV565" s="150"/>
      <c r="CW565" s="150"/>
      <c r="CX565" s="150"/>
      <c r="CY565" s="150"/>
      <c r="CZ565" s="150"/>
      <c r="DA565" s="150"/>
      <c r="DB565" s="150"/>
      <c r="DC565" s="150"/>
      <c r="DD565" s="150"/>
      <c r="DE565" s="150"/>
    </row>
    <row r="566" spans="34:109" ht="15" hidden="1" customHeight="1">
      <c r="AH566" s="148"/>
      <c r="AI566" s="148"/>
      <c r="AJ566" s="148"/>
      <c r="AK566" s="148"/>
      <c r="AL566" s="137" t="str">
        <f t="shared" si="24"/>
        <v/>
      </c>
      <c r="AM566" s="137" t="str">
        <f t="shared" si="25"/>
        <v/>
      </c>
      <c r="AN566" s="138" t="str">
        <f t="shared" si="26"/>
        <v/>
      </c>
      <c r="AO566" s="148"/>
      <c r="AP566" s="129">
        <v>564</v>
      </c>
      <c r="AQ566" s="149"/>
      <c r="AR566" s="149"/>
      <c r="AS566" s="149"/>
      <c r="AT566" s="149"/>
      <c r="AU566" s="149"/>
      <c r="AV566" s="149"/>
      <c r="AW566" s="149"/>
      <c r="AX566" s="149"/>
      <c r="AY566" s="149"/>
      <c r="AZ566" s="149"/>
      <c r="BA566" s="149"/>
      <c r="BB566" s="149"/>
      <c r="BC566" s="149"/>
      <c r="BD566" s="149"/>
      <c r="BE566" s="149"/>
      <c r="BF566" s="149"/>
      <c r="BG566" s="149"/>
      <c r="BH566" s="149"/>
      <c r="BI566" s="149"/>
      <c r="BJ566" s="141" t="s">
        <v>5348</v>
      </c>
      <c r="BK566" s="149"/>
      <c r="BL566" s="149"/>
      <c r="BM566" s="149"/>
      <c r="BN566" s="149"/>
      <c r="BO566" s="149"/>
      <c r="BP566" s="149"/>
      <c r="BQ566" s="149"/>
      <c r="BR566" s="149"/>
      <c r="BS566" s="149"/>
      <c r="BT566" s="149"/>
      <c r="BU566" s="149"/>
      <c r="BV566" s="149"/>
      <c r="BW566" s="148"/>
      <c r="BX566" s="148"/>
      <c r="BY566" s="148"/>
      <c r="BZ566" s="150"/>
      <c r="CA566" s="150"/>
      <c r="CB566" s="150"/>
      <c r="CC566" s="150"/>
      <c r="CD566" s="150"/>
      <c r="CE566" s="150"/>
      <c r="CF566" s="150"/>
      <c r="CG566" s="150"/>
      <c r="CH566" s="150"/>
      <c r="CI566" s="150"/>
      <c r="CJ566" s="150"/>
      <c r="CK566" s="150"/>
      <c r="CL566" s="150"/>
      <c r="CM566" s="150"/>
      <c r="CN566" s="150"/>
      <c r="CO566" s="150"/>
      <c r="CP566" s="150"/>
      <c r="CQ566" s="150"/>
      <c r="CR566" s="150"/>
      <c r="CS566" s="143" t="s">
        <v>5349</v>
      </c>
      <c r="CT566" s="150"/>
      <c r="CU566" s="150"/>
      <c r="CV566" s="150"/>
      <c r="CW566" s="150"/>
      <c r="CX566" s="150"/>
      <c r="CY566" s="150"/>
      <c r="CZ566" s="150"/>
      <c r="DA566" s="150"/>
      <c r="DB566" s="150"/>
      <c r="DC566" s="150"/>
      <c r="DD566" s="150"/>
      <c r="DE566" s="150"/>
    </row>
    <row r="567" spans="34:109" ht="15" hidden="1" customHeight="1">
      <c r="AH567" s="148"/>
      <c r="AI567" s="148"/>
      <c r="AJ567" s="148"/>
      <c r="AK567" s="148"/>
      <c r="AL567" s="137" t="str">
        <f t="shared" si="24"/>
        <v/>
      </c>
      <c r="AM567" s="137" t="str">
        <f t="shared" si="25"/>
        <v/>
      </c>
      <c r="AN567" s="138" t="str">
        <f t="shared" si="26"/>
        <v/>
      </c>
      <c r="AO567" s="148"/>
      <c r="AP567" s="129">
        <v>565</v>
      </c>
      <c r="AQ567" s="149"/>
      <c r="AR567" s="149"/>
      <c r="AS567" s="149"/>
      <c r="AT567" s="149"/>
      <c r="AU567" s="149"/>
      <c r="AV567" s="149"/>
      <c r="AW567" s="149"/>
      <c r="AX567" s="149"/>
      <c r="AY567" s="149"/>
      <c r="AZ567" s="149"/>
      <c r="BA567" s="149"/>
      <c r="BB567" s="149"/>
      <c r="BC567" s="149"/>
      <c r="BD567" s="149"/>
      <c r="BE567" s="149"/>
      <c r="BF567" s="149"/>
      <c r="BG567" s="149"/>
      <c r="BH567" s="149"/>
      <c r="BI567" s="149"/>
      <c r="BJ567" s="141" t="s">
        <v>5350</v>
      </c>
      <c r="BK567" s="149"/>
      <c r="BL567" s="149"/>
      <c r="BM567" s="149"/>
      <c r="BN567" s="149"/>
      <c r="BO567" s="149"/>
      <c r="BP567" s="149"/>
      <c r="BQ567" s="149"/>
      <c r="BR567" s="149"/>
      <c r="BS567" s="149"/>
      <c r="BT567" s="149"/>
      <c r="BU567" s="149"/>
      <c r="BV567" s="149"/>
      <c r="BW567" s="148"/>
      <c r="BX567" s="148"/>
      <c r="BY567" s="148"/>
      <c r="BZ567" s="150"/>
      <c r="CA567" s="150"/>
      <c r="CB567" s="150"/>
      <c r="CC567" s="150"/>
      <c r="CD567" s="150"/>
      <c r="CE567" s="150"/>
      <c r="CF567" s="150"/>
      <c r="CG567" s="150"/>
      <c r="CH567" s="150"/>
      <c r="CI567" s="150"/>
      <c r="CJ567" s="150"/>
      <c r="CK567" s="150"/>
      <c r="CL567" s="150"/>
      <c r="CM567" s="150"/>
      <c r="CN567" s="150"/>
      <c r="CO567" s="150"/>
      <c r="CP567" s="150"/>
      <c r="CQ567" s="150"/>
      <c r="CR567" s="150"/>
      <c r="CS567" s="143" t="s">
        <v>5351</v>
      </c>
      <c r="CT567" s="150"/>
      <c r="CU567" s="150"/>
      <c r="CV567" s="150"/>
      <c r="CW567" s="150"/>
      <c r="CX567" s="150"/>
      <c r="CY567" s="150"/>
      <c r="CZ567" s="150"/>
      <c r="DA567" s="150"/>
      <c r="DB567" s="150"/>
      <c r="DC567" s="150"/>
      <c r="DD567" s="150"/>
      <c r="DE567" s="150"/>
    </row>
    <row r="568" spans="34:109" ht="15" hidden="1" customHeight="1">
      <c r="AH568" s="148"/>
      <c r="AI568" s="148"/>
      <c r="AJ568" s="148"/>
      <c r="AK568" s="148"/>
      <c r="AL568" s="137" t="str">
        <f t="shared" si="24"/>
        <v/>
      </c>
      <c r="AM568" s="137" t="str">
        <f t="shared" si="25"/>
        <v/>
      </c>
      <c r="AN568" s="138" t="str">
        <f t="shared" si="26"/>
        <v/>
      </c>
      <c r="AO568" s="148"/>
      <c r="AP568" s="129">
        <v>566</v>
      </c>
      <c r="AQ568" s="149"/>
      <c r="AR568" s="149"/>
      <c r="AS568" s="149"/>
      <c r="AT568" s="149"/>
      <c r="AU568" s="149"/>
      <c r="AV568" s="149"/>
      <c r="AW568" s="149"/>
      <c r="AX568" s="149"/>
      <c r="AY568" s="149"/>
      <c r="AZ568" s="149"/>
      <c r="BA568" s="149"/>
      <c r="BB568" s="149"/>
      <c r="BC568" s="149"/>
      <c r="BD568" s="149"/>
      <c r="BE568" s="149"/>
      <c r="BF568" s="149"/>
      <c r="BG568" s="149"/>
      <c r="BH568" s="149"/>
      <c r="BI568" s="149"/>
      <c r="BJ568" s="141" t="s">
        <v>5352</v>
      </c>
      <c r="BK568" s="149"/>
      <c r="BL568" s="149"/>
      <c r="BM568" s="149"/>
      <c r="BN568" s="149"/>
      <c r="BO568" s="149"/>
      <c r="BP568" s="149"/>
      <c r="BQ568" s="149"/>
      <c r="BR568" s="149"/>
      <c r="BS568" s="149"/>
      <c r="BT568" s="149"/>
      <c r="BU568" s="149"/>
      <c r="BV568" s="149"/>
      <c r="BW568" s="148"/>
      <c r="BX568" s="148"/>
      <c r="BY568" s="148"/>
      <c r="BZ568" s="150"/>
      <c r="CA568" s="150"/>
      <c r="CB568" s="150"/>
      <c r="CC568" s="150"/>
      <c r="CD568" s="150"/>
      <c r="CE568" s="150"/>
      <c r="CF568" s="150"/>
      <c r="CG568" s="150"/>
      <c r="CH568" s="150"/>
      <c r="CI568" s="150"/>
      <c r="CJ568" s="150"/>
      <c r="CK568" s="150"/>
      <c r="CL568" s="150"/>
      <c r="CM568" s="150"/>
      <c r="CN568" s="150"/>
      <c r="CO568" s="150"/>
      <c r="CP568" s="150"/>
      <c r="CQ568" s="150"/>
      <c r="CR568" s="150"/>
      <c r="CS568" s="143" t="s">
        <v>5353</v>
      </c>
      <c r="CT568" s="150"/>
      <c r="CU568" s="150"/>
      <c r="CV568" s="150"/>
      <c r="CW568" s="150"/>
      <c r="CX568" s="150"/>
      <c r="CY568" s="150"/>
      <c r="CZ568" s="150"/>
      <c r="DA568" s="150"/>
      <c r="DB568" s="150"/>
      <c r="DC568" s="150"/>
      <c r="DD568" s="150"/>
      <c r="DE568" s="150"/>
    </row>
    <row r="569" spans="34:109" ht="15" hidden="1" customHeight="1">
      <c r="AH569" s="148"/>
      <c r="AI569" s="148"/>
      <c r="AJ569" s="148"/>
      <c r="AK569" s="148"/>
      <c r="AL569" s="137" t="str">
        <f t="shared" si="24"/>
        <v/>
      </c>
      <c r="AM569" s="137" t="str">
        <f t="shared" si="25"/>
        <v/>
      </c>
      <c r="AN569" s="138" t="str">
        <f t="shared" si="26"/>
        <v/>
      </c>
      <c r="AO569" s="148"/>
      <c r="AP569" s="129">
        <v>567</v>
      </c>
      <c r="AQ569" s="149"/>
      <c r="AR569" s="149"/>
      <c r="AS569" s="149"/>
      <c r="AT569" s="149"/>
      <c r="AU569" s="149"/>
      <c r="AV569" s="149"/>
      <c r="AW569" s="149"/>
      <c r="AX569" s="149"/>
      <c r="AY569" s="149"/>
      <c r="AZ569" s="149"/>
      <c r="BA569" s="149"/>
      <c r="BB569" s="149"/>
      <c r="BC569" s="149"/>
      <c r="BD569" s="149"/>
      <c r="BE569" s="149"/>
      <c r="BF569" s="149"/>
      <c r="BG569" s="149"/>
      <c r="BH569" s="149"/>
      <c r="BI569" s="149"/>
      <c r="BJ569" s="141" t="s">
        <v>5354</v>
      </c>
      <c r="BK569" s="149"/>
      <c r="BL569" s="149"/>
      <c r="BM569" s="149"/>
      <c r="BN569" s="149"/>
      <c r="BO569" s="149"/>
      <c r="BP569" s="149"/>
      <c r="BQ569" s="149"/>
      <c r="BR569" s="149"/>
      <c r="BS569" s="149"/>
      <c r="BT569" s="149"/>
      <c r="BU569" s="149"/>
      <c r="BV569" s="149"/>
      <c r="BW569" s="148"/>
      <c r="BX569" s="148"/>
      <c r="BY569" s="148"/>
      <c r="BZ569" s="150"/>
      <c r="CA569" s="150"/>
      <c r="CB569" s="150"/>
      <c r="CC569" s="150"/>
      <c r="CD569" s="150"/>
      <c r="CE569" s="150"/>
      <c r="CF569" s="150"/>
      <c r="CG569" s="150"/>
      <c r="CH569" s="150"/>
      <c r="CI569" s="150"/>
      <c r="CJ569" s="150"/>
      <c r="CK569" s="150"/>
      <c r="CL569" s="150"/>
      <c r="CM569" s="150"/>
      <c r="CN569" s="150"/>
      <c r="CO569" s="150"/>
      <c r="CP569" s="150"/>
      <c r="CQ569" s="150"/>
      <c r="CR569" s="150"/>
      <c r="CS569" s="143" t="s">
        <v>5355</v>
      </c>
      <c r="CT569" s="150"/>
      <c r="CU569" s="150"/>
      <c r="CV569" s="150"/>
      <c r="CW569" s="150"/>
      <c r="CX569" s="150"/>
      <c r="CY569" s="150"/>
      <c r="CZ569" s="150"/>
      <c r="DA569" s="150"/>
      <c r="DB569" s="150"/>
      <c r="DC569" s="150"/>
      <c r="DD569" s="150"/>
      <c r="DE569" s="150"/>
    </row>
    <row r="570" spans="34:109" ht="15" hidden="1" customHeight="1">
      <c r="AH570" s="148"/>
      <c r="AI570" s="148"/>
      <c r="AJ570" s="148"/>
      <c r="AK570" s="148"/>
      <c r="AL570" s="137" t="str">
        <f t="shared" si="24"/>
        <v/>
      </c>
      <c r="AM570" s="137" t="str">
        <f t="shared" si="25"/>
        <v/>
      </c>
      <c r="AN570" s="138" t="str">
        <f t="shared" si="26"/>
        <v/>
      </c>
      <c r="AO570" s="148"/>
      <c r="AP570" s="129">
        <v>568</v>
      </c>
      <c r="AQ570" s="149"/>
      <c r="AR570" s="149"/>
      <c r="AS570" s="149"/>
      <c r="AT570" s="149"/>
      <c r="AU570" s="149"/>
      <c r="AV570" s="149"/>
      <c r="AW570" s="149"/>
      <c r="AX570" s="149"/>
      <c r="AY570" s="149"/>
      <c r="AZ570" s="149"/>
      <c r="BA570" s="149"/>
      <c r="BB570" s="149"/>
      <c r="BC570" s="149"/>
      <c r="BD570" s="149"/>
      <c r="BE570" s="149"/>
      <c r="BF570" s="149"/>
      <c r="BG570" s="149"/>
      <c r="BH570" s="149"/>
      <c r="BI570" s="149"/>
      <c r="BJ570" s="141" t="s">
        <v>5356</v>
      </c>
      <c r="BK570" s="149"/>
      <c r="BL570" s="149"/>
      <c r="BM570" s="149"/>
      <c r="BN570" s="149"/>
      <c r="BO570" s="149"/>
      <c r="BP570" s="149"/>
      <c r="BQ570" s="149"/>
      <c r="BR570" s="149"/>
      <c r="BS570" s="149"/>
      <c r="BT570" s="149"/>
      <c r="BU570" s="149"/>
      <c r="BV570" s="149"/>
      <c r="BW570" s="148"/>
      <c r="BX570" s="148"/>
      <c r="BY570" s="148"/>
      <c r="BZ570" s="150"/>
      <c r="CA570" s="150"/>
      <c r="CB570" s="150"/>
      <c r="CC570" s="150"/>
      <c r="CD570" s="150"/>
      <c r="CE570" s="150"/>
      <c r="CF570" s="150"/>
      <c r="CG570" s="150"/>
      <c r="CH570" s="150"/>
      <c r="CI570" s="150"/>
      <c r="CJ570" s="150"/>
      <c r="CK570" s="150"/>
      <c r="CL570" s="150"/>
      <c r="CM570" s="150"/>
      <c r="CN570" s="150"/>
      <c r="CO570" s="150"/>
      <c r="CP570" s="150"/>
      <c r="CQ570" s="150"/>
      <c r="CR570" s="150"/>
      <c r="CS570" s="143" t="s">
        <v>5357</v>
      </c>
      <c r="CT570" s="150"/>
      <c r="CU570" s="150"/>
      <c r="CV570" s="150"/>
      <c r="CW570" s="150"/>
      <c r="CX570" s="150"/>
      <c r="CY570" s="150"/>
      <c r="CZ570" s="150"/>
      <c r="DA570" s="150"/>
      <c r="DB570" s="150"/>
      <c r="DC570" s="150"/>
      <c r="DD570" s="150"/>
      <c r="DE570" s="150"/>
    </row>
    <row r="571" spans="34:109" ht="15" hidden="1" customHeight="1">
      <c r="AH571" s="129"/>
      <c r="AI571" s="129"/>
      <c r="AJ571" s="129"/>
      <c r="AK571" s="129"/>
      <c r="AL571" s="137" t="str">
        <f t="shared" si="24"/>
        <v/>
      </c>
      <c r="AM571" s="137" t="str">
        <f t="shared" si="25"/>
        <v/>
      </c>
      <c r="AN571" s="138" t="str">
        <f t="shared" si="26"/>
        <v/>
      </c>
      <c r="AO571" s="148"/>
      <c r="AP571" s="129">
        <v>569</v>
      </c>
      <c r="AQ571" s="149"/>
      <c r="AR571" s="149"/>
      <c r="AS571" s="149"/>
      <c r="AT571" s="149"/>
      <c r="AU571" s="149"/>
      <c r="AV571" s="149"/>
      <c r="AW571" s="149"/>
      <c r="AX571" s="149"/>
      <c r="AY571" s="149"/>
      <c r="AZ571" s="149"/>
      <c r="BA571" s="149"/>
      <c r="BB571" s="149"/>
      <c r="BC571" s="149"/>
      <c r="BD571" s="149"/>
      <c r="BE571" s="149"/>
      <c r="BF571" s="149"/>
      <c r="BG571" s="149"/>
      <c r="BH571" s="149"/>
      <c r="BI571" s="149"/>
      <c r="BJ571" s="141" t="s">
        <v>5358</v>
      </c>
      <c r="BK571" s="149"/>
      <c r="BL571" s="149"/>
      <c r="BM571" s="149"/>
      <c r="BN571" s="149"/>
      <c r="BO571" s="149"/>
      <c r="BP571" s="149"/>
      <c r="BQ571" s="149"/>
      <c r="BR571" s="149"/>
      <c r="BS571" s="149"/>
      <c r="BT571" s="149"/>
      <c r="BU571" s="149"/>
      <c r="BV571" s="149"/>
      <c r="BW571" s="148"/>
      <c r="BX571" s="148"/>
      <c r="BY571" s="148"/>
      <c r="BZ571" s="150"/>
      <c r="CA571" s="150"/>
      <c r="CB571" s="150"/>
      <c r="CC571" s="150"/>
      <c r="CD571" s="150"/>
      <c r="CE571" s="150"/>
      <c r="CF571" s="150"/>
      <c r="CG571" s="150"/>
      <c r="CH571" s="150"/>
      <c r="CI571" s="150"/>
      <c r="CJ571" s="150"/>
      <c r="CK571" s="150"/>
      <c r="CL571" s="150"/>
      <c r="CM571" s="150"/>
      <c r="CN571" s="150"/>
      <c r="CO571" s="150"/>
      <c r="CP571" s="150"/>
      <c r="CQ571" s="150"/>
      <c r="CR571" s="150"/>
      <c r="CS571" s="143" t="s">
        <v>5359</v>
      </c>
      <c r="CT571" s="150"/>
      <c r="CU571" s="150"/>
      <c r="CV571" s="150"/>
      <c r="CW571" s="150"/>
      <c r="CX571" s="150"/>
      <c r="CY571" s="150"/>
      <c r="CZ571" s="150"/>
      <c r="DA571" s="150"/>
      <c r="DB571" s="150"/>
      <c r="DC571" s="150"/>
      <c r="DD571" s="150"/>
      <c r="DE571" s="150"/>
    </row>
    <row r="572" spans="34:109" ht="15" hidden="1" customHeight="1">
      <c r="AH572" s="129"/>
      <c r="AI572" s="129"/>
      <c r="AJ572" s="129"/>
      <c r="AK572" s="129"/>
      <c r="AL572" s="137" t="str">
        <f t="shared" si="24"/>
        <v/>
      </c>
      <c r="AM572" s="137" t="str">
        <f t="shared" si="25"/>
        <v/>
      </c>
      <c r="AN572" s="138" t="str">
        <f t="shared" si="26"/>
        <v/>
      </c>
      <c r="AO572" s="148"/>
      <c r="AP572" s="129">
        <v>570</v>
      </c>
      <c r="AQ572" s="149"/>
      <c r="AR572" s="149"/>
      <c r="AS572" s="149"/>
      <c r="AT572" s="149"/>
      <c r="AU572" s="149"/>
      <c r="AV572" s="149"/>
      <c r="AW572" s="149"/>
      <c r="AX572" s="149"/>
      <c r="AY572" s="149"/>
      <c r="AZ572" s="149"/>
      <c r="BA572" s="149"/>
      <c r="BB572" s="149"/>
      <c r="BC572" s="149"/>
      <c r="BD572" s="149"/>
      <c r="BE572" s="149"/>
      <c r="BF572" s="149"/>
      <c r="BG572" s="149"/>
      <c r="BH572" s="149"/>
      <c r="BI572" s="149"/>
      <c r="BJ572" s="141" t="s">
        <v>5360</v>
      </c>
      <c r="BK572" s="149"/>
      <c r="BL572" s="149"/>
      <c r="BM572" s="149"/>
      <c r="BN572" s="149"/>
      <c r="BO572" s="149"/>
      <c r="BP572" s="149"/>
      <c r="BQ572" s="149"/>
      <c r="BR572" s="149"/>
      <c r="BS572" s="149"/>
      <c r="BT572" s="149"/>
      <c r="BU572" s="149"/>
      <c r="BV572" s="149"/>
      <c r="BW572" s="148"/>
      <c r="BX572" s="148"/>
      <c r="BY572" s="148"/>
      <c r="BZ572" s="150"/>
      <c r="CA572" s="150"/>
      <c r="CB572" s="150"/>
      <c r="CC572" s="150"/>
      <c r="CD572" s="150"/>
      <c r="CE572" s="150"/>
      <c r="CF572" s="150"/>
      <c r="CG572" s="150"/>
      <c r="CH572" s="150"/>
      <c r="CI572" s="150"/>
      <c r="CJ572" s="150"/>
      <c r="CK572" s="150"/>
      <c r="CL572" s="150"/>
      <c r="CM572" s="150"/>
      <c r="CN572" s="150"/>
      <c r="CO572" s="150"/>
      <c r="CP572" s="150"/>
      <c r="CQ572" s="150"/>
      <c r="CR572" s="150"/>
      <c r="CS572" s="143" t="s">
        <v>5361</v>
      </c>
      <c r="CT572" s="150"/>
      <c r="CU572" s="150"/>
      <c r="CV572" s="150"/>
      <c r="CW572" s="150"/>
      <c r="CX572" s="150"/>
      <c r="CY572" s="150"/>
      <c r="CZ572" s="150"/>
      <c r="DA572" s="150"/>
      <c r="DB572" s="150"/>
      <c r="DC572" s="150"/>
      <c r="DD572" s="150"/>
      <c r="DE572" s="150"/>
    </row>
    <row r="573" spans="34:109" ht="15" hidden="1" customHeight="1">
      <c r="AL573" s="137" t="str">
        <f t="shared" si="24"/>
        <v/>
      </c>
      <c r="AM573" s="137" t="str">
        <f t="shared" si="25"/>
        <v/>
      </c>
      <c r="AN573" s="138" t="str">
        <f t="shared" si="26"/>
        <v/>
      </c>
      <c r="AO573" s="148"/>
      <c r="AP573" s="129">
        <v>571</v>
      </c>
      <c r="AQ573" s="149"/>
      <c r="AR573" s="149"/>
      <c r="AS573" s="149"/>
      <c r="AT573" s="149"/>
      <c r="AU573" s="149"/>
      <c r="AV573" s="149"/>
      <c r="AW573" s="149"/>
      <c r="AX573" s="149"/>
      <c r="AY573" s="149"/>
      <c r="AZ573" s="149"/>
      <c r="BA573" s="149"/>
      <c r="BB573" s="149"/>
      <c r="BC573" s="149"/>
      <c r="BD573" s="149"/>
      <c r="BE573" s="149"/>
      <c r="BF573" s="149"/>
      <c r="BG573" s="149"/>
      <c r="BH573" s="149"/>
      <c r="BI573" s="149"/>
      <c r="BJ573" s="141" t="s">
        <v>5362</v>
      </c>
      <c r="BK573" s="149"/>
      <c r="BL573" s="149"/>
      <c r="BM573" s="149"/>
      <c r="BN573" s="149"/>
      <c r="BO573" s="149"/>
      <c r="BP573" s="149"/>
      <c r="BQ573" s="149"/>
      <c r="BR573" s="149"/>
      <c r="BS573" s="149"/>
      <c r="BT573" s="149"/>
      <c r="BU573" s="149"/>
      <c r="BV573" s="149"/>
      <c r="BW573" s="148"/>
      <c r="BX573" s="148"/>
      <c r="BY573" s="148"/>
      <c r="BZ573" s="150"/>
      <c r="CA573" s="150"/>
      <c r="CB573" s="150"/>
      <c r="CC573" s="150"/>
      <c r="CD573" s="150"/>
      <c r="CE573" s="150"/>
      <c r="CF573" s="150"/>
      <c r="CG573" s="150"/>
      <c r="CH573" s="150"/>
      <c r="CI573" s="150"/>
      <c r="CJ573" s="150"/>
      <c r="CK573" s="150"/>
      <c r="CL573" s="150"/>
      <c r="CM573" s="150"/>
      <c r="CN573" s="150"/>
      <c r="CO573" s="150"/>
      <c r="CP573" s="150"/>
      <c r="CQ573" s="150"/>
      <c r="CR573" s="150"/>
      <c r="CS573" s="143" t="s">
        <v>5363</v>
      </c>
      <c r="CT573" s="150"/>
      <c r="CU573" s="150"/>
      <c r="CV573" s="150"/>
      <c r="CW573" s="150"/>
      <c r="CX573" s="150"/>
      <c r="CY573" s="150"/>
      <c r="CZ573" s="150"/>
      <c r="DA573" s="150"/>
      <c r="DB573" s="150"/>
      <c r="DC573" s="150"/>
      <c r="DD573" s="150"/>
      <c r="DE573" s="150"/>
    </row>
    <row r="574" spans="34:109" ht="15" hidden="1" customHeight="1">
      <c r="AL574" s="137" t="str">
        <f t="shared" si="24"/>
        <v/>
      </c>
      <c r="AM574" s="137" t="str">
        <f t="shared" si="25"/>
        <v/>
      </c>
      <c r="AN574" s="152" t="str">
        <f t="shared" si="26"/>
        <v/>
      </c>
      <c r="AO574" s="148"/>
      <c r="AP574" s="129">
        <v>572</v>
      </c>
      <c r="AQ574" s="149"/>
      <c r="AR574" s="149"/>
      <c r="AS574" s="149"/>
      <c r="AT574" s="149"/>
      <c r="AU574" s="149"/>
      <c r="AV574" s="149"/>
      <c r="AW574" s="149"/>
      <c r="AX574" s="149"/>
      <c r="AY574" s="149"/>
      <c r="AZ574" s="149"/>
      <c r="BA574" s="149"/>
      <c r="BB574" s="149"/>
      <c r="BC574" s="149"/>
      <c r="BD574" s="149"/>
      <c r="BE574" s="149"/>
      <c r="BF574" s="149"/>
      <c r="BG574" s="149"/>
      <c r="BH574" s="149"/>
      <c r="BI574" s="149"/>
      <c r="BJ574" s="149">
        <v>20999</v>
      </c>
      <c r="BK574" s="149"/>
      <c r="BL574" s="149"/>
      <c r="BM574" s="149"/>
      <c r="BN574" s="149"/>
      <c r="BO574" s="149"/>
      <c r="BP574" s="149"/>
      <c r="BQ574" s="149"/>
      <c r="BR574" s="149"/>
      <c r="BS574" s="149"/>
      <c r="BT574" s="149"/>
      <c r="BU574" s="149"/>
      <c r="BV574" s="149"/>
      <c r="BW574" s="148"/>
      <c r="BX574" s="148"/>
      <c r="BY574" s="148"/>
      <c r="BZ574" s="150"/>
      <c r="CA574" s="150"/>
      <c r="CB574" s="150"/>
      <c r="CC574" s="150"/>
      <c r="CD574" s="150"/>
      <c r="CE574" s="150"/>
      <c r="CF574" s="150"/>
      <c r="CG574" s="150"/>
      <c r="CH574" s="150"/>
      <c r="CI574" s="150"/>
      <c r="CJ574" s="150"/>
      <c r="CK574" s="150"/>
      <c r="CL574" s="150"/>
      <c r="CM574" s="150"/>
      <c r="CN574" s="150"/>
      <c r="CO574" s="150"/>
      <c r="CP574" s="150"/>
      <c r="CQ574" s="150"/>
      <c r="CR574" s="150"/>
      <c r="CS574" s="143" t="s">
        <v>224</v>
      </c>
      <c r="CT574" s="150"/>
      <c r="CU574" s="150"/>
      <c r="CV574" s="150"/>
      <c r="CW574" s="150"/>
      <c r="CX574" s="150"/>
      <c r="CY574" s="150"/>
      <c r="CZ574" s="150"/>
      <c r="DA574" s="150"/>
      <c r="DB574" s="150"/>
      <c r="DC574" s="150"/>
      <c r="DD574" s="150"/>
      <c r="DE574" s="150"/>
    </row>
  </sheetData>
  <sheetProtection algorithmName="SHA-512" hashValue="IgOiIZMExaFqToq5Ojm5r8/2rXyxqVDZm/iwaQkDMywPTNDUI+eOz6AhwBaGME5+lO8vzRdqKaTbw9RD2zZRbA==" saltValue="fynl29kvvlwMCMkKNJNMIQ==" spinCount="100000" sheet="1" objects="1" scenarios="1"/>
  <mergeCells count="70">
    <mergeCell ref="G125:Q125"/>
    <mergeCell ref="U125:AC125"/>
    <mergeCell ref="H115:AC115"/>
    <mergeCell ref="C119:AC119"/>
    <mergeCell ref="G121:AC121"/>
    <mergeCell ref="K122:AC122"/>
    <mergeCell ref="G123:AC123"/>
    <mergeCell ref="I124:AC124"/>
    <mergeCell ref="H113:AC113"/>
    <mergeCell ref="F98:J98"/>
    <mergeCell ref="K98:Z98"/>
    <mergeCell ref="F99:J99"/>
    <mergeCell ref="K99:Z99"/>
    <mergeCell ref="F100:J100"/>
    <mergeCell ref="K100:Z100"/>
    <mergeCell ref="F101:J101"/>
    <mergeCell ref="K101:Z101"/>
    <mergeCell ref="C103:AC103"/>
    <mergeCell ref="D107:AC107"/>
    <mergeCell ref="D111:AC111"/>
    <mergeCell ref="F97:J97"/>
    <mergeCell ref="K97:Z97"/>
    <mergeCell ref="C73:AC73"/>
    <mergeCell ref="C75:AC75"/>
    <mergeCell ref="D77:AC77"/>
    <mergeCell ref="C79:AC79"/>
    <mergeCell ref="C81:AC81"/>
    <mergeCell ref="C83:AC83"/>
    <mergeCell ref="C87:AC87"/>
    <mergeCell ref="C89:AC89"/>
    <mergeCell ref="C91:AC91"/>
    <mergeCell ref="C93:AC93"/>
    <mergeCell ref="C95:AC95"/>
    <mergeCell ref="C71:AC71"/>
    <mergeCell ref="C49:AC49"/>
    <mergeCell ref="C51:AC51"/>
    <mergeCell ref="C53:AC53"/>
    <mergeCell ref="C55:AC55"/>
    <mergeCell ref="D57:AC57"/>
    <mergeCell ref="C59:AC59"/>
    <mergeCell ref="D61:AC61"/>
    <mergeCell ref="D63:AC63"/>
    <mergeCell ref="D65:AC65"/>
    <mergeCell ref="D67:AC67"/>
    <mergeCell ref="D69:AC69"/>
    <mergeCell ref="C47:AC47"/>
    <mergeCell ref="D25:AC25"/>
    <mergeCell ref="C27:AC27"/>
    <mergeCell ref="C29:AC29"/>
    <mergeCell ref="C31:AC31"/>
    <mergeCell ref="C33:AC33"/>
    <mergeCell ref="C35:AC35"/>
    <mergeCell ref="C37:AC37"/>
    <mergeCell ref="D39:AC39"/>
    <mergeCell ref="C41:AC41"/>
    <mergeCell ref="C43:AC43"/>
    <mergeCell ref="C45:AC45"/>
    <mergeCell ref="C23:AC23"/>
    <mergeCell ref="B1:AD1"/>
    <mergeCell ref="B3:AD3"/>
    <mergeCell ref="B5:AD5"/>
    <mergeCell ref="B7:AD7"/>
    <mergeCell ref="AA9:AD9"/>
    <mergeCell ref="B10:L10"/>
    <mergeCell ref="N10:O10"/>
    <mergeCell ref="C13:K13"/>
    <mergeCell ref="O13:AC13"/>
    <mergeCell ref="C16:AC16"/>
    <mergeCell ref="C19:AC19"/>
    <mergeCell ref="C21:AC21"/>
  </mergeCells>
  <dataValidations count="1">
    <dataValidation type="list" allowBlank="1" showInputMessage="1" showErrorMessage="1" sqref="B10:L10" xr:uid="{F08ABED0-B33C-47F1-9EA8-DE648F2DF37D}">
      <formula1>$AH$3:$AH$35</formula1>
    </dataValidation>
  </dataValidations>
  <hyperlinks>
    <hyperlink ref="AA9:AD9" location="Índice!B11" display="Índice" xr:uid="{C5896786-5FC3-4818-BB34-A5BE69612DAD}"/>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Presentación</oddHeader>
    <oddFooter>&amp;LCenso Nacional de Gobiernos Estatales 2024&amp;R&amp;P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D5B6-66EF-4148-8D4E-44252F4ECBB7}">
  <dimension ref="A1:AE58"/>
  <sheetViews>
    <sheetView showGridLines="0" zoomScaleNormal="100" workbookViewId="0"/>
  </sheetViews>
  <sheetFormatPr baseColWidth="10" defaultColWidth="0" defaultRowHeight="15" customHeight="1" zeroHeight="1"/>
  <cols>
    <col min="1" max="1" width="5.7109375" style="6" customWidth="1"/>
    <col min="2" max="30" width="3.7109375" style="6" customWidth="1"/>
    <col min="31" max="31" width="5.7109375" style="6" customWidth="1"/>
    <col min="32" max="16384" width="3.7109375" style="6" hidden="1"/>
  </cols>
  <sheetData>
    <row r="1" spans="2:30" ht="173.25" customHeight="1">
      <c r="B1" s="280" t="s">
        <v>0</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row>
    <row r="2" spans="2:30" ht="15"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2:30" ht="45" customHeight="1">
      <c r="B3" s="282" t="s">
        <v>1</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2:30" ht="15"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2:30" ht="45" customHeight="1">
      <c r="B5" s="282" t="s">
        <v>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2:30" ht="1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2:30" ht="60" customHeight="1">
      <c r="B7" s="306" t="s">
        <v>56</v>
      </c>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row>
    <row r="8" spans="2:30" ht="15" customHeight="1">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2:30" ht="15" customHeight="1" thickBot="1">
      <c r="B9" s="7" t="s">
        <v>3</v>
      </c>
      <c r="N9" s="7" t="s">
        <v>4</v>
      </c>
      <c r="P9" s="5"/>
      <c r="Q9" s="5"/>
      <c r="R9" s="5"/>
      <c r="S9" s="5"/>
      <c r="T9" s="5"/>
      <c r="U9" s="5"/>
      <c r="V9" s="5"/>
      <c r="W9" s="5"/>
      <c r="X9" s="5"/>
      <c r="Y9" s="5"/>
      <c r="Z9" s="5"/>
      <c r="AA9" s="289" t="s">
        <v>2</v>
      </c>
      <c r="AB9" s="289"/>
      <c r="AC9" s="289"/>
      <c r="AD9" s="289"/>
    </row>
    <row r="10" spans="2:30" ht="15" customHeight="1" thickBot="1">
      <c r="B10" s="284" t="str">
        <f>IF(Presentación!B10="","",Presentación!B10)</f>
        <v/>
      </c>
      <c r="C10" s="285"/>
      <c r="D10" s="285"/>
      <c r="E10" s="285"/>
      <c r="F10" s="285"/>
      <c r="G10" s="285"/>
      <c r="H10" s="285"/>
      <c r="I10" s="285"/>
      <c r="J10" s="285"/>
      <c r="K10" s="285"/>
      <c r="L10" s="286"/>
      <c r="N10" s="284" t="str">
        <f>IF(Presentación!N10="","",Presentación!N10)</f>
        <v/>
      </c>
      <c r="O10" s="286"/>
      <c r="P10" s="5"/>
      <c r="Q10" s="5"/>
      <c r="R10" s="5"/>
      <c r="S10" s="5"/>
      <c r="T10" s="5"/>
      <c r="U10" s="5"/>
      <c r="V10" s="5"/>
      <c r="W10" s="5"/>
      <c r="X10" s="5"/>
      <c r="Y10" s="5"/>
      <c r="Z10" s="5"/>
      <c r="AA10" s="5"/>
      <c r="AB10" s="5"/>
      <c r="AC10" s="5"/>
      <c r="AD10" s="5"/>
    </row>
    <row r="11" spans="2:30" ht="15" customHeight="1" thickBot="1"/>
    <row r="12" spans="2:30" ht="15" customHeight="1" thickBot="1">
      <c r="B12" s="307" t="s">
        <v>44</v>
      </c>
      <c r="C12" s="308"/>
      <c r="D12" s="308"/>
      <c r="E12" s="308"/>
      <c r="F12" s="308"/>
      <c r="G12" s="308"/>
      <c r="H12" s="308"/>
      <c r="I12" s="308"/>
      <c r="J12" s="308"/>
      <c r="K12" s="308"/>
      <c r="L12" s="308"/>
      <c r="M12" s="308"/>
      <c r="N12" s="308"/>
      <c r="O12" s="308"/>
      <c r="P12" s="308"/>
      <c r="Q12" s="308"/>
      <c r="R12" s="309"/>
      <c r="S12" s="1"/>
      <c r="T12" s="307" t="s">
        <v>45</v>
      </c>
      <c r="U12" s="308"/>
      <c r="V12" s="308"/>
      <c r="W12" s="308"/>
      <c r="X12" s="308"/>
      <c r="Y12" s="308"/>
      <c r="Z12" s="308"/>
      <c r="AA12" s="308"/>
      <c r="AB12" s="308"/>
      <c r="AC12" s="308"/>
      <c r="AD12" s="309"/>
    </row>
    <row r="13" spans="2:30" ht="48" customHeight="1" thickBot="1">
      <c r="B13" s="42"/>
      <c r="C13" s="310" t="s">
        <v>313</v>
      </c>
      <c r="D13" s="310"/>
      <c r="E13" s="310"/>
      <c r="F13" s="310"/>
      <c r="G13" s="310"/>
      <c r="H13" s="310"/>
      <c r="I13" s="310"/>
      <c r="J13" s="310"/>
      <c r="K13" s="310"/>
      <c r="L13" s="310"/>
      <c r="M13" s="310"/>
      <c r="N13" s="310"/>
      <c r="O13" s="310"/>
      <c r="P13" s="310"/>
      <c r="Q13" s="310"/>
      <c r="R13" s="43"/>
      <c r="S13" s="1"/>
      <c r="T13" s="311" t="s">
        <v>46</v>
      </c>
      <c r="U13" s="310"/>
      <c r="V13" s="310"/>
      <c r="W13" s="310"/>
      <c r="X13" s="310"/>
      <c r="Y13" s="310"/>
      <c r="Z13" s="310"/>
      <c r="AA13" s="310"/>
      <c r="AB13" s="310"/>
      <c r="AC13" s="310"/>
      <c r="AD13" s="312"/>
    </row>
    <row r="14" spans="2:30" ht="15" customHeight="1">
      <c r="B14" s="44"/>
      <c r="C14" s="45"/>
      <c r="D14" s="45"/>
      <c r="E14" s="45"/>
      <c r="F14" s="45"/>
      <c r="G14" s="45"/>
      <c r="H14" s="45"/>
      <c r="I14" s="45"/>
      <c r="J14" s="45"/>
      <c r="K14" s="45"/>
      <c r="L14" s="45"/>
      <c r="M14" s="45"/>
      <c r="N14" s="45"/>
      <c r="O14" s="45"/>
      <c r="P14" s="45"/>
      <c r="Q14" s="45"/>
      <c r="R14" s="46"/>
      <c r="S14" s="1"/>
      <c r="T14" s="47"/>
      <c r="U14" s="1"/>
      <c r="V14" s="1"/>
      <c r="W14"/>
      <c r="X14"/>
      <c r="Y14"/>
      <c r="Z14"/>
      <c r="AA14"/>
      <c r="AB14" s="1"/>
      <c r="AC14" s="1"/>
      <c r="AD14" s="48"/>
    </row>
    <row r="15" spans="2:30" ht="15" customHeight="1">
      <c r="B15" s="47"/>
      <c r="C15" s="40" t="s">
        <v>47</v>
      </c>
      <c r="D15" s="26"/>
      <c r="E15" s="26"/>
      <c r="F15" s="26"/>
      <c r="G15" s="26"/>
      <c r="H15" s="39"/>
      <c r="I15" s="39"/>
      <c r="J15" s="39"/>
      <c r="K15" s="39"/>
      <c r="L15" s="39"/>
      <c r="M15" s="301"/>
      <c r="N15" s="301"/>
      <c r="O15" s="301"/>
      <c r="P15" s="301"/>
      <c r="Q15" s="301"/>
      <c r="R15" s="48"/>
      <c r="S15" s="1"/>
      <c r="T15" s="47"/>
      <c r="U15" s="313" t="s">
        <v>48</v>
      </c>
      <c r="V15" s="314"/>
      <c r="W15" s="314"/>
      <c r="X15" s="314"/>
      <c r="Y15" s="314"/>
      <c r="Z15" s="314"/>
      <c r="AA15" s="314"/>
      <c r="AB15" s="314"/>
      <c r="AC15" s="315"/>
      <c r="AD15" s="48"/>
    </row>
    <row r="16" spans="2:30" ht="15" customHeight="1">
      <c r="B16" s="47"/>
      <c r="C16" s="40" t="s">
        <v>49</v>
      </c>
      <c r="D16" s="26"/>
      <c r="E16" s="26"/>
      <c r="F16" s="301"/>
      <c r="G16" s="301"/>
      <c r="H16" s="301"/>
      <c r="I16" s="301"/>
      <c r="J16" s="301"/>
      <c r="K16" s="301"/>
      <c r="L16" s="301"/>
      <c r="M16" s="301"/>
      <c r="N16" s="301"/>
      <c r="O16" s="301"/>
      <c r="P16" s="301"/>
      <c r="Q16" s="301"/>
      <c r="R16" s="48"/>
      <c r="S16" s="1"/>
      <c r="T16" s="47"/>
      <c r="U16" s="316"/>
      <c r="V16" s="316"/>
      <c r="W16" s="316"/>
      <c r="X16" s="316"/>
      <c r="Y16" s="316"/>
      <c r="Z16" s="316"/>
      <c r="AA16" s="316"/>
      <c r="AB16" s="316"/>
      <c r="AC16" s="316"/>
      <c r="AD16" s="48"/>
    </row>
    <row r="17" spans="2:30" ht="15" customHeight="1">
      <c r="B17" s="47"/>
      <c r="C17" s="40" t="s">
        <v>50</v>
      </c>
      <c r="D17" s="26"/>
      <c r="E17" s="26"/>
      <c r="F17" s="26"/>
      <c r="G17" s="303"/>
      <c r="H17" s="303"/>
      <c r="I17" s="303"/>
      <c r="J17" s="303"/>
      <c r="K17" s="303"/>
      <c r="L17" s="303"/>
      <c r="M17" s="303"/>
      <c r="N17" s="303"/>
      <c r="O17" s="303"/>
      <c r="P17" s="303"/>
      <c r="Q17" s="303"/>
      <c r="R17" s="48"/>
      <c r="S17" s="1"/>
      <c r="T17" s="47"/>
      <c r="U17" s="316"/>
      <c r="V17" s="316"/>
      <c r="W17" s="316"/>
      <c r="X17" s="316"/>
      <c r="Y17" s="316"/>
      <c r="Z17" s="316"/>
      <c r="AA17" s="316"/>
      <c r="AB17" s="316"/>
      <c r="AC17" s="316"/>
      <c r="AD17" s="48"/>
    </row>
    <row r="18" spans="2:30" ht="15" customHeight="1">
      <c r="B18" s="47"/>
      <c r="C18" s="40" t="s">
        <v>51</v>
      </c>
      <c r="D18" s="26"/>
      <c r="E18" s="26"/>
      <c r="F18" s="26"/>
      <c r="G18" s="26"/>
      <c r="H18" s="303"/>
      <c r="I18" s="303"/>
      <c r="J18" s="303"/>
      <c r="K18" s="303"/>
      <c r="L18" s="303"/>
      <c r="M18" s="303"/>
      <c r="N18" s="303"/>
      <c r="O18" s="303"/>
      <c r="P18" s="303"/>
      <c r="Q18" s="303"/>
      <c r="R18" s="48"/>
      <c r="S18" s="1"/>
      <c r="T18" s="47"/>
      <c r="U18" s="316"/>
      <c r="V18" s="316"/>
      <c r="W18" s="316"/>
      <c r="X18" s="316"/>
      <c r="Y18" s="316"/>
      <c r="Z18" s="316"/>
      <c r="AA18" s="316"/>
      <c r="AB18" s="316"/>
      <c r="AC18" s="316"/>
      <c r="AD18" s="48"/>
    </row>
    <row r="19" spans="2:30" ht="15" customHeight="1">
      <c r="B19" s="47"/>
      <c r="C19" s="40" t="s">
        <v>52</v>
      </c>
      <c r="D19" s="26"/>
      <c r="E19" s="26"/>
      <c r="F19" s="26"/>
      <c r="G19" s="26"/>
      <c r="H19" s="303"/>
      <c r="I19" s="303"/>
      <c r="J19" s="303"/>
      <c r="K19" s="303"/>
      <c r="L19" s="303"/>
      <c r="M19" s="303"/>
      <c r="N19" s="303"/>
      <c r="O19" s="303"/>
      <c r="P19" s="303"/>
      <c r="Q19" s="303"/>
      <c r="R19" s="48"/>
      <c r="S19" s="1"/>
      <c r="T19" s="47"/>
      <c r="U19" s="316"/>
      <c r="V19" s="316"/>
      <c r="W19" s="316"/>
      <c r="X19" s="316"/>
      <c r="Y19" s="316"/>
      <c r="Z19" s="316"/>
      <c r="AA19" s="316"/>
      <c r="AB19" s="316"/>
      <c r="AC19" s="316"/>
      <c r="AD19" s="48"/>
    </row>
    <row r="20" spans="2:30" ht="15" customHeight="1">
      <c r="B20" s="47"/>
      <c r="C20" s="40" t="s">
        <v>40</v>
      </c>
      <c r="D20" s="26"/>
      <c r="E20" s="301"/>
      <c r="F20" s="301"/>
      <c r="G20" s="301"/>
      <c r="H20" s="301"/>
      <c r="I20" s="301"/>
      <c r="J20" s="301"/>
      <c r="K20" s="301"/>
      <c r="L20" s="301"/>
      <c r="M20" s="301"/>
      <c r="N20" s="301"/>
      <c r="O20" s="301"/>
      <c r="P20" s="301"/>
      <c r="Q20" s="301"/>
      <c r="R20" s="48"/>
      <c r="S20" s="1"/>
      <c r="T20" s="47"/>
      <c r="U20" s="316"/>
      <c r="V20" s="316"/>
      <c r="W20" s="316"/>
      <c r="X20" s="316"/>
      <c r="Y20" s="316"/>
      <c r="Z20" s="316"/>
      <c r="AA20" s="316"/>
      <c r="AB20" s="316"/>
      <c r="AC20" s="316"/>
      <c r="AD20" s="48"/>
    </row>
    <row r="21" spans="2:30" ht="15" customHeight="1">
      <c r="B21" s="47"/>
      <c r="C21" s="40" t="s">
        <v>42</v>
      </c>
      <c r="D21" s="26"/>
      <c r="E21" s="26"/>
      <c r="F21" s="303"/>
      <c r="G21" s="303"/>
      <c r="H21" s="303"/>
      <c r="I21" s="303"/>
      <c r="J21" s="303"/>
      <c r="K21" s="303"/>
      <c r="L21" s="303"/>
      <c r="M21" s="303"/>
      <c r="N21" s="303"/>
      <c r="O21" s="303"/>
      <c r="P21" s="303"/>
      <c r="Q21" s="303"/>
      <c r="R21" s="48"/>
      <c r="S21" s="1"/>
      <c r="T21" s="47"/>
      <c r="U21" s="316"/>
      <c r="V21" s="316"/>
      <c r="W21" s="316"/>
      <c r="X21" s="316"/>
      <c r="Y21" s="316"/>
      <c r="Z21" s="316"/>
      <c r="AA21" s="316"/>
      <c r="AB21" s="316"/>
      <c r="AC21" s="316"/>
      <c r="AD21" s="48"/>
    </row>
    <row r="22" spans="2:30" ht="15" customHeight="1">
      <c r="B22" s="47"/>
      <c r="C22" s="40" t="s">
        <v>41</v>
      </c>
      <c r="D22" s="26"/>
      <c r="E22" s="26"/>
      <c r="F22" s="108"/>
      <c r="G22" s="108"/>
      <c r="H22" s="303"/>
      <c r="I22" s="303"/>
      <c r="J22" s="303"/>
      <c r="K22" s="303"/>
      <c r="L22" s="303"/>
      <c r="M22" s="303"/>
      <c r="N22" s="303"/>
      <c r="O22" s="303"/>
      <c r="P22" s="303"/>
      <c r="Q22" s="303"/>
      <c r="R22" s="48"/>
      <c r="S22" s="1"/>
      <c r="T22" s="47"/>
      <c r="U22" s="316"/>
      <c r="V22" s="316"/>
      <c r="W22" s="316"/>
      <c r="X22" s="316"/>
      <c r="Y22" s="316"/>
      <c r="Z22" s="316"/>
      <c r="AA22" s="316"/>
      <c r="AB22" s="316"/>
      <c r="AC22" s="316"/>
      <c r="AD22" s="48"/>
    </row>
    <row r="23" spans="2:30" ht="15" customHeight="1" thickBot="1">
      <c r="B23" s="50"/>
      <c r="C23" s="51"/>
      <c r="D23" s="51"/>
      <c r="E23" s="51"/>
      <c r="F23" s="51"/>
      <c r="G23" s="51"/>
      <c r="H23" s="51"/>
      <c r="I23" s="51"/>
      <c r="J23" s="51"/>
      <c r="K23" s="51"/>
      <c r="L23" s="51"/>
      <c r="M23" s="51"/>
      <c r="N23" s="51"/>
      <c r="O23" s="51"/>
      <c r="P23" s="51"/>
      <c r="Q23" s="51"/>
      <c r="R23" s="52"/>
      <c r="S23" s="1"/>
      <c r="T23" s="50"/>
      <c r="U23" s="51"/>
      <c r="V23" s="51"/>
      <c r="W23" s="51"/>
      <c r="X23" s="51"/>
      <c r="Y23" s="51"/>
      <c r="Z23" s="51"/>
      <c r="AA23" s="51"/>
      <c r="AB23" s="51"/>
      <c r="AC23" s="51"/>
      <c r="AD23" s="52"/>
    </row>
    <row r="24" spans="2:30" ht="15" customHeight="1" thickBot="1">
      <c r="B24"/>
      <c r="C24"/>
      <c r="D24"/>
      <c r="E24"/>
      <c r="F24"/>
      <c r="G24"/>
      <c r="H24"/>
      <c r="I24"/>
      <c r="J24"/>
      <c r="K24"/>
      <c r="L24"/>
      <c r="M24"/>
      <c r="N24"/>
      <c r="O24"/>
      <c r="P24"/>
      <c r="Q24"/>
      <c r="R24"/>
      <c r="S24"/>
      <c r="T24"/>
      <c r="U24"/>
      <c r="V24"/>
      <c r="W24"/>
      <c r="X24"/>
      <c r="Y24"/>
      <c r="Z24"/>
      <c r="AA24"/>
      <c r="AB24"/>
      <c r="AC24"/>
      <c r="AD24"/>
    </row>
    <row r="25" spans="2:30" ht="15" customHeight="1" thickBot="1">
      <c r="B25" s="307" t="s">
        <v>53</v>
      </c>
      <c r="C25" s="308"/>
      <c r="D25" s="308"/>
      <c r="E25" s="308"/>
      <c r="F25" s="308"/>
      <c r="G25" s="308"/>
      <c r="H25" s="308"/>
      <c r="I25" s="308"/>
      <c r="J25" s="308"/>
      <c r="K25" s="308"/>
      <c r="L25" s="308"/>
      <c r="M25" s="308"/>
      <c r="N25" s="308"/>
      <c r="O25" s="308"/>
      <c r="P25" s="308"/>
      <c r="Q25" s="308"/>
      <c r="R25" s="309"/>
      <c r="S25" s="1"/>
      <c r="T25" s="307" t="s">
        <v>45</v>
      </c>
      <c r="U25" s="308"/>
      <c r="V25" s="308"/>
      <c r="W25" s="308"/>
      <c r="X25" s="308"/>
      <c r="Y25" s="308"/>
      <c r="Z25" s="308"/>
      <c r="AA25" s="308"/>
      <c r="AB25" s="308"/>
      <c r="AC25" s="308"/>
      <c r="AD25" s="309"/>
    </row>
    <row r="26" spans="2:30" ht="48" customHeight="1" thickBot="1">
      <c r="B26" s="42"/>
      <c r="C26" s="317" t="s">
        <v>410</v>
      </c>
      <c r="D26" s="317"/>
      <c r="E26" s="317"/>
      <c r="F26" s="317"/>
      <c r="G26" s="317"/>
      <c r="H26" s="317"/>
      <c r="I26" s="317"/>
      <c r="J26" s="317"/>
      <c r="K26" s="317"/>
      <c r="L26" s="317"/>
      <c r="M26" s="317"/>
      <c r="N26" s="317"/>
      <c r="O26" s="317"/>
      <c r="P26" s="317"/>
      <c r="Q26" s="317"/>
      <c r="R26" s="43"/>
      <c r="S26" s="1"/>
      <c r="T26" s="311" t="s">
        <v>46</v>
      </c>
      <c r="U26" s="310"/>
      <c r="V26" s="310"/>
      <c r="W26" s="310"/>
      <c r="X26" s="310"/>
      <c r="Y26" s="310"/>
      <c r="Z26" s="310"/>
      <c r="AA26" s="310"/>
      <c r="AB26" s="310"/>
      <c r="AC26" s="310"/>
      <c r="AD26" s="312"/>
    </row>
    <row r="27" spans="2:30" ht="15" customHeight="1">
      <c r="B27" s="44"/>
      <c r="C27" s="45"/>
      <c r="D27" s="45"/>
      <c r="E27" s="45"/>
      <c r="F27" s="45"/>
      <c r="G27" s="45"/>
      <c r="H27" s="45"/>
      <c r="I27" s="45"/>
      <c r="J27" s="45"/>
      <c r="K27" s="45"/>
      <c r="L27" s="45"/>
      <c r="M27" s="45"/>
      <c r="N27" s="45"/>
      <c r="O27" s="45"/>
      <c r="P27" s="45"/>
      <c r="Q27" s="45"/>
      <c r="R27" s="46"/>
      <c r="S27" s="1"/>
      <c r="T27" s="47"/>
      <c r="U27" s="1"/>
      <c r="V27" s="1"/>
      <c r="W27"/>
      <c r="X27"/>
      <c r="Y27"/>
      <c r="Z27"/>
      <c r="AA27"/>
      <c r="AB27" s="1"/>
      <c r="AC27" s="1"/>
      <c r="AD27" s="48"/>
    </row>
    <row r="28" spans="2:30" ht="15.75" customHeight="1">
      <c r="B28" s="47"/>
      <c r="C28" s="40" t="s">
        <v>47</v>
      </c>
      <c r="D28" s="26"/>
      <c r="E28" s="26"/>
      <c r="F28" s="26"/>
      <c r="G28" s="26"/>
      <c r="H28" s="39"/>
      <c r="I28" s="39"/>
      <c r="J28" s="39"/>
      <c r="K28" s="39"/>
      <c r="L28" s="39"/>
      <c r="M28" s="301"/>
      <c r="N28" s="301"/>
      <c r="O28" s="301"/>
      <c r="P28" s="301"/>
      <c r="Q28" s="301"/>
      <c r="R28" s="48"/>
      <c r="S28" s="1"/>
      <c r="T28" s="47"/>
      <c r="U28" s="313" t="s">
        <v>48</v>
      </c>
      <c r="V28" s="314"/>
      <c r="W28" s="314"/>
      <c r="X28" s="314"/>
      <c r="Y28" s="314"/>
      <c r="Z28" s="314"/>
      <c r="AA28" s="314"/>
      <c r="AB28" s="314"/>
      <c r="AC28" s="315"/>
      <c r="AD28" s="48"/>
    </row>
    <row r="29" spans="2:30" ht="15" customHeight="1">
      <c r="B29" s="47"/>
      <c r="C29" s="40" t="s">
        <v>49</v>
      </c>
      <c r="D29" s="26"/>
      <c r="E29" s="26"/>
      <c r="F29" s="301"/>
      <c r="G29" s="301"/>
      <c r="H29" s="301"/>
      <c r="I29" s="301"/>
      <c r="J29" s="301"/>
      <c r="K29" s="301"/>
      <c r="L29" s="301"/>
      <c r="M29" s="301"/>
      <c r="N29" s="301"/>
      <c r="O29" s="301"/>
      <c r="P29" s="301"/>
      <c r="Q29" s="301"/>
      <c r="R29" s="48"/>
      <c r="S29" s="1"/>
      <c r="T29" s="47"/>
      <c r="U29" s="316"/>
      <c r="V29" s="316"/>
      <c r="W29" s="316"/>
      <c r="X29" s="316"/>
      <c r="Y29" s="316"/>
      <c r="Z29" s="316"/>
      <c r="AA29" s="316"/>
      <c r="AB29" s="316"/>
      <c r="AC29" s="316"/>
      <c r="AD29" s="48"/>
    </row>
    <row r="30" spans="2:30" ht="15" customHeight="1">
      <c r="B30" s="47"/>
      <c r="C30" s="40" t="s">
        <v>50</v>
      </c>
      <c r="D30" s="26"/>
      <c r="E30" s="26"/>
      <c r="F30" s="26"/>
      <c r="G30" s="303"/>
      <c r="H30" s="303"/>
      <c r="I30" s="303"/>
      <c r="J30" s="303"/>
      <c r="K30" s="303"/>
      <c r="L30" s="303"/>
      <c r="M30" s="303"/>
      <c r="N30" s="303"/>
      <c r="O30" s="303"/>
      <c r="P30" s="303"/>
      <c r="Q30" s="303"/>
      <c r="R30" s="48"/>
      <c r="S30" s="1"/>
      <c r="T30" s="47"/>
      <c r="U30" s="316"/>
      <c r="V30" s="316"/>
      <c r="W30" s="316"/>
      <c r="X30" s="316"/>
      <c r="Y30" s="316"/>
      <c r="Z30" s="316"/>
      <c r="AA30" s="316"/>
      <c r="AB30" s="316"/>
      <c r="AC30" s="316"/>
      <c r="AD30" s="48"/>
    </row>
    <row r="31" spans="2:30" ht="15" customHeight="1">
      <c r="B31" s="47"/>
      <c r="C31" s="40" t="s">
        <v>51</v>
      </c>
      <c r="D31" s="26"/>
      <c r="E31" s="26"/>
      <c r="F31" s="26"/>
      <c r="G31" s="26"/>
      <c r="H31" s="303"/>
      <c r="I31" s="303"/>
      <c r="J31" s="303"/>
      <c r="K31" s="303"/>
      <c r="L31" s="303"/>
      <c r="M31" s="303"/>
      <c r="N31" s="303"/>
      <c r="O31" s="303"/>
      <c r="P31" s="303"/>
      <c r="Q31" s="303"/>
      <c r="R31" s="48"/>
      <c r="S31" s="1"/>
      <c r="T31" s="47"/>
      <c r="U31" s="316"/>
      <c r="V31" s="316"/>
      <c r="W31" s="316"/>
      <c r="X31" s="316"/>
      <c r="Y31" s="316"/>
      <c r="Z31" s="316"/>
      <c r="AA31" s="316"/>
      <c r="AB31" s="316"/>
      <c r="AC31" s="316"/>
      <c r="AD31" s="48"/>
    </row>
    <row r="32" spans="2:30" ht="15" customHeight="1">
      <c r="B32" s="47"/>
      <c r="C32" s="40" t="s">
        <v>52</v>
      </c>
      <c r="D32" s="26"/>
      <c r="E32" s="26"/>
      <c r="F32" s="26"/>
      <c r="G32" s="26"/>
      <c r="H32" s="303"/>
      <c r="I32" s="303"/>
      <c r="J32" s="303"/>
      <c r="K32" s="303"/>
      <c r="L32" s="303"/>
      <c r="M32" s="303"/>
      <c r="N32" s="303"/>
      <c r="O32" s="303"/>
      <c r="P32" s="303"/>
      <c r="Q32" s="303"/>
      <c r="R32" s="48"/>
      <c r="S32" s="1"/>
      <c r="T32" s="47"/>
      <c r="U32" s="316"/>
      <c r="V32" s="316"/>
      <c r="W32" s="316"/>
      <c r="X32" s="316"/>
      <c r="Y32" s="316"/>
      <c r="Z32" s="316"/>
      <c r="AA32" s="316"/>
      <c r="AB32" s="316"/>
      <c r="AC32" s="316"/>
      <c r="AD32" s="48"/>
    </row>
    <row r="33" spans="2:30" ht="15" customHeight="1">
      <c r="B33" s="47"/>
      <c r="C33" s="40" t="s">
        <v>40</v>
      </c>
      <c r="D33" s="26"/>
      <c r="E33" s="301"/>
      <c r="F33" s="301"/>
      <c r="G33" s="301"/>
      <c r="H33" s="301"/>
      <c r="I33" s="301"/>
      <c r="J33" s="301"/>
      <c r="K33" s="301"/>
      <c r="L33" s="301"/>
      <c r="M33" s="301"/>
      <c r="N33" s="301"/>
      <c r="O33" s="301"/>
      <c r="P33" s="301"/>
      <c r="Q33" s="301"/>
      <c r="R33" s="48"/>
      <c r="S33" s="1"/>
      <c r="T33" s="47"/>
      <c r="U33" s="316"/>
      <c r="V33" s="316"/>
      <c r="W33" s="316"/>
      <c r="X33" s="316"/>
      <c r="Y33" s="316"/>
      <c r="Z33" s="316"/>
      <c r="AA33" s="316"/>
      <c r="AB33" s="316"/>
      <c r="AC33" s="316"/>
      <c r="AD33" s="48"/>
    </row>
    <row r="34" spans="2:30" ht="15" customHeight="1">
      <c r="B34" s="47"/>
      <c r="C34" s="40" t="s">
        <v>42</v>
      </c>
      <c r="D34" s="26"/>
      <c r="E34" s="26"/>
      <c r="F34" s="303"/>
      <c r="G34" s="303"/>
      <c r="H34" s="303"/>
      <c r="I34" s="303"/>
      <c r="J34" s="303"/>
      <c r="K34" s="303"/>
      <c r="L34" s="303"/>
      <c r="M34" s="303"/>
      <c r="N34" s="303"/>
      <c r="O34" s="303"/>
      <c r="P34" s="303"/>
      <c r="Q34" s="303"/>
      <c r="R34" s="48"/>
      <c r="S34" s="1"/>
      <c r="T34" s="47"/>
      <c r="U34" s="316"/>
      <c r="V34" s="316"/>
      <c r="W34" s="316"/>
      <c r="X34" s="316"/>
      <c r="Y34" s="316"/>
      <c r="Z34" s="316"/>
      <c r="AA34" s="316"/>
      <c r="AB34" s="316"/>
      <c r="AC34" s="316"/>
      <c r="AD34" s="48"/>
    </row>
    <row r="35" spans="2:30" ht="15" customHeight="1">
      <c r="B35" s="47"/>
      <c r="C35" s="40" t="s">
        <v>41</v>
      </c>
      <c r="D35" s="26"/>
      <c r="E35" s="26"/>
      <c r="F35" s="108"/>
      <c r="G35" s="108"/>
      <c r="H35" s="303"/>
      <c r="I35" s="303"/>
      <c r="J35" s="303"/>
      <c r="K35" s="303"/>
      <c r="L35" s="303"/>
      <c r="M35" s="303"/>
      <c r="N35" s="303"/>
      <c r="O35" s="303"/>
      <c r="P35" s="303"/>
      <c r="Q35" s="303"/>
      <c r="R35" s="48"/>
      <c r="S35" s="1"/>
      <c r="T35" s="47"/>
      <c r="U35" s="316"/>
      <c r="V35" s="316"/>
      <c r="W35" s="316"/>
      <c r="X35" s="316"/>
      <c r="Y35" s="316"/>
      <c r="Z35" s="316"/>
      <c r="AA35" s="316"/>
      <c r="AB35" s="316"/>
      <c r="AC35" s="316"/>
      <c r="AD35" s="48"/>
    </row>
    <row r="36" spans="2:30" ht="15" customHeight="1" thickBot="1">
      <c r="B36" s="50"/>
      <c r="C36" s="51"/>
      <c r="D36" s="51"/>
      <c r="E36" s="51"/>
      <c r="F36" s="51"/>
      <c r="G36" s="51"/>
      <c r="H36" s="51"/>
      <c r="I36" s="51"/>
      <c r="J36" s="51"/>
      <c r="K36" s="51"/>
      <c r="L36" s="51"/>
      <c r="M36" s="51"/>
      <c r="N36" s="51"/>
      <c r="O36" s="51"/>
      <c r="P36" s="51"/>
      <c r="Q36" s="51"/>
      <c r="R36" s="52"/>
      <c r="S36" s="1"/>
      <c r="T36" s="50"/>
      <c r="U36" s="51"/>
      <c r="V36" s="51"/>
      <c r="W36" s="51"/>
      <c r="X36" s="51"/>
      <c r="Y36" s="51"/>
      <c r="Z36" s="51"/>
      <c r="AA36" s="51"/>
      <c r="AB36" s="51"/>
      <c r="AC36" s="51"/>
      <c r="AD36" s="52"/>
    </row>
    <row r="37" spans="2:30" ht="15" customHeight="1" thickBot="1">
      <c r="B37"/>
      <c r="C37"/>
      <c r="D37"/>
      <c r="E37"/>
      <c r="F37"/>
      <c r="G37"/>
      <c r="H37"/>
      <c r="I37"/>
      <c r="J37"/>
      <c r="K37"/>
      <c r="L37"/>
      <c r="M37"/>
      <c r="N37"/>
      <c r="O37"/>
      <c r="P37"/>
      <c r="Q37"/>
      <c r="R37"/>
      <c r="S37"/>
      <c r="T37"/>
      <c r="U37"/>
      <c r="V37"/>
      <c r="W37"/>
      <c r="X37"/>
      <c r="Y37"/>
      <c r="Z37"/>
      <c r="AA37"/>
      <c r="AB37"/>
      <c r="AC37"/>
      <c r="AD37"/>
    </row>
    <row r="38" spans="2:30" ht="15" customHeight="1" thickBot="1">
      <c r="B38" s="307" t="s">
        <v>54</v>
      </c>
      <c r="C38" s="308"/>
      <c r="D38" s="308"/>
      <c r="E38" s="308"/>
      <c r="F38" s="308"/>
      <c r="G38" s="308"/>
      <c r="H38" s="308"/>
      <c r="I38" s="308"/>
      <c r="J38" s="308"/>
      <c r="K38" s="308"/>
      <c r="L38" s="308"/>
      <c r="M38" s="308"/>
      <c r="N38" s="308"/>
      <c r="O38" s="308"/>
      <c r="P38" s="308"/>
      <c r="Q38" s="308"/>
      <c r="R38" s="309"/>
      <c r="S38" s="1"/>
      <c r="T38" s="307" t="s">
        <v>45</v>
      </c>
      <c r="U38" s="308"/>
      <c r="V38" s="308"/>
      <c r="W38" s="308"/>
      <c r="X38" s="308"/>
      <c r="Y38" s="308"/>
      <c r="Z38" s="308"/>
      <c r="AA38" s="308"/>
      <c r="AB38" s="308"/>
      <c r="AC38" s="308"/>
      <c r="AD38" s="309"/>
    </row>
    <row r="39" spans="2:30" ht="48" customHeight="1" thickBot="1">
      <c r="B39" s="42"/>
      <c r="C39" s="317" t="s">
        <v>419</v>
      </c>
      <c r="D39" s="317"/>
      <c r="E39" s="317"/>
      <c r="F39" s="317"/>
      <c r="G39" s="317"/>
      <c r="H39" s="317"/>
      <c r="I39" s="317"/>
      <c r="J39" s="317"/>
      <c r="K39" s="317"/>
      <c r="L39" s="317"/>
      <c r="M39" s="317"/>
      <c r="N39" s="317"/>
      <c r="O39" s="317"/>
      <c r="P39" s="317"/>
      <c r="Q39" s="317"/>
      <c r="R39" s="43"/>
      <c r="S39" s="1"/>
      <c r="T39" s="311" t="s">
        <v>46</v>
      </c>
      <c r="U39" s="310"/>
      <c r="V39" s="310"/>
      <c r="W39" s="310"/>
      <c r="X39" s="310"/>
      <c r="Y39" s="310"/>
      <c r="Z39" s="310"/>
      <c r="AA39" s="310"/>
      <c r="AB39" s="310"/>
      <c r="AC39" s="310"/>
      <c r="AD39" s="312"/>
    </row>
    <row r="40" spans="2:30" ht="15" customHeight="1">
      <c r="B40" s="44"/>
      <c r="C40" s="45"/>
      <c r="D40" s="45"/>
      <c r="E40" s="45"/>
      <c r="F40" s="45"/>
      <c r="G40" s="45"/>
      <c r="H40" s="45"/>
      <c r="I40" s="45"/>
      <c r="J40" s="45"/>
      <c r="K40" s="45"/>
      <c r="L40" s="45"/>
      <c r="M40" s="45"/>
      <c r="N40" s="45"/>
      <c r="O40" s="45"/>
      <c r="P40" s="45"/>
      <c r="Q40" s="45"/>
      <c r="R40" s="46"/>
      <c r="S40" s="1"/>
      <c r="T40" s="47"/>
      <c r="U40" s="1"/>
      <c r="V40" s="1"/>
      <c r="W40"/>
      <c r="X40"/>
      <c r="Y40"/>
      <c r="Z40"/>
      <c r="AA40"/>
      <c r="AB40" s="1"/>
      <c r="AC40" s="1"/>
      <c r="AD40" s="48"/>
    </row>
    <row r="41" spans="2:30" ht="15" customHeight="1">
      <c r="B41" s="47"/>
      <c r="C41" s="40" t="s">
        <v>47</v>
      </c>
      <c r="D41" s="26"/>
      <c r="E41" s="26"/>
      <c r="F41" s="26"/>
      <c r="G41" s="26"/>
      <c r="H41" s="39"/>
      <c r="I41" s="39"/>
      <c r="J41" s="39"/>
      <c r="K41" s="39"/>
      <c r="L41" s="39"/>
      <c r="M41" s="301"/>
      <c r="N41" s="301"/>
      <c r="O41" s="301"/>
      <c r="P41" s="301"/>
      <c r="Q41" s="301"/>
      <c r="R41" s="48"/>
      <c r="S41" s="1"/>
      <c r="T41" s="47"/>
      <c r="U41" s="313" t="s">
        <v>48</v>
      </c>
      <c r="V41" s="314"/>
      <c r="W41" s="314"/>
      <c r="X41" s="314"/>
      <c r="Y41" s="314"/>
      <c r="Z41" s="314"/>
      <c r="AA41" s="314"/>
      <c r="AB41" s="314"/>
      <c r="AC41" s="315"/>
      <c r="AD41" s="48"/>
    </row>
    <row r="42" spans="2:30" ht="15" customHeight="1">
      <c r="B42" s="47"/>
      <c r="C42" s="40" t="s">
        <v>49</v>
      </c>
      <c r="D42" s="26"/>
      <c r="E42" s="26"/>
      <c r="F42" s="301"/>
      <c r="G42" s="301"/>
      <c r="H42" s="301"/>
      <c r="I42" s="301"/>
      <c r="J42" s="301"/>
      <c r="K42" s="301"/>
      <c r="L42" s="301"/>
      <c r="M42" s="301"/>
      <c r="N42" s="301"/>
      <c r="O42" s="301"/>
      <c r="P42" s="301"/>
      <c r="Q42" s="301"/>
      <c r="R42" s="48"/>
      <c r="S42" s="1"/>
      <c r="T42" s="47"/>
      <c r="U42" s="316"/>
      <c r="V42" s="316"/>
      <c r="W42" s="316"/>
      <c r="X42" s="316"/>
      <c r="Y42" s="316"/>
      <c r="Z42" s="316"/>
      <c r="AA42" s="316"/>
      <c r="AB42" s="316"/>
      <c r="AC42" s="316"/>
      <c r="AD42" s="48"/>
    </row>
    <row r="43" spans="2:30" ht="15" customHeight="1">
      <c r="B43" s="47"/>
      <c r="C43" s="40" t="s">
        <v>50</v>
      </c>
      <c r="D43" s="26"/>
      <c r="E43" s="26"/>
      <c r="F43" s="26"/>
      <c r="G43" s="303"/>
      <c r="H43" s="303"/>
      <c r="I43" s="303"/>
      <c r="J43" s="303"/>
      <c r="K43" s="303"/>
      <c r="L43" s="303"/>
      <c r="M43" s="303"/>
      <c r="N43" s="303"/>
      <c r="O43" s="303"/>
      <c r="P43" s="303"/>
      <c r="Q43" s="303"/>
      <c r="R43" s="48"/>
      <c r="S43" s="1"/>
      <c r="T43" s="47"/>
      <c r="U43" s="316"/>
      <c r="V43" s="316"/>
      <c r="W43" s="316"/>
      <c r="X43" s="316"/>
      <c r="Y43" s="316"/>
      <c r="Z43" s="316"/>
      <c r="AA43" s="316"/>
      <c r="AB43" s="316"/>
      <c r="AC43" s="316"/>
      <c r="AD43" s="48"/>
    </row>
    <row r="44" spans="2:30" ht="15" customHeight="1">
      <c r="B44" s="47"/>
      <c r="C44" s="40" t="s">
        <v>51</v>
      </c>
      <c r="D44" s="26"/>
      <c r="E44" s="26"/>
      <c r="F44" s="26"/>
      <c r="G44" s="26"/>
      <c r="H44" s="303"/>
      <c r="I44" s="303"/>
      <c r="J44" s="303"/>
      <c r="K44" s="303"/>
      <c r="L44" s="303"/>
      <c r="M44" s="303"/>
      <c r="N44" s="303"/>
      <c r="O44" s="303"/>
      <c r="P44" s="303"/>
      <c r="Q44" s="303"/>
      <c r="R44" s="48"/>
      <c r="S44" s="1"/>
      <c r="T44" s="47"/>
      <c r="U44" s="316"/>
      <c r="V44" s="316"/>
      <c r="W44" s="316"/>
      <c r="X44" s="316"/>
      <c r="Y44" s="316"/>
      <c r="Z44" s="316"/>
      <c r="AA44" s="316"/>
      <c r="AB44" s="316"/>
      <c r="AC44" s="316"/>
      <c r="AD44" s="48"/>
    </row>
    <row r="45" spans="2:30" ht="15" customHeight="1">
      <c r="B45" s="47"/>
      <c r="C45" s="40" t="s">
        <v>52</v>
      </c>
      <c r="D45" s="26"/>
      <c r="E45" s="26"/>
      <c r="F45" s="26"/>
      <c r="G45" s="26"/>
      <c r="H45" s="303"/>
      <c r="I45" s="303"/>
      <c r="J45" s="303"/>
      <c r="K45" s="303"/>
      <c r="L45" s="303"/>
      <c r="M45" s="303"/>
      <c r="N45" s="303"/>
      <c r="O45" s="303"/>
      <c r="P45" s="303"/>
      <c r="Q45" s="303"/>
      <c r="R45" s="48"/>
      <c r="S45" s="1"/>
      <c r="T45" s="47"/>
      <c r="U45" s="316"/>
      <c r="V45" s="316"/>
      <c r="W45" s="316"/>
      <c r="X45" s="316"/>
      <c r="Y45" s="316"/>
      <c r="Z45" s="316"/>
      <c r="AA45" s="316"/>
      <c r="AB45" s="316"/>
      <c r="AC45" s="316"/>
      <c r="AD45" s="48"/>
    </row>
    <row r="46" spans="2:30" ht="15" customHeight="1">
      <c r="B46" s="47"/>
      <c r="C46" s="40" t="s">
        <v>40</v>
      </c>
      <c r="D46" s="26"/>
      <c r="E46" s="301"/>
      <c r="F46" s="301"/>
      <c r="G46" s="301"/>
      <c r="H46" s="301"/>
      <c r="I46" s="301"/>
      <c r="J46" s="301"/>
      <c r="K46" s="301"/>
      <c r="L46" s="301"/>
      <c r="M46" s="301"/>
      <c r="N46" s="301"/>
      <c r="O46" s="301"/>
      <c r="P46" s="301"/>
      <c r="Q46" s="301"/>
      <c r="R46" s="48"/>
      <c r="S46" s="1"/>
      <c r="T46" s="47"/>
      <c r="U46" s="316"/>
      <c r="V46" s="316"/>
      <c r="W46" s="316"/>
      <c r="X46" s="316"/>
      <c r="Y46" s="316"/>
      <c r="Z46" s="316"/>
      <c r="AA46" s="316"/>
      <c r="AB46" s="316"/>
      <c r="AC46" s="316"/>
      <c r="AD46" s="48"/>
    </row>
    <row r="47" spans="2:30" ht="15" customHeight="1">
      <c r="B47" s="47"/>
      <c r="C47" s="40" t="s">
        <v>42</v>
      </c>
      <c r="D47" s="26"/>
      <c r="E47" s="26"/>
      <c r="F47" s="303"/>
      <c r="G47" s="303"/>
      <c r="H47" s="303"/>
      <c r="I47" s="303"/>
      <c r="J47" s="303"/>
      <c r="K47" s="303"/>
      <c r="L47" s="303"/>
      <c r="M47" s="303"/>
      <c r="N47" s="303"/>
      <c r="O47" s="303"/>
      <c r="P47" s="303"/>
      <c r="Q47" s="303"/>
      <c r="R47" s="48"/>
      <c r="S47" s="1"/>
      <c r="T47" s="47"/>
      <c r="U47" s="316"/>
      <c r="V47" s="316"/>
      <c r="W47" s="316"/>
      <c r="X47" s="316"/>
      <c r="Y47" s="316"/>
      <c r="Z47" s="316"/>
      <c r="AA47" s="316"/>
      <c r="AB47" s="316"/>
      <c r="AC47" s="316"/>
      <c r="AD47" s="48"/>
    </row>
    <row r="48" spans="2:30" ht="15" customHeight="1">
      <c r="B48" s="47"/>
      <c r="C48" s="40" t="s">
        <v>41</v>
      </c>
      <c r="D48" s="26"/>
      <c r="E48" s="26"/>
      <c r="F48" s="108"/>
      <c r="G48" s="108"/>
      <c r="H48" s="303"/>
      <c r="I48" s="303"/>
      <c r="J48" s="303"/>
      <c r="K48" s="303"/>
      <c r="L48" s="303"/>
      <c r="M48" s="303"/>
      <c r="N48" s="303"/>
      <c r="O48" s="303"/>
      <c r="P48" s="303"/>
      <c r="Q48" s="303"/>
      <c r="R48" s="48"/>
      <c r="S48" s="1"/>
      <c r="T48" s="47"/>
      <c r="U48" s="316"/>
      <c r="V48" s="316"/>
      <c r="W48" s="316"/>
      <c r="X48" s="316"/>
      <c r="Y48" s="316"/>
      <c r="Z48" s="316"/>
      <c r="AA48" s="316"/>
      <c r="AB48" s="316"/>
      <c r="AC48" s="316"/>
      <c r="AD48" s="48"/>
    </row>
    <row r="49" spans="2:30" ht="15" customHeight="1" thickBot="1">
      <c r="B49" s="50"/>
      <c r="C49" s="51"/>
      <c r="D49" s="51"/>
      <c r="E49" s="51"/>
      <c r="F49" s="51"/>
      <c r="G49" s="51"/>
      <c r="H49" s="51"/>
      <c r="I49" s="51"/>
      <c r="J49" s="51"/>
      <c r="K49" s="51"/>
      <c r="L49" s="51"/>
      <c r="M49" s="51"/>
      <c r="N49" s="51"/>
      <c r="O49" s="51"/>
      <c r="P49" s="51"/>
      <c r="Q49" s="51"/>
      <c r="R49" s="52"/>
      <c r="S49" s="1"/>
      <c r="T49" s="50"/>
      <c r="U49" s="51"/>
      <c r="V49" s="51"/>
      <c r="W49" s="51"/>
      <c r="X49" s="51"/>
      <c r="Y49" s="51"/>
      <c r="Z49" s="51"/>
      <c r="AA49" s="51"/>
      <c r="AB49" s="51"/>
      <c r="AC49" s="51"/>
      <c r="AD49" s="52"/>
    </row>
    <row r="50" spans="2:30" ht="15" customHeight="1" thickBot="1">
      <c r="B50"/>
      <c r="C50"/>
      <c r="D50"/>
      <c r="E50"/>
      <c r="F50"/>
      <c r="G50"/>
      <c r="H50"/>
      <c r="I50"/>
      <c r="J50"/>
      <c r="K50"/>
      <c r="L50"/>
      <c r="M50"/>
      <c r="N50"/>
      <c r="O50"/>
      <c r="P50"/>
      <c r="Q50"/>
      <c r="R50"/>
      <c r="S50"/>
      <c r="T50"/>
      <c r="U50"/>
      <c r="V50"/>
      <c r="W50"/>
      <c r="X50"/>
      <c r="Y50"/>
      <c r="Z50"/>
      <c r="AA50"/>
      <c r="AB50"/>
      <c r="AC50"/>
      <c r="AD50"/>
    </row>
    <row r="51" spans="2:30" ht="15" customHeight="1">
      <c r="B51" s="53"/>
      <c r="C51" s="54" t="s">
        <v>55</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5"/>
    </row>
    <row r="52" spans="2:30" ht="72" customHeight="1" thickBot="1">
      <c r="B52" s="56"/>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57"/>
    </row>
    <row r="53" spans="2:30" ht="15" customHeight="1"/>
    <row r="54" spans="2:30" ht="15" customHeight="1"/>
    <row r="55" spans="2:30" ht="15" customHeight="1"/>
    <row r="56" spans="2:30" ht="15" customHeight="1"/>
    <row r="57" spans="2:30" ht="15" customHeight="1"/>
    <row r="58" spans="2:30" ht="15" customHeight="1"/>
  </sheetData>
  <sheetProtection algorithmName="SHA-512" hashValue="JNdDwuUEcADaSnF97qopp7xteFQzJZOCK3487nClVzi+itKRhJvbnv/vyHFSS5DLvJ+a9Dusohu9kOJItTTe/A==" saltValue="tIX65y/VHv9uPkqfKcM3Cw==" spinCount="100000" sheet="1" objects="1" scenarios="1"/>
  <mergeCells count="50">
    <mergeCell ref="C52:AC52"/>
    <mergeCell ref="F42:Q42"/>
    <mergeCell ref="U42:AC48"/>
    <mergeCell ref="G43:Q43"/>
    <mergeCell ref="H44:Q44"/>
    <mergeCell ref="H45:Q45"/>
    <mergeCell ref="E46:Q46"/>
    <mergeCell ref="F47:Q47"/>
    <mergeCell ref="H48:Q48"/>
    <mergeCell ref="B38:R38"/>
    <mergeCell ref="T38:AD38"/>
    <mergeCell ref="C39:Q39"/>
    <mergeCell ref="T39:AD39"/>
    <mergeCell ref="M41:Q41"/>
    <mergeCell ref="U41:AC41"/>
    <mergeCell ref="F29:Q29"/>
    <mergeCell ref="U29:AC35"/>
    <mergeCell ref="G30:Q30"/>
    <mergeCell ref="H31:Q31"/>
    <mergeCell ref="H32:Q32"/>
    <mergeCell ref="E33:Q33"/>
    <mergeCell ref="F34:Q34"/>
    <mergeCell ref="H35:Q35"/>
    <mergeCell ref="B25:R25"/>
    <mergeCell ref="T25:AD25"/>
    <mergeCell ref="C26:Q26"/>
    <mergeCell ref="T26:AD26"/>
    <mergeCell ref="M28:Q28"/>
    <mergeCell ref="U28:AC28"/>
    <mergeCell ref="F16:Q16"/>
    <mergeCell ref="U16:AC22"/>
    <mergeCell ref="G17:Q17"/>
    <mergeCell ref="H18:Q18"/>
    <mergeCell ref="H19:Q19"/>
    <mergeCell ref="E20:Q20"/>
    <mergeCell ref="F21:Q21"/>
    <mergeCell ref="H22:Q22"/>
    <mergeCell ref="B12:R12"/>
    <mergeCell ref="T12:AD12"/>
    <mergeCell ref="C13:Q13"/>
    <mergeCell ref="T13:AD13"/>
    <mergeCell ref="M15:Q15"/>
    <mergeCell ref="U15:AC15"/>
    <mergeCell ref="B10:L10"/>
    <mergeCell ref="N10:O10"/>
    <mergeCell ref="B1:AD1"/>
    <mergeCell ref="B3:AD3"/>
    <mergeCell ref="B5:AD5"/>
    <mergeCell ref="B7:AD7"/>
    <mergeCell ref="AA9:AD9"/>
  </mergeCells>
  <hyperlinks>
    <hyperlink ref="AA9:AD9" location="Índice!B13" display="Índice" xr:uid="{C1DB0984-3C61-4F3F-80BE-3D481F8620EE}"/>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Informantes</oddHeader>
    <oddFooter>&amp;LCenso Nacional de Gobiernos Estatales 2024&amp;R&amp;P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836B5-5E99-48EE-83CC-A767509519AC}">
  <dimension ref="A1:CA73"/>
  <sheetViews>
    <sheetView showGridLines="0" zoomScaleNormal="100" workbookViewId="0"/>
  </sheetViews>
  <sheetFormatPr baseColWidth="10" defaultColWidth="0" defaultRowHeight="15" customHeight="1" zeroHeight="1"/>
  <cols>
    <col min="1" max="1" width="5.7109375" customWidth="1"/>
    <col min="2" max="61" width="3.7109375" customWidth="1"/>
    <col min="62" max="62" width="5.7109375" customWidth="1"/>
    <col min="63" max="71" width="4.140625" hidden="1" customWidth="1"/>
    <col min="72" max="72" width="11.85546875" hidden="1" customWidth="1"/>
    <col min="73" max="16384" width="4.140625" hidden="1"/>
  </cols>
  <sheetData>
    <row r="1" spans="1:64" ht="173.25" customHeight="1">
      <c r="A1" s="86"/>
      <c r="B1" s="280"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row>
    <row r="2" spans="1:64" ht="15" customHeight="1">
      <c r="A2" s="86"/>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6"/>
      <c r="BE2" s="86"/>
      <c r="BF2" s="86"/>
      <c r="BG2" s="86"/>
      <c r="BH2" s="86"/>
      <c r="BI2" s="86"/>
    </row>
    <row r="3" spans="1:64" ht="45" customHeight="1">
      <c r="A3" s="86"/>
      <c r="B3" s="306" t="s">
        <v>1</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306"/>
      <c r="BG3" s="306"/>
      <c r="BH3" s="306"/>
      <c r="BI3" s="306"/>
    </row>
    <row r="4" spans="1:64" ht="15" customHeight="1">
      <c r="A4" s="86"/>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6"/>
      <c r="BE4" s="86"/>
      <c r="BF4" s="86"/>
      <c r="BG4" s="86"/>
      <c r="BH4" s="86"/>
      <c r="BI4" s="86"/>
    </row>
    <row r="5" spans="1:64" ht="45" customHeight="1">
      <c r="A5" s="86"/>
      <c r="B5" s="306" t="s">
        <v>9</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row>
    <row r="6" spans="1:64" ht="15" customHeight="1">
      <c r="A6" s="86"/>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6"/>
      <c r="BE6" s="86"/>
      <c r="BF6" s="86"/>
      <c r="BG6" s="86"/>
      <c r="BH6" s="86"/>
      <c r="BI6" s="86"/>
    </row>
    <row r="7" spans="1:64" ht="60" customHeight="1">
      <c r="A7" s="89"/>
      <c r="B7" s="306" t="s">
        <v>314</v>
      </c>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6"/>
      <c r="AY7" s="306"/>
      <c r="AZ7" s="306"/>
      <c r="BA7" s="306"/>
      <c r="BB7" s="306"/>
      <c r="BC7" s="306"/>
      <c r="BD7" s="306"/>
      <c r="BE7" s="306"/>
      <c r="BF7" s="306"/>
      <c r="BG7" s="306"/>
      <c r="BH7" s="306"/>
      <c r="BI7" s="306"/>
    </row>
    <row r="8" spans="1:64" ht="15" customHeigh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row>
    <row r="9" spans="1:64" ht="15" customHeight="1" thickBot="1">
      <c r="A9" s="86"/>
      <c r="B9" s="7" t="s">
        <v>3</v>
      </c>
      <c r="N9" s="7" t="s">
        <v>4</v>
      </c>
      <c r="P9" s="90"/>
      <c r="Q9" s="90"/>
      <c r="R9" s="90"/>
      <c r="S9" s="90"/>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320" t="s">
        <v>2</v>
      </c>
      <c r="BG9" s="321"/>
      <c r="BH9" s="321"/>
      <c r="BI9" s="321"/>
    </row>
    <row r="10" spans="1:64" ht="15" customHeight="1" thickBot="1">
      <c r="A10" s="86"/>
      <c r="B10" s="284" t="str">
        <f>IF(Presentación!B10="","",Presentación!B10)</f>
        <v/>
      </c>
      <c r="C10" s="285"/>
      <c r="D10" s="285"/>
      <c r="E10" s="285"/>
      <c r="F10" s="285"/>
      <c r="G10" s="285"/>
      <c r="H10" s="285"/>
      <c r="I10" s="285"/>
      <c r="J10" s="285"/>
      <c r="K10" s="285"/>
      <c r="L10" s="286"/>
      <c r="M10" s="2"/>
      <c r="N10" s="284" t="str">
        <f>IF(Presentación!N10="","",Presentación!N10)</f>
        <v/>
      </c>
      <c r="O10" s="286"/>
      <c r="P10" s="90"/>
      <c r="Q10" s="90"/>
      <c r="R10" s="90"/>
      <c r="S10" s="90"/>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row>
    <row r="11" spans="1:64" ht="15" customHeight="1" thickBo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row>
    <row r="12" spans="1:64" ht="15" customHeight="1" thickBot="1">
      <c r="A12" s="91"/>
      <c r="B12" s="307" t="s">
        <v>315</v>
      </c>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8"/>
      <c r="BG12" s="308"/>
      <c r="BH12" s="308"/>
      <c r="BI12" s="308"/>
      <c r="BJ12" s="109"/>
      <c r="BK12" s="109"/>
      <c r="BL12" s="109"/>
    </row>
    <row r="13" spans="1:64" ht="15" customHeight="1">
      <c r="A13" s="92"/>
      <c r="B13" s="341" t="s">
        <v>316</v>
      </c>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3"/>
      <c r="BJ13" s="86"/>
      <c r="BK13" s="86"/>
      <c r="BL13" s="86"/>
    </row>
    <row r="14" spans="1:64" ht="15" customHeight="1">
      <c r="A14" s="92"/>
      <c r="B14" s="93"/>
      <c r="C14" s="322" t="s">
        <v>317</v>
      </c>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3"/>
      <c r="BJ14" s="95"/>
      <c r="BK14" s="86"/>
      <c r="BL14" s="86"/>
    </row>
    <row r="15" spans="1:64" ht="15" customHeight="1">
      <c r="A15" s="92"/>
      <c r="B15" s="93"/>
      <c r="C15" s="322" t="s">
        <v>318</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3"/>
      <c r="BJ15" s="95"/>
      <c r="BK15" s="86"/>
      <c r="BL15" s="86"/>
    </row>
    <row r="16" spans="1:64" ht="15" customHeight="1">
      <c r="A16" s="92"/>
      <c r="B16" s="93"/>
      <c r="C16" s="322" t="s">
        <v>319</v>
      </c>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3"/>
      <c r="BJ16" s="95"/>
      <c r="BK16" s="86"/>
      <c r="BL16" s="86"/>
    </row>
    <row r="17" spans="1:79" ht="15" customHeight="1">
      <c r="A17" s="92"/>
      <c r="B17" s="93"/>
      <c r="C17" s="322" t="s">
        <v>320</v>
      </c>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3"/>
      <c r="BJ17" s="95"/>
      <c r="BK17" s="86"/>
      <c r="BL17" s="86"/>
    </row>
    <row r="18" spans="1:79" ht="15" customHeight="1">
      <c r="A18" s="92"/>
      <c r="B18" s="93"/>
      <c r="C18" s="322" t="s">
        <v>321</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3"/>
      <c r="BJ18" s="95"/>
      <c r="BK18" s="86"/>
      <c r="BL18" s="86"/>
    </row>
    <row r="19" spans="1:79" ht="15" customHeight="1">
      <c r="A19" s="92"/>
      <c r="B19" s="94"/>
      <c r="C19" s="322" t="s">
        <v>322</v>
      </c>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3"/>
      <c r="BJ19" s="95"/>
      <c r="BK19" s="86"/>
      <c r="BL19" s="86"/>
    </row>
    <row r="20" spans="1:79" ht="15" customHeight="1">
      <c r="A20" s="92"/>
      <c r="B20" s="94"/>
      <c r="C20" s="322" t="s">
        <v>323</v>
      </c>
      <c r="D20" s="322"/>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3"/>
      <c r="BJ20" s="95"/>
      <c r="BK20" s="86"/>
      <c r="BL20" s="86"/>
    </row>
    <row r="21" spans="1:79" ht="48" customHeight="1">
      <c r="A21" s="92"/>
      <c r="B21" s="94"/>
      <c r="C21" s="95"/>
      <c r="D21" s="322" t="s">
        <v>324</v>
      </c>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3"/>
      <c r="BJ21" s="95"/>
      <c r="BK21" s="86"/>
      <c r="BL21" s="86"/>
    </row>
    <row r="22" spans="1:79" ht="15" customHeight="1">
      <c r="A22" s="92"/>
      <c r="B22" s="94"/>
      <c r="C22" s="339" t="s">
        <v>325</v>
      </c>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40"/>
      <c r="BJ22" s="86"/>
      <c r="BK22" s="86"/>
      <c r="BL22" s="86"/>
    </row>
    <row r="23" spans="1:79" ht="15" customHeight="1">
      <c r="A23" s="92"/>
      <c r="B23" s="94"/>
      <c r="C23" s="86"/>
      <c r="D23" s="324" t="s">
        <v>326</v>
      </c>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5"/>
      <c r="BJ23" s="86"/>
      <c r="BK23" s="86"/>
      <c r="BL23" s="86"/>
    </row>
    <row r="24" spans="1:79" ht="15" customHeight="1">
      <c r="A24" s="92"/>
      <c r="B24" s="94"/>
      <c r="C24" s="86"/>
      <c r="D24" s="324" t="s">
        <v>327</v>
      </c>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5"/>
      <c r="BJ24" s="86"/>
      <c r="BK24" s="86"/>
      <c r="BL24" s="86"/>
    </row>
    <row r="25" spans="1:79" ht="15" customHeight="1">
      <c r="A25" s="92"/>
      <c r="B25" s="94"/>
      <c r="C25" s="86"/>
      <c r="D25" s="324" t="s">
        <v>328</v>
      </c>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5"/>
      <c r="BJ25" s="86"/>
      <c r="BK25" s="86"/>
      <c r="BL25" s="86"/>
    </row>
    <row r="26" spans="1:79" ht="195.95" customHeight="1">
      <c r="A26" s="96"/>
      <c r="B26" s="97"/>
      <c r="C26" s="96"/>
      <c r="D26" s="96"/>
      <c r="E26" s="322" t="s">
        <v>329</v>
      </c>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3"/>
    </row>
    <row r="27" spans="1:79" ht="15" customHeight="1">
      <c r="A27" s="92"/>
      <c r="B27" s="98"/>
      <c r="C27" s="99"/>
      <c r="D27" s="326" t="s">
        <v>330</v>
      </c>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7"/>
      <c r="BJ27" s="86"/>
      <c r="BK27" s="86"/>
      <c r="BL27" s="86"/>
    </row>
    <row r="28" spans="1:79" ht="15" customHeight="1" thickBot="1">
      <c r="A28" s="92"/>
      <c r="B28" s="26"/>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86"/>
      <c r="BE28" s="86"/>
      <c r="BF28" s="86"/>
      <c r="BG28" s="86"/>
      <c r="BH28" s="86"/>
      <c r="BI28" s="86"/>
      <c r="BJ28" s="86"/>
      <c r="BK28" s="86"/>
      <c r="BL28" s="86"/>
    </row>
    <row r="29" spans="1:79" ht="15" customHeight="1">
      <c r="A29" s="100"/>
      <c r="B29" s="328" t="s">
        <v>331</v>
      </c>
      <c r="C29" s="330" t="s">
        <v>332</v>
      </c>
      <c r="D29" s="330"/>
      <c r="E29" s="330"/>
      <c r="F29" s="330" t="s">
        <v>333</v>
      </c>
      <c r="G29" s="330"/>
      <c r="H29" s="330"/>
      <c r="I29" s="330" t="s">
        <v>334</v>
      </c>
      <c r="J29" s="330"/>
      <c r="K29" s="330"/>
      <c r="L29" s="330" t="s">
        <v>335</v>
      </c>
      <c r="M29" s="330"/>
      <c r="N29" s="330"/>
      <c r="O29" s="330" t="s">
        <v>336</v>
      </c>
      <c r="P29" s="330"/>
      <c r="Q29" s="330"/>
      <c r="R29" s="330"/>
      <c r="S29" s="330" t="s">
        <v>337</v>
      </c>
      <c r="T29" s="330"/>
      <c r="U29" s="330"/>
      <c r="V29" s="330"/>
      <c r="W29" s="330" t="s">
        <v>338</v>
      </c>
      <c r="X29" s="330"/>
      <c r="Y29" s="330"/>
      <c r="Z29" s="330" t="s">
        <v>339</v>
      </c>
      <c r="AA29" s="330"/>
      <c r="AB29" s="330"/>
      <c r="AC29" s="330" t="s">
        <v>340</v>
      </c>
      <c r="AD29" s="330"/>
      <c r="AE29" s="330"/>
      <c r="AF29" s="330" t="s">
        <v>341</v>
      </c>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2"/>
      <c r="BJ29" s="110"/>
      <c r="BK29" s="110"/>
      <c r="BL29" s="110"/>
    </row>
    <row r="30" spans="1:79" ht="15" customHeight="1">
      <c r="A30" s="100"/>
      <c r="B30" s="329"/>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t="s">
        <v>342</v>
      </c>
      <c r="AG30" s="331"/>
      <c r="AH30" s="331"/>
      <c r="AI30" s="331"/>
      <c r="AJ30" s="331"/>
      <c r="AK30" s="331"/>
      <c r="AL30" s="331"/>
      <c r="AM30" s="331"/>
      <c r="AN30" s="331" t="s">
        <v>343</v>
      </c>
      <c r="AO30" s="331"/>
      <c r="AP30" s="331"/>
      <c r="AQ30" s="331"/>
      <c r="AR30" s="331"/>
      <c r="AS30" s="331"/>
      <c r="AT30" s="331"/>
      <c r="AU30" s="331"/>
      <c r="AV30" s="331" t="s">
        <v>344</v>
      </c>
      <c r="AW30" s="331"/>
      <c r="AX30" s="331"/>
      <c r="AY30" s="331"/>
      <c r="AZ30" s="331"/>
      <c r="BA30" s="331"/>
      <c r="BB30" s="331"/>
      <c r="BC30" s="331"/>
      <c r="BD30" s="333" t="s">
        <v>345</v>
      </c>
      <c r="BE30" s="334"/>
      <c r="BF30" s="334"/>
      <c r="BG30" s="334"/>
      <c r="BH30" s="334"/>
      <c r="BI30" s="335"/>
      <c r="BJ30" s="110"/>
      <c r="BK30" s="110"/>
      <c r="BL30" s="110"/>
    </row>
    <row r="31" spans="1:79" ht="24" customHeight="1">
      <c r="A31" s="100"/>
      <c r="B31" s="329"/>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t="s">
        <v>346</v>
      </c>
      <c r="AG31" s="331"/>
      <c r="AH31" s="331"/>
      <c r="AI31" s="331"/>
      <c r="AJ31" s="331" t="s">
        <v>347</v>
      </c>
      <c r="AK31" s="331"/>
      <c r="AL31" s="331"/>
      <c r="AM31" s="331"/>
      <c r="AN31" s="331" t="s">
        <v>346</v>
      </c>
      <c r="AO31" s="331"/>
      <c r="AP31" s="331"/>
      <c r="AQ31" s="331"/>
      <c r="AR31" s="331" t="s">
        <v>347</v>
      </c>
      <c r="AS31" s="331"/>
      <c r="AT31" s="331"/>
      <c r="AU31" s="331"/>
      <c r="AV31" s="331" t="s">
        <v>346</v>
      </c>
      <c r="AW31" s="331"/>
      <c r="AX31" s="331"/>
      <c r="AY31" s="331"/>
      <c r="AZ31" s="331" t="s">
        <v>347</v>
      </c>
      <c r="BA31" s="331"/>
      <c r="BB31" s="331"/>
      <c r="BC31" s="331"/>
      <c r="BD31" s="336"/>
      <c r="BE31" s="337"/>
      <c r="BF31" s="337"/>
      <c r="BG31" s="337"/>
      <c r="BH31" s="337"/>
      <c r="BI31" s="338"/>
      <c r="BJ31" s="110"/>
      <c r="BK31" s="110"/>
      <c r="BL31" s="110"/>
    </row>
    <row r="32" spans="1:79" ht="48" customHeight="1">
      <c r="A32" s="101"/>
      <c r="B32" s="102" t="s">
        <v>348</v>
      </c>
      <c r="C32" s="345" t="s">
        <v>349</v>
      </c>
      <c r="D32" s="345"/>
      <c r="E32" s="345"/>
      <c r="F32" s="345" t="s">
        <v>350</v>
      </c>
      <c r="G32" s="345"/>
      <c r="H32" s="345"/>
      <c r="I32" s="345" t="s">
        <v>351</v>
      </c>
      <c r="J32" s="345"/>
      <c r="K32" s="345"/>
      <c r="L32" s="345" t="s">
        <v>352</v>
      </c>
      <c r="M32" s="345"/>
      <c r="N32" s="345"/>
      <c r="O32" s="345" t="s">
        <v>353</v>
      </c>
      <c r="P32" s="345"/>
      <c r="Q32" s="345"/>
      <c r="R32" s="345"/>
      <c r="S32" s="345" t="s">
        <v>354</v>
      </c>
      <c r="T32" s="345"/>
      <c r="U32" s="345"/>
      <c r="V32" s="345"/>
      <c r="W32" s="345" t="s">
        <v>355</v>
      </c>
      <c r="X32" s="345"/>
      <c r="Y32" s="345"/>
      <c r="Z32" s="346" t="s">
        <v>356</v>
      </c>
      <c r="AA32" s="347"/>
      <c r="AB32" s="347"/>
      <c r="AC32" s="345" t="s">
        <v>357</v>
      </c>
      <c r="AD32" s="345"/>
      <c r="AE32" s="345"/>
      <c r="AF32" s="348" t="s">
        <v>358</v>
      </c>
      <c r="AG32" s="348"/>
      <c r="AH32" s="348"/>
      <c r="AI32" s="348"/>
      <c r="AJ32" s="349">
        <v>3</v>
      </c>
      <c r="AK32" s="349"/>
      <c r="AL32" s="349"/>
      <c r="AM32" s="349"/>
      <c r="AN32" s="348" t="s">
        <v>359</v>
      </c>
      <c r="AO32" s="348"/>
      <c r="AP32" s="348"/>
      <c r="AQ32" s="348"/>
      <c r="AR32" s="349">
        <v>1</v>
      </c>
      <c r="AS32" s="349"/>
      <c r="AT32" s="349"/>
      <c r="AU32" s="349"/>
      <c r="AV32" s="348" t="s">
        <v>360</v>
      </c>
      <c r="AW32" s="348"/>
      <c r="AX32" s="348"/>
      <c r="AY32" s="348"/>
      <c r="AZ32" s="349">
        <v>9</v>
      </c>
      <c r="BA32" s="349"/>
      <c r="BB32" s="349"/>
      <c r="BC32" s="349"/>
      <c r="BD32" s="350"/>
      <c r="BE32" s="351"/>
      <c r="BF32" s="351"/>
      <c r="BG32" s="351"/>
      <c r="BH32" s="351"/>
      <c r="BI32" s="352"/>
      <c r="BJ32" s="111"/>
      <c r="BK32" s="111"/>
      <c r="BL32" s="111"/>
      <c r="CA32" s="212" t="s">
        <v>498</v>
      </c>
    </row>
    <row r="33" spans="1:79" ht="15" customHeight="1">
      <c r="A33" s="86"/>
      <c r="B33" s="103" t="s">
        <v>57</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4"/>
      <c r="BC33" s="344"/>
      <c r="BD33" s="344"/>
      <c r="BE33" s="344"/>
      <c r="BF33" s="344"/>
      <c r="BG33" s="344"/>
      <c r="BH33" s="344"/>
      <c r="BI33" s="353"/>
      <c r="BJ33" s="86"/>
      <c r="BK33" s="86">
        <v>1</v>
      </c>
      <c r="BL33" s="86" t="s">
        <v>401</v>
      </c>
      <c r="CA33" s="131">
        <f>IF(OR(COUNTIF(AJ33,10)&gt;0,COUNTIF(AR33,10)&gt;0,COUNTIF(AZ33,10)&gt;0),1,0)</f>
        <v>0</v>
      </c>
    </row>
    <row r="34" spans="1:79" ht="15" customHeight="1">
      <c r="A34" s="86"/>
      <c r="B34" s="103" t="s">
        <v>58</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53"/>
      <c r="BJ34" s="86"/>
      <c r="BK34" s="86">
        <v>2</v>
      </c>
      <c r="BL34" s="86" t="s">
        <v>402</v>
      </c>
      <c r="CA34" s="131">
        <f t="shared" ref="CA34:CA67" si="0">IF(OR(COUNTIF(AJ34,10)&gt;0,COUNTIF(AR34,10)&gt;0,COUNTIF(AZ34,10)&gt;0),1,0)</f>
        <v>0</v>
      </c>
    </row>
    <row r="35" spans="1:79" ht="15" customHeight="1">
      <c r="A35" s="86"/>
      <c r="B35" s="103" t="s">
        <v>59</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4"/>
      <c r="BC35" s="344"/>
      <c r="BD35" s="354"/>
      <c r="BE35" s="355"/>
      <c r="BF35" s="344"/>
      <c r="BG35" s="344"/>
      <c r="BH35" s="355"/>
      <c r="BI35" s="356"/>
      <c r="BJ35" s="86"/>
      <c r="BK35" s="86">
        <v>3</v>
      </c>
      <c r="BL35" s="86" t="s">
        <v>403</v>
      </c>
      <c r="CA35" s="131">
        <f t="shared" si="0"/>
        <v>0</v>
      </c>
    </row>
    <row r="36" spans="1:79" ht="15" customHeight="1">
      <c r="A36" s="86"/>
      <c r="B36" s="103" t="s">
        <v>60</v>
      </c>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53"/>
      <c r="BJ36" s="86"/>
      <c r="BK36" s="86">
        <v>4</v>
      </c>
      <c r="BL36" s="86" t="s">
        <v>404</v>
      </c>
      <c r="CA36" s="131">
        <f t="shared" si="0"/>
        <v>0</v>
      </c>
    </row>
    <row r="37" spans="1:79" ht="15" customHeight="1">
      <c r="A37" s="86"/>
      <c r="B37" s="103" t="s">
        <v>61</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53"/>
      <c r="BJ37" s="86"/>
      <c r="BK37" s="86">
        <v>5</v>
      </c>
      <c r="BL37" s="86" t="s">
        <v>405</v>
      </c>
      <c r="CA37" s="131">
        <f t="shared" si="0"/>
        <v>0</v>
      </c>
    </row>
    <row r="38" spans="1:79" ht="15" customHeight="1">
      <c r="A38" s="86"/>
      <c r="B38" s="103" t="s">
        <v>62</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53"/>
      <c r="BJ38" s="86"/>
      <c r="BK38" s="86">
        <v>6</v>
      </c>
      <c r="BL38" s="86" t="s">
        <v>406</v>
      </c>
      <c r="CA38" s="131">
        <f t="shared" si="0"/>
        <v>0</v>
      </c>
    </row>
    <row r="39" spans="1:79" ht="15" customHeight="1">
      <c r="A39" s="86"/>
      <c r="B39" s="103" t="s">
        <v>63</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53"/>
      <c r="BJ39" s="86"/>
      <c r="BK39" s="86">
        <v>7</v>
      </c>
      <c r="BL39" s="86" t="s">
        <v>407</v>
      </c>
      <c r="CA39" s="131">
        <f t="shared" si="0"/>
        <v>0</v>
      </c>
    </row>
    <row r="40" spans="1:79" ht="15" customHeight="1">
      <c r="A40" s="86"/>
      <c r="B40" s="103" t="s">
        <v>64</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53"/>
      <c r="BJ40" s="86"/>
      <c r="BK40" s="86">
        <v>8</v>
      </c>
      <c r="BL40" s="86" t="s">
        <v>408</v>
      </c>
      <c r="CA40" s="131">
        <f t="shared" si="0"/>
        <v>0</v>
      </c>
    </row>
    <row r="41" spans="1:79" ht="15" customHeight="1">
      <c r="A41" s="86"/>
      <c r="B41" s="103" t="s">
        <v>65</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53"/>
      <c r="BJ41" s="86"/>
      <c r="BK41" s="86">
        <v>9</v>
      </c>
      <c r="BL41" s="86" t="s">
        <v>360</v>
      </c>
      <c r="CA41" s="131">
        <f t="shared" si="0"/>
        <v>0</v>
      </c>
    </row>
    <row r="42" spans="1:79" ht="15" customHeight="1">
      <c r="A42" s="86"/>
      <c r="B42" s="103" t="s">
        <v>66</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53"/>
      <c r="BJ42" s="86"/>
      <c r="BK42" s="86">
        <v>10</v>
      </c>
      <c r="BL42" s="86" t="s">
        <v>409</v>
      </c>
      <c r="CA42" s="131">
        <f t="shared" si="0"/>
        <v>0</v>
      </c>
    </row>
    <row r="43" spans="1:79" ht="15" customHeight="1">
      <c r="A43" s="86"/>
      <c r="B43" s="103" t="s">
        <v>67</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53"/>
      <c r="BJ43" s="86"/>
      <c r="BK43" s="86"/>
      <c r="BL43" s="86"/>
      <c r="CA43" s="131">
        <f t="shared" si="0"/>
        <v>0</v>
      </c>
    </row>
    <row r="44" spans="1:79" ht="15" customHeight="1">
      <c r="A44" s="86"/>
      <c r="B44" s="103" t="s">
        <v>68</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53"/>
      <c r="BJ44" s="86"/>
      <c r="BK44" s="86"/>
      <c r="BL44" s="86"/>
      <c r="CA44" s="131">
        <f t="shared" si="0"/>
        <v>0</v>
      </c>
    </row>
    <row r="45" spans="1:79" ht="15" customHeight="1">
      <c r="A45" s="86"/>
      <c r="B45" s="103" t="s">
        <v>69</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53"/>
      <c r="BJ45" s="86"/>
      <c r="BK45" s="86"/>
      <c r="BL45" s="86"/>
      <c r="CA45" s="131">
        <f t="shared" si="0"/>
        <v>0</v>
      </c>
    </row>
    <row r="46" spans="1:79" ht="15" customHeight="1">
      <c r="A46" s="86"/>
      <c r="B46" s="103" t="s">
        <v>70</v>
      </c>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53"/>
      <c r="BJ46" s="86"/>
      <c r="BK46" s="86"/>
      <c r="BL46" s="86"/>
      <c r="CA46" s="131">
        <f t="shared" si="0"/>
        <v>0</v>
      </c>
    </row>
    <row r="47" spans="1:79" ht="15" customHeight="1">
      <c r="A47" s="86"/>
      <c r="B47" s="103" t="s">
        <v>71</v>
      </c>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53"/>
      <c r="BJ47" s="86"/>
      <c r="BK47" s="86"/>
      <c r="BL47" s="86"/>
      <c r="CA47" s="131">
        <f t="shared" si="0"/>
        <v>0</v>
      </c>
    </row>
    <row r="48" spans="1:79" ht="15" customHeight="1">
      <c r="A48" s="86"/>
      <c r="B48" s="103" t="s">
        <v>72</v>
      </c>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53"/>
      <c r="BJ48" s="86"/>
      <c r="BK48" s="86"/>
      <c r="BL48" s="86"/>
      <c r="CA48" s="131">
        <f t="shared" si="0"/>
        <v>0</v>
      </c>
    </row>
    <row r="49" spans="1:79" ht="15" customHeight="1">
      <c r="A49" s="86"/>
      <c r="B49" s="103" t="s">
        <v>73</v>
      </c>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53"/>
      <c r="BJ49" s="86"/>
      <c r="BK49" s="86"/>
      <c r="BL49" s="86"/>
      <c r="CA49" s="131">
        <f t="shared" si="0"/>
        <v>0</v>
      </c>
    </row>
    <row r="50" spans="1:79" ht="15" customHeight="1">
      <c r="A50" s="86"/>
      <c r="B50" s="103" t="s">
        <v>74</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53"/>
      <c r="BJ50" s="86"/>
      <c r="BK50" s="86"/>
      <c r="BL50" s="86"/>
      <c r="CA50" s="131">
        <f t="shared" si="0"/>
        <v>0</v>
      </c>
    </row>
    <row r="51" spans="1:79" ht="15" customHeight="1">
      <c r="A51" s="86"/>
      <c r="B51" s="103" t="s">
        <v>75</v>
      </c>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53"/>
      <c r="BJ51" s="86"/>
      <c r="BK51" s="86"/>
      <c r="BL51" s="86"/>
      <c r="CA51" s="131">
        <f t="shared" si="0"/>
        <v>0</v>
      </c>
    </row>
    <row r="52" spans="1:79" ht="15" customHeight="1">
      <c r="A52" s="86"/>
      <c r="B52" s="103" t="s">
        <v>76</v>
      </c>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53"/>
      <c r="BJ52" s="86"/>
      <c r="BK52" s="86"/>
      <c r="BL52" s="86"/>
      <c r="CA52" s="131">
        <f t="shared" si="0"/>
        <v>0</v>
      </c>
    </row>
    <row r="53" spans="1:79" ht="15" customHeight="1">
      <c r="A53" s="86"/>
      <c r="B53" s="103" t="s">
        <v>77</v>
      </c>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4"/>
      <c r="AY53" s="344"/>
      <c r="AZ53" s="344"/>
      <c r="BA53" s="344"/>
      <c r="BB53" s="344"/>
      <c r="BC53" s="344"/>
      <c r="BD53" s="344"/>
      <c r="BE53" s="344"/>
      <c r="BF53" s="344"/>
      <c r="BG53" s="344"/>
      <c r="BH53" s="344"/>
      <c r="BI53" s="353"/>
      <c r="BJ53" s="86"/>
      <c r="BK53" s="86"/>
      <c r="BL53" s="86"/>
      <c r="CA53" s="131">
        <f t="shared" si="0"/>
        <v>0</v>
      </c>
    </row>
    <row r="54" spans="1:79" ht="15" customHeight="1">
      <c r="A54" s="86"/>
      <c r="B54" s="103" t="s">
        <v>78</v>
      </c>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4"/>
      <c r="AP54" s="344"/>
      <c r="AQ54" s="344"/>
      <c r="AR54" s="344"/>
      <c r="AS54" s="344"/>
      <c r="AT54" s="344"/>
      <c r="AU54" s="344"/>
      <c r="AV54" s="344"/>
      <c r="AW54" s="344"/>
      <c r="AX54" s="344"/>
      <c r="AY54" s="344"/>
      <c r="AZ54" s="344"/>
      <c r="BA54" s="344"/>
      <c r="BB54" s="344"/>
      <c r="BC54" s="344"/>
      <c r="BD54" s="344"/>
      <c r="BE54" s="344"/>
      <c r="BF54" s="344"/>
      <c r="BG54" s="344"/>
      <c r="BH54" s="344"/>
      <c r="BI54" s="353"/>
      <c r="BJ54" s="86"/>
      <c r="BK54" s="86"/>
      <c r="BL54" s="86"/>
      <c r="CA54" s="131">
        <f t="shared" si="0"/>
        <v>0</v>
      </c>
    </row>
    <row r="55" spans="1:79" ht="15" customHeight="1">
      <c r="A55" s="86"/>
      <c r="B55" s="103" t="s">
        <v>79</v>
      </c>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53"/>
      <c r="BJ55" s="86"/>
      <c r="BK55" s="86"/>
      <c r="BL55" s="86"/>
      <c r="CA55" s="131">
        <f t="shared" si="0"/>
        <v>0</v>
      </c>
    </row>
    <row r="56" spans="1:79" ht="15" customHeight="1">
      <c r="A56" s="86"/>
      <c r="B56" s="103" t="s">
        <v>80</v>
      </c>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53"/>
      <c r="BJ56" s="86"/>
      <c r="BK56" s="86"/>
      <c r="BL56" s="86"/>
      <c r="CA56" s="131">
        <f t="shared" si="0"/>
        <v>0</v>
      </c>
    </row>
    <row r="57" spans="1:79" ht="15" customHeight="1">
      <c r="A57" s="86"/>
      <c r="B57" s="103" t="s">
        <v>81</v>
      </c>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53"/>
      <c r="BJ57" s="86"/>
      <c r="BK57" s="86"/>
      <c r="BL57" s="86"/>
      <c r="CA57" s="131">
        <f t="shared" si="0"/>
        <v>0</v>
      </c>
    </row>
    <row r="58" spans="1:79" ht="15" customHeight="1">
      <c r="A58" s="86"/>
      <c r="B58" s="103" t="s">
        <v>82</v>
      </c>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53"/>
      <c r="BJ58" s="86"/>
      <c r="BK58" s="86"/>
      <c r="BL58" s="86"/>
      <c r="CA58" s="131">
        <f t="shared" si="0"/>
        <v>0</v>
      </c>
    </row>
    <row r="59" spans="1:79" ht="15" customHeight="1">
      <c r="A59" s="86"/>
      <c r="B59" s="103" t="s">
        <v>83</v>
      </c>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53"/>
      <c r="BJ59" s="86"/>
      <c r="BK59" s="86"/>
      <c r="BL59" s="86"/>
      <c r="CA59" s="131">
        <f t="shared" si="0"/>
        <v>0</v>
      </c>
    </row>
    <row r="60" spans="1:79" ht="15" customHeight="1">
      <c r="A60" s="86"/>
      <c r="B60" s="103" t="s">
        <v>84</v>
      </c>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53"/>
      <c r="BJ60" s="86"/>
      <c r="BK60" s="86"/>
      <c r="BL60" s="86"/>
      <c r="CA60" s="131">
        <f t="shared" si="0"/>
        <v>0</v>
      </c>
    </row>
    <row r="61" spans="1:79" ht="15" customHeight="1">
      <c r="A61" s="86"/>
      <c r="B61" s="103" t="s">
        <v>85</v>
      </c>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53"/>
      <c r="BJ61" s="86"/>
      <c r="BK61" s="86"/>
      <c r="BL61" s="86"/>
      <c r="CA61" s="131">
        <f t="shared" si="0"/>
        <v>0</v>
      </c>
    </row>
    <row r="62" spans="1:79" ht="15" customHeight="1">
      <c r="A62" s="86"/>
      <c r="B62" s="103" t="s">
        <v>86</v>
      </c>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53"/>
      <c r="BJ62" s="86"/>
      <c r="BK62" s="86"/>
      <c r="BL62" s="86"/>
      <c r="CA62" s="131">
        <f t="shared" si="0"/>
        <v>0</v>
      </c>
    </row>
    <row r="63" spans="1:79" ht="15" customHeight="1">
      <c r="A63" s="86"/>
      <c r="B63" s="103" t="s">
        <v>87</v>
      </c>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53"/>
      <c r="BJ63" s="86"/>
      <c r="BK63" s="86"/>
      <c r="BL63" s="86"/>
      <c r="CA63" s="131">
        <f t="shared" si="0"/>
        <v>0</v>
      </c>
    </row>
    <row r="64" spans="1:79" ht="15" customHeight="1">
      <c r="A64" s="86"/>
      <c r="B64" s="103" t="s">
        <v>88</v>
      </c>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53"/>
      <c r="BJ64" s="86"/>
      <c r="BK64" s="86"/>
      <c r="BL64" s="86"/>
      <c r="CA64" s="131">
        <f t="shared" si="0"/>
        <v>0</v>
      </c>
    </row>
    <row r="65" spans="1:79" ht="15" customHeight="1">
      <c r="A65" s="86"/>
      <c r="B65" s="103" t="s">
        <v>89</v>
      </c>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53"/>
      <c r="BJ65" s="86"/>
      <c r="BK65" s="86"/>
      <c r="BL65" s="86"/>
      <c r="CA65" s="131">
        <f t="shared" si="0"/>
        <v>0</v>
      </c>
    </row>
    <row r="66" spans="1:79" ht="15" customHeight="1">
      <c r="A66" s="86"/>
      <c r="B66" s="103" t="s">
        <v>90</v>
      </c>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4"/>
      <c r="AY66" s="344"/>
      <c r="AZ66" s="344"/>
      <c r="BA66" s="344"/>
      <c r="BB66" s="344"/>
      <c r="BC66" s="344"/>
      <c r="BD66" s="344"/>
      <c r="BE66" s="344"/>
      <c r="BF66" s="344"/>
      <c r="BG66" s="344"/>
      <c r="BH66" s="344"/>
      <c r="BI66" s="353"/>
      <c r="BJ66" s="86"/>
      <c r="BK66" s="86"/>
      <c r="BL66" s="86"/>
      <c r="CA66" s="131">
        <f t="shared" si="0"/>
        <v>0</v>
      </c>
    </row>
    <row r="67" spans="1:79" ht="15" customHeight="1" thickBot="1">
      <c r="A67" s="86"/>
      <c r="B67" s="104" t="s">
        <v>91</v>
      </c>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8"/>
      <c r="BJ67" s="86"/>
      <c r="BK67" s="86"/>
      <c r="BL67" s="86"/>
      <c r="CA67" s="131">
        <f t="shared" si="0"/>
        <v>0</v>
      </c>
    </row>
    <row r="68" spans="1:79" ht="15" customHeight="1">
      <c r="B68" s="319" t="str">
        <f>IF(CA68&gt;0,"Alerta: debido a que ha seleccionado la categoría Otra en algunas de las cols. Tipo de fuente, favor de especificar ese otro tipo de fuente en la col. Comentarios o especificaciones sobre el tipo de fuente","")</f>
        <v/>
      </c>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CA68" s="213">
        <f>SUM(CA33:CA67)</f>
        <v>0</v>
      </c>
    </row>
    <row r="69" spans="1:79" ht="15" customHeight="1"/>
    <row r="70" spans="1:79" ht="15" customHeight="1"/>
    <row r="71" spans="1:79" ht="15" customHeight="1"/>
    <row r="72" spans="1:79" ht="15" customHeight="1"/>
    <row r="73" spans="1:79" ht="15" customHeight="1"/>
  </sheetData>
  <sheetProtection algorithmName="SHA-512" hashValue="ZRv6ITYLn+h/GZcDii3QJXEKkncu0ccOdaLncw42BolT1a6WYaQmUBYCzq/tbCQy9m9OwP7yeng04MaQfNndxg==" saltValue="Odi/tk7/Pen++WilvD5Klw==" spinCount="100000" sheet="1" objects="1" scenarios="1"/>
  <mergeCells count="621">
    <mergeCell ref="AC67:AE67"/>
    <mergeCell ref="AF67:AI67"/>
    <mergeCell ref="AJ67:AM67"/>
    <mergeCell ref="AN66:AQ66"/>
    <mergeCell ref="AR66:AU66"/>
    <mergeCell ref="AV66:AY66"/>
    <mergeCell ref="AZ66:BC66"/>
    <mergeCell ref="BD66:BI66"/>
    <mergeCell ref="C67:E67"/>
    <mergeCell ref="F67:H67"/>
    <mergeCell ref="I67:K67"/>
    <mergeCell ref="L67:N67"/>
    <mergeCell ref="O67:R67"/>
    <mergeCell ref="S66:V66"/>
    <mergeCell ref="W66:Y66"/>
    <mergeCell ref="Z66:AB66"/>
    <mergeCell ref="AC66:AE66"/>
    <mergeCell ref="AF66:AI66"/>
    <mergeCell ref="AJ66:AM66"/>
    <mergeCell ref="AN67:AQ67"/>
    <mergeCell ref="AR67:AU67"/>
    <mergeCell ref="AV67:AY67"/>
    <mergeCell ref="AZ67:BC67"/>
    <mergeCell ref="BD67:BI67"/>
    <mergeCell ref="S67:V67"/>
    <mergeCell ref="W67:Y67"/>
    <mergeCell ref="Z67:AB67"/>
    <mergeCell ref="C66:E66"/>
    <mergeCell ref="F66:H66"/>
    <mergeCell ref="I66:K66"/>
    <mergeCell ref="L66:N66"/>
    <mergeCell ref="O66:R66"/>
    <mergeCell ref="S65:V65"/>
    <mergeCell ref="W65:Y65"/>
    <mergeCell ref="Z65:AB65"/>
    <mergeCell ref="AC65:AE65"/>
    <mergeCell ref="AN64:AQ64"/>
    <mergeCell ref="AR64:AU64"/>
    <mergeCell ref="AV64:AY64"/>
    <mergeCell ref="AZ64:BC64"/>
    <mergeCell ref="BD64:BI64"/>
    <mergeCell ref="C65:E65"/>
    <mergeCell ref="F65:H65"/>
    <mergeCell ref="I65:K65"/>
    <mergeCell ref="L65:N65"/>
    <mergeCell ref="O65:R65"/>
    <mergeCell ref="S64:V64"/>
    <mergeCell ref="W64:Y64"/>
    <mergeCell ref="Z64:AB64"/>
    <mergeCell ref="AC64:AE64"/>
    <mergeCell ref="AF64:AI64"/>
    <mergeCell ref="AJ64:AM64"/>
    <mergeCell ref="AN65:AQ65"/>
    <mergeCell ref="AR65:AU65"/>
    <mergeCell ref="AV65:AY65"/>
    <mergeCell ref="AZ65:BC65"/>
    <mergeCell ref="BD65:BI65"/>
    <mergeCell ref="AF65:AI65"/>
    <mergeCell ref="AJ65:AM65"/>
    <mergeCell ref="C64:E64"/>
    <mergeCell ref="F64:H64"/>
    <mergeCell ref="I64:K64"/>
    <mergeCell ref="L64:N64"/>
    <mergeCell ref="O64:R64"/>
    <mergeCell ref="S63:V63"/>
    <mergeCell ref="W63:Y63"/>
    <mergeCell ref="Z63:AB63"/>
    <mergeCell ref="AC63:AE63"/>
    <mergeCell ref="AR62:AU62"/>
    <mergeCell ref="AV62:AY62"/>
    <mergeCell ref="AZ62:BC62"/>
    <mergeCell ref="BD62:BI62"/>
    <mergeCell ref="C63:E63"/>
    <mergeCell ref="F63:H63"/>
    <mergeCell ref="I63:K63"/>
    <mergeCell ref="L63:N63"/>
    <mergeCell ref="O63:R63"/>
    <mergeCell ref="S62:V62"/>
    <mergeCell ref="W62:Y62"/>
    <mergeCell ref="Z62:AB62"/>
    <mergeCell ref="AC62:AE62"/>
    <mergeCell ref="AF62:AI62"/>
    <mergeCell ref="AJ62:AM62"/>
    <mergeCell ref="AN63:AQ63"/>
    <mergeCell ref="AR63:AU63"/>
    <mergeCell ref="AV63:AY63"/>
    <mergeCell ref="AZ63:BC63"/>
    <mergeCell ref="BD63:BI63"/>
    <mergeCell ref="AF63:AI63"/>
    <mergeCell ref="AJ63:AM63"/>
    <mergeCell ref="C62:E62"/>
    <mergeCell ref="F62:H62"/>
    <mergeCell ref="I62:K62"/>
    <mergeCell ref="L62:N62"/>
    <mergeCell ref="O62:R62"/>
    <mergeCell ref="S61:V61"/>
    <mergeCell ref="W61:Y61"/>
    <mergeCell ref="Z61:AB61"/>
    <mergeCell ref="AC61:AE61"/>
    <mergeCell ref="AN60:AQ60"/>
    <mergeCell ref="I60:K60"/>
    <mergeCell ref="L60:N60"/>
    <mergeCell ref="O60:R60"/>
    <mergeCell ref="AN62:AQ62"/>
    <mergeCell ref="AR60:AU60"/>
    <mergeCell ref="AV60:AY60"/>
    <mergeCell ref="AZ60:BC60"/>
    <mergeCell ref="BD60:BI60"/>
    <mergeCell ref="C61:E61"/>
    <mergeCell ref="F61:H61"/>
    <mergeCell ref="I61:K61"/>
    <mergeCell ref="L61:N61"/>
    <mergeCell ref="O61:R61"/>
    <mergeCell ref="S60:V60"/>
    <mergeCell ref="W60:Y60"/>
    <mergeCell ref="Z60:AB60"/>
    <mergeCell ref="AC60:AE60"/>
    <mergeCell ref="AF60:AI60"/>
    <mergeCell ref="AJ60:AM60"/>
    <mergeCell ref="AN61:AQ61"/>
    <mergeCell ref="AR61:AU61"/>
    <mergeCell ref="AV61:AY61"/>
    <mergeCell ref="AZ61:BC61"/>
    <mergeCell ref="BD61:BI61"/>
    <mergeCell ref="AF61:AI61"/>
    <mergeCell ref="AJ61:AM61"/>
    <mergeCell ref="C60:E60"/>
    <mergeCell ref="F60:H60"/>
    <mergeCell ref="AN58:AQ58"/>
    <mergeCell ref="AR58:AU58"/>
    <mergeCell ref="AV58:AY58"/>
    <mergeCell ref="AZ58:BC58"/>
    <mergeCell ref="BD58:BI58"/>
    <mergeCell ref="AF58:AI58"/>
    <mergeCell ref="AJ58:AM58"/>
    <mergeCell ref="AN59:AQ59"/>
    <mergeCell ref="AR59:AU59"/>
    <mergeCell ref="AV59:AY59"/>
    <mergeCell ref="AZ59:BC59"/>
    <mergeCell ref="BD59:BI59"/>
    <mergeCell ref="AF59:AI59"/>
    <mergeCell ref="AJ59:AM59"/>
    <mergeCell ref="C59:E59"/>
    <mergeCell ref="F59:H59"/>
    <mergeCell ref="I59:K59"/>
    <mergeCell ref="L59:N59"/>
    <mergeCell ref="O59:R59"/>
    <mergeCell ref="S58:V58"/>
    <mergeCell ref="W58:Y58"/>
    <mergeCell ref="Z58:AB58"/>
    <mergeCell ref="AC58:AE58"/>
    <mergeCell ref="C58:E58"/>
    <mergeCell ref="F58:H58"/>
    <mergeCell ref="I58:K58"/>
    <mergeCell ref="L58:N58"/>
    <mergeCell ref="O58:R58"/>
    <mergeCell ref="S59:V59"/>
    <mergeCell ref="W59:Y59"/>
    <mergeCell ref="Z59:AB59"/>
    <mergeCell ref="AC59:AE59"/>
    <mergeCell ref="AN56:AQ56"/>
    <mergeCell ref="AR56:AU56"/>
    <mergeCell ref="AV56:AY56"/>
    <mergeCell ref="AZ56:BC56"/>
    <mergeCell ref="BD56:BI56"/>
    <mergeCell ref="AF56:AI56"/>
    <mergeCell ref="AJ56:AM56"/>
    <mergeCell ref="AN57:AQ57"/>
    <mergeCell ref="AR57:AU57"/>
    <mergeCell ref="AV57:AY57"/>
    <mergeCell ref="AZ57:BC57"/>
    <mergeCell ref="BD57:BI57"/>
    <mergeCell ref="AF57:AI57"/>
    <mergeCell ref="AJ57:AM57"/>
    <mergeCell ref="C57:E57"/>
    <mergeCell ref="F57:H57"/>
    <mergeCell ref="I57:K57"/>
    <mergeCell ref="L57:N57"/>
    <mergeCell ref="O57:R57"/>
    <mergeCell ref="S56:V56"/>
    <mergeCell ref="W56:Y56"/>
    <mergeCell ref="Z56:AB56"/>
    <mergeCell ref="AC56:AE56"/>
    <mergeCell ref="C56:E56"/>
    <mergeCell ref="F56:H56"/>
    <mergeCell ref="I56:K56"/>
    <mergeCell ref="L56:N56"/>
    <mergeCell ref="O56:R56"/>
    <mergeCell ref="S57:V57"/>
    <mergeCell ref="W57:Y57"/>
    <mergeCell ref="Z57:AB57"/>
    <mergeCell ref="AC57:AE57"/>
    <mergeCell ref="AN54:AQ54"/>
    <mergeCell ref="AR54:AU54"/>
    <mergeCell ref="AV54:AY54"/>
    <mergeCell ref="AZ54:BC54"/>
    <mergeCell ref="BD54:BI54"/>
    <mergeCell ref="AF54:AI54"/>
    <mergeCell ref="AJ54:AM54"/>
    <mergeCell ref="AN55:AQ55"/>
    <mergeCell ref="AR55:AU55"/>
    <mergeCell ref="AV55:AY55"/>
    <mergeCell ref="AZ55:BC55"/>
    <mergeCell ref="BD55:BI55"/>
    <mergeCell ref="AF55:AI55"/>
    <mergeCell ref="AJ55:AM55"/>
    <mergeCell ref="C55:E55"/>
    <mergeCell ref="F55:H55"/>
    <mergeCell ref="I55:K55"/>
    <mergeCell ref="L55:N55"/>
    <mergeCell ref="O55:R55"/>
    <mergeCell ref="S54:V54"/>
    <mergeCell ref="W54:Y54"/>
    <mergeCell ref="Z54:AB54"/>
    <mergeCell ref="AC54:AE54"/>
    <mergeCell ref="C54:E54"/>
    <mergeCell ref="F54:H54"/>
    <mergeCell ref="I54:K54"/>
    <mergeCell ref="L54:N54"/>
    <mergeCell ref="O54:R54"/>
    <mergeCell ref="S55:V55"/>
    <mergeCell ref="W55:Y55"/>
    <mergeCell ref="Z55:AB55"/>
    <mergeCell ref="AC55:AE55"/>
    <mergeCell ref="AN52:AQ52"/>
    <mergeCell ref="AR52:AU52"/>
    <mergeCell ref="AV52:AY52"/>
    <mergeCell ref="AZ52:BC52"/>
    <mergeCell ref="BD52:BI52"/>
    <mergeCell ref="AF52:AI52"/>
    <mergeCell ref="AJ52:AM52"/>
    <mergeCell ref="AN53:AQ53"/>
    <mergeCell ref="AR53:AU53"/>
    <mergeCell ref="AV53:AY53"/>
    <mergeCell ref="AZ53:BC53"/>
    <mergeCell ref="BD53:BI53"/>
    <mergeCell ref="AF53:AI53"/>
    <mergeCell ref="AJ53:AM53"/>
    <mergeCell ref="C53:E53"/>
    <mergeCell ref="F53:H53"/>
    <mergeCell ref="I53:K53"/>
    <mergeCell ref="L53:N53"/>
    <mergeCell ref="O53:R53"/>
    <mergeCell ref="S52:V52"/>
    <mergeCell ref="W52:Y52"/>
    <mergeCell ref="Z52:AB52"/>
    <mergeCell ref="AC52:AE52"/>
    <mergeCell ref="C52:E52"/>
    <mergeCell ref="F52:H52"/>
    <mergeCell ref="I52:K52"/>
    <mergeCell ref="L52:N52"/>
    <mergeCell ref="O52:R52"/>
    <mergeCell ref="S53:V53"/>
    <mergeCell ref="W53:Y53"/>
    <mergeCell ref="Z53:AB53"/>
    <mergeCell ref="AC53:AE53"/>
    <mergeCell ref="AN50:AQ50"/>
    <mergeCell ref="AR50:AU50"/>
    <mergeCell ref="AV50:AY50"/>
    <mergeCell ref="AZ50:BC50"/>
    <mergeCell ref="BD50:BI50"/>
    <mergeCell ref="AF50:AI50"/>
    <mergeCell ref="AJ50:AM50"/>
    <mergeCell ref="AN51:AQ51"/>
    <mergeCell ref="AR51:AU51"/>
    <mergeCell ref="AV51:AY51"/>
    <mergeCell ref="AZ51:BC51"/>
    <mergeCell ref="BD51:BI51"/>
    <mergeCell ref="AF51:AI51"/>
    <mergeCell ref="AJ51:AM51"/>
    <mergeCell ref="C51:E51"/>
    <mergeCell ref="F51:H51"/>
    <mergeCell ref="I51:K51"/>
    <mergeCell ref="L51:N51"/>
    <mergeCell ref="O51:R51"/>
    <mergeCell ref="S50:V50"/>
    <mergeCell ref="W50:Y50"/>
    <mergeCell ref="Z50:AB50"/>
    <mergeCell ref="AC50:AE50"/>
    <mergeCell ref="C50:E50"/>
    <mergeCell ref="F50:H50"/>
    <mergeCell ref="I50:K50"/>
    <mergeCell ref="L50:N50"/>
    <mergeCell ref="O50:R50"/>
    <mergeCell ref="S51:V51"/>
    <mergeCell ref="W51:Y51"/>
    <mergeCell ref="Z51:AB51"/>
    <mergeCell ref="AC51:AE51"/>
    <mergeCell ref="AN48:AQ48"/>
    <mergeCell ref="AR48:AU48"/>
    <mergeCell ref="AV48:AY48"/>
    <mergeCell ref="AZ48:BC48"/>
    <mergeCell ref="BD48:BI48"/>
    <mergeCell ref="AF48:AI48"/>
    <mergeCell ref="AJ48:AM48"/>
    <mergeCell ref="AN49:AQ49"/>
    <mergeCell ref="AR49:AU49"/>
    <mergeCell ref="AV49:AY49"/>
    <mergeCell ref="AZ49:BC49"/>
    <mergeCell ref="BD49:BI49"/>
    <mergeCell ref="AF49:AI49"/>
    <mergeCell ref="AJ49:AM49"/>
    <mergeCell ref="C49:E49"/>
    <mergeCell ref="F49:H49"/>
    <mergeCell ref="I49:K49"/>
    <mergeCell ref="L49:N49"/>
    <mergeCell ref="O49:R49"/>
    <mergeCell ref="S48:V48"/>
    <mergeCell ref="W48:Y48"/>
    <mergeCell ref="Z48:AB48"/>
    <mergeCell ref="AC48:AE48"/>
    <mergeCell ref="C48:E48"/>
    <mergeCell ref="F48:H48"/>
    <mergeCell ref="I48:K48"/>
    <mergeCell ref="L48:N48"/>
    <mergeCell ref="O48:R48"/>
    <mergeCell ref="S49:V49"/>
    <mergeCell ref="W49:Y49"/>
    <mergeCell ref="Z49:AB49"/>
    <mergeCell ref="AC49:AE49"/>
    <mergeCell ref="AN46:AQ46"/>
    <mergeCell ref="AR46:AU46"/>
    <mergeCell ref="AV46:AY46"/>
    <mergeCell ref="AZ46:BC46"/>
    <mergeCell ref="BD46:BI46"/>
    <mergeCell ref="AF46:AI46"/>
    <mergeCell ref="AJ46:AM46"/>
    <mergeCell ref="AN47:AQ47"/>
    <mergeCell ref="AR47:AU47"/>
    <mergeCell ref="AV47:AY47"/>
    <mergeCell ref="AZ47:BC47"/>
    <mergeCell ref="BD47:BI47"/>
    <mergeCell ref="AF47:AI47"/>
    <mergeCell ref="AJ47:AM47"/>
    <mergeCell ref="C47:E47"/>
    <mergeCell ref="F47:H47"/>
    <mergeCell ref="I47:K47"/>
    <mergeCell ref="L47:N47"/>
    <mergeCell ref="O47:R47"/>
    <mergeCell ref="S46:V46"/>
    <mergeCell ref="W46:Y46"/>
    <mergeCell ref="Z46:AB46"/>
    <mergeCell ref="AC46:AE46"/>
    <mergeCell ref="C46:E46"/>
    <mergeCell ref="F46:H46"/>
    <mergeCell ref="I46:K46"/>
    <mergeCell ref="L46:N46"/>
    <mergeCell ref="O46:R46"/>
    <mergeCell ref="S47:V47"/>
    <mergeCell ref="W47:Y47"/>
    <mergeCell ref="Z47:AB47"/>
    <mergeCell ref="AC47:AE47"/>
    <mergeCell ref="AN44:AQ44"/>
    <mergeCell ref="AR44:AU44"/>
    <mergeCell ref="AV44:AY44"/>
    <mergeCell ref="AZ44:BC44"/>
    <mergeCell ref="BD44:BI44"/>
    <mergeCell ref="AF44:AI44"/>
    <mergeCell ref="AJ44:AM44"/>
    <mergeCell ref="AN45:AQ45"/>
    <mergeCell ref="AR45:AU45"/>
    <mergeCell ref="AV45:AY45"/>
    <mergeCell ref="AZ45:BC45"/>
    <mergeCell ref="BD45:BI45"/>
    <mergeCell ref="AF45:AI45"/>
    <mergeCell ref="AJ45:AM45"/>
    <mergeCell ref="C45:E45"/>
    <mergeCell ref="F45:H45"/>
    <mergeCell ref="I45:K45"/>
    <mergeCell ref="L45:N45"/>
    <mergeCell ref="O45:R45"/>
    <mergeCell ref="S44:V44"/>
    <mergeCell ref="W44:Y44"/>
    <mergeCell ref="Z44:AB44"/>
    <mergeCell ref="AC44:AE44"/>
    <mergeCell ref="C44:E44"/>
    <mergeCell ref="F44:H44"/>
    <mergeCell ref="I44:K44"/>
    <mergeCell ref="L44:N44"/>
    <mergeCell ref="O44:R44"/>
    <mergeCell ref="S45:V45"/>
    <mergeCell ref="W45:Y45"/>
    <mergeCell ref="Z45:AB45"/>
    <mergeCell ref="AC45:AE45"/>
    <mergeCell ref="AN42:AQ42"/>
    <mergeCell ref="AR42:AU42"/>
    <mergeCell ref="AV42:AY42"/>
    <mergeCell ref="AZ42:BC42"/>
    <mergeCell ref="BD42:BI42"/>
    <mergeCell ref="AF42:AI42"/>
    <mergeCell ref="AJ42:AM42"/>
    <mergeCell ref="AN43:AQ43"/>
    <mergeCell ref="AR43:AU43"/>
    <mergeCell ref="AV43:AY43"/>
    <mergeCell ref="AZ43:BC43"/>
    <mergeCell ref="BD43:BI43"/>
    <mergeCell ref="AF43:AI43"/>
    <mergeCell ref="AJ43:AM43"/>
    <mergeCell ref="C43:E43"/>
    <mergeCell ref="F43:H43"/>
    <mergeCell ref="I43:K43"/>
    <mergeCell ref="L43:N43"/>
    <mergeCell ref="O43:R43"/>
    <mergeCell ref="S42:V42"/>
    <mergeCell ref="W42:Y42"/>
    <mergeCell ref="Z42:AB42"/>
    <mergeCell ref="AC42:AE42"/>
    <mergeCell ref="C42:E42"/>
    <mergeCell ref="F42:H42"/>
    <mergeCell ref="I42:K42"/>
    <mergeCell ref="L42:N42"/>
    <mergeCell ref="O42:R42"/>
    <mergeCell ref="S43:V43"/>
    <mergeCell ref="W43:Y43"/>
    <mergeCell ref="Z43:AB43"/>
    <mergeCell ref="AC43:AE43"/>
    <mergeCell ref="AN40:AQ40"/>
    <mergeCell ref="AR40:AU40"/>
    <mergeCell ref="AV40:AY40"/>
    <mergeCell ref="AZ40:BC40"/>
    <mergeCell ref="BD40:BI40"/>
    <mergeCell ref="AF40:AI40"/>
    <mergeCell ref="AJ40:AM40"/>
    <mergeCell ref="AN41:AQ41"/>
    <mergeCell ref="AR41:AU41"/>
    <mergeCell ref="AV41:AY41"/>
    <mergeCell ref="AZ41:BC41"/>
    <mergeCell ref="BD41:BI41"/>
    <mergeCell ref="AF41:AI41"/>
    <mergeCell ref="AJ41:AM41"/>
    <mergeCell ref="C41:E41"/>
    <mergeCell ref="F41:H41"/>
    <mergeCell ref="I41:K41"/>
    <mergeCell ref="L41:N41"/>
    <mergeCell ref="O41:R41"/>
    <mergeCell ref="S40:V40"/>
    <mergeCell ref="W40:Y40"/>
    <mergeCell ref="Z40:AB40"/>
    <mergeCell ref="AC40:AE40"/>
    <mergeCell ref="C40:E40"/>
    <mergeCell ref="F40:H40"/>
    <mergeCell ref="I40:K40"/>
    <mergeCell ref="L40:N40"/>
    <mergeCell ref="O40:R40"/>
    <mergeCell ref="S41:V41"/>
    <mergeCell ref="W41:Y41"/>
    <mergeCell ref="Z41:AB41"/>
    <mergeCell ref="AC41:AE41"/>
    <mergeCell ref="AN38:AQ38"/>
    <mergeCell ref="AR38:AU38"/>
    <mergeCell ref="AV38:AY38"/>
    <mergeCell ref="AZ38:BC38"/>
    <mergeCell ref="BD38:BI38"/>
    <mergeCell ref="AF38:AI38"/>
    <mergeCell ref="AJ38:AM38"/>
    <mergeCell ref="AN39:AQ39"/>
    <mergeCell ref="AR39:AU39"/>
    <mergeCell ref="AV39:AY39"/>
    <mergeCell ref="AZ39:BC39"/>
    <mergeCell ref="BD39:BI39"/>
    <mergeCell ref="AF39:AI39"/>
    <mergeCell ref="AJ39:AM39"/>
    <mergeCell ref="C39:E39"/>
    <mergeCell ref="F39:H39"/>
    <mergeCell ref="I39:K39"/>
    <mergeCell ref="L39:N39"/>
    <mergeCell ref="O39:R39"/>
    <mergeCell ref="S38:V38"/>
    <mergeCell ref="W38:Y38"/>
    <mergeCell ref="Z38:AB38"/>
    <mergeCell ref="AC38:AE38"/>
    <mergeCell ref="C38:E38"/>
    <mergeCell ref="F38:H38"/>
    <mergeCell ref="I38:K38"/>
    <mergeCell ref="L38:N38"/>
    <mergeCell ref="O38:R38"/>
    <mergeCell ref="S39:V39"/>
    <mergeCell ref="W39:Y39"/>
    <mergeCell ref="Z39:AB39"/>
    <mergeCell ref="AC39:AE39"/>
    <mergeCell ref="AN36:AQ36"/>
    <mergeCell ref="AR36:AU36"/>
    <mergeCell ref="AV36:AY36"/>
    <mergeCell ref="AZ36:BC36"/>
    <mergeCell ref="BD36:BI36"/>
    <mergeCell ref="AF36:AI36"/>
    <mergeCell ref="AJ36:AM36"/>
    <mergeCell ref="AN37:AQ37"/>
    <mergeCell ref="AR37:AU37"/>
    <mergeCell ref="AV37:AY37"/>
    <mergeCell ref="AZ37:BC37"/>
    <mergeCell ref="BD37:BI37"/>
    <mergeCell ref="AF37:AI37"/>
    <mergeCell ref="AJ37:AM37"/>
    <mergeCell ref="C37:E37"/>
    <mergeCell ref="F37:H37"/>
    <mergeCell ref="I37:K37"/>
    <mergeCell ref="L37:N37"/>
    <mergeCell ref="O37:R37"/>
    <mergeCell ref="S36:V36"/>
    <mergeCell ref="W36:Y36"/>
    <mergeCell ref="Z36:AB36"/>
    <mergeCell ref="AC36:AE36"/>
    <mergeCell ref="C36:E36"/>
    <mergeCell ref="F36:H36"/>
    <mergeCell ref="I36:K36"/>
    <mergeCell ref="L36:N36"/>
    <mergeCell ref="O36:R36"/>
    <mergeCell ref="S37:V37"/>
    <mergeCell ref="W37:Y37"/>
    <mergeCell ref="Z37:AB37"/>
    <mergeCell ref="AC37:AE37"/>
    <mergeCell ref="AN34:AQ34"/>
    <mergeCell ref="AR34:AU34"/>
    <mergeCell ref="AV34:AY34"/>
    <mergeCell ref="AZ34:BC34"/>
    <mergeCell ref="BD34:BI34"/>
    <mergeCell ref="AF34:AI34"/>
    <mergeCell ref="AJ34:AM34"/>
    <mergeCell ref="AN35:AQ35"/>
    <mergeCell ref="AR35:AU35"/>
    <mergeCell ref="AV35:AY35"/>
    <mergeCell ref="AZ35:BC35"/>
    <mergeCell ref="BD35:BI35"/>
    <mergeCell ref="AF35:AI35"/>
    <mergeCell ref="AJ35:AM35"/>
    <mergeCell ref="C35:E35"/>
    <mergeCell ref="F35:H35"/>
    <mergeCell ref="I35:K35"/>
    <mergeCell ref="L35:N35"/>
    <mergeCell ref="O35:R35"/>
    <mergeCell ref="S34:V34"/>
    <mergeCell ref="W34:Y34"/>
    <mergeCell ref="Z34:AB34"/>
    <mergeCell ref="AC34:AE34"/>
    <mergeCell ref="C34:E34"/>
    <mergeCell ref="F34:H34"/>
    <mergeCell ref="I34:K34"/>
    <mergeCell ref="L34:N34"/>
    <mergeCell ref="O34:R34"/>
    <mergeCell ref="S35:V35"/>
    <mergeCell ref="W35:Y35"/>
    <mergeCell ref="Z35:AB35"/>
    <mergeCell ref="AC35:AE35"/>
    <mergeCell ref="AN32:AQ32"/>
    <mergeCell ref="AR32:AU32"/>
    <mergeCell ref="AV32:AY32"/>
    <mergeCell ref="AZ32:BC32"/>
    <mergeCell ref="BD32:BI32"/>
    <mergeCell ref="AF32:AI32"/>
    <mergeCell ref="AJ32:AM32"/>
    <mergeCell ref="AN33:AQ33"/>
    <mergeCell ref="AR33:AU33"/>
    <mergeCell ref="AV33:AY33"/>
    <mergeCell ref="AZ33:BC33"/>
    <mergeCell ref="BD33:BI33"/>
    <mergeCell ref="AF33:AI33"/>
    <mergeCell ref="AJ33:AM33"/>
    <mergeCell ref="C33:E33"/>
    <mergeCell ref="F33:H33"/>
    <mergeCell ref="I33:K33"/>
    <mergeCell ref="L33:N33"/>
    <mergeCell ref="O33:R33"/>
    <mergeCell ref="S32:V32"/>
    <mergeCell ref="W32:Y32"/>
    <mergeCell ref="Z32:AB32"/>
    <mergeCell ref="AC32:AE32"/>
    <mergeCell ref="C32:E32"/>
    <mergeCell ref="F32:H32"/>
    <mergeCell ref="I32:K32"/>
    <mergeCell ref="L32:N32"/>
    <mergeCell ref="O32:R32"/>
    <mergeCell ref="S33:V33"/>
    <mergeCell ref="W33:Y33"/>
    <mergeCell ref="Z33:AB33"/>
    <mergeCell ref="AC33:AE33"/>
    <mergeCell ref="C20:BI20"/>
    <mergeCell ref="D21:BI21"/>
    <mergeCell ref="C22:BI22"/>
    <mergeCell ref="D23:BI23"/>
    <mergeCell ref="B12:BI12"/>
    <mergeCell ref="B13:BI13"/>
    <mergeCell ref="C14:BI14"/>
    <mergeCell ref="C15:BI15"/>
    <mergeCell ref="C16:BI16"/>
    <mergeCell ref="C17:BI17"/>
    <mergeCell ref="AZ31:BC31"/>
    <mergeCell ref="AF29:BI29"/>
    <mergeCell ref="AF30:AM30"/>
    <mergeCell ref="AN30:AU30"/>
    <mergeCell ref="AV30:BC30"/>
    <mergeCell ref="BD30:BI31"/>
    <mergeCell ref="AF31:AI31"/>
    <mergeCell ref="S29:V31"/>
    <mergeCell ref="W29:Y31"/>
    <mergeCell ref="Z29:AB31"/>
    <mergeCell ref="AC29:AE31"/>
    <mergeCell ref="B68:BG68"/>
    <mergeCell ref="B1:BI1"/>
    <mergeCell ref="B3:BI3"/>
    <mergeCell ref="B5:BI5"/>
    <mergeCell ref="B7:BI7"/>
    <mergeCell ref="BF9:BI9"/>
    <mergeCell ref="B10:L10"/>
    <mergeCell ref="N10:O10"/>
    <mergeCell ref="C18:BI18"/>
    <mergeCell ref="C19:BI19"/>
    <mergeCell ref="D24:BI24"/>
    <mergeCell ref="D25:BI25"/>
    <mergeCell ref="E26:BI26"/>
    <mergeCell ref="D27:BI27"/>
    <mergeCell ref="B29:B31"/>
    <mergeCell ref="C29:E31"/>
    <mergeCell ref="F29:H31"/>
    <mergeCell ref="I29:K31"/>
    <mergeCell ref="L29:N31"/>
    <mergeCell ref="O29:R31"/>
    <mergeCell ref="AJ31:AM31"/>
    <mergeCell ref="AN31:AQ31"/>
    <mergeCell ref="AR31:AU31"/>
    <mergeCell ref="AV31:AY31"/>
  </mergeCells>
  <conditionalFormatting sqref="D27:BI27">
    <cfRule type="expression" dxfId="70" priority="1">
      <formula>AND(CA68&gt;0,COUNTA(BD33:BI67)=0)</formula>
    </cfRule>
  </conditionalFormatting>
  <conditionalFormatting sqref="BD33:BI67">
    <cfRule type="expression" dxfId="69" priority="4">
      <formula>AND($CA33&gt;0,$BD33="")</formula>
    </cfRule>
    <cfRule type="expression" dxfId="68" priority="5">
      <formula>AND($CA33=0,$BD33="")</formula>
    </cfRule>
  </conditionalFormatting>
  <dataValidations count="1">
    <dataValidation type="list" allowBlank="1" showInputMessage="1" showErrorMessage="1" sqref="AJ32:AM67 AZ32:BC67 AR32:AU67" xr:uid="{5DE34C37-1123-4AC9-8362-1251363DB77A}">
      <formula1>$BK$32:$BK$42</formula1>
    </dataValidation>
  </dataValidations>
  <hyperlinks>
    <hyperlink ref="Z32" r:id="rId1" xr:uid="{1A416351-1D93-46A3-81D8-9CA37261E6B7}"/>
    <hyperlink ref="BF9:BI9" location="Índice!B15" display="Índice" xr:uid="{EFB9C1C3-BD2F-4139-966A-C7F3F66B6C55}"/>
  </hyperlinks>
  <printOptions horizontalCentered="1" verticalCentered="1"/>
  <pageMargins left="0.70866141732283472" right="0.70866141732283472" top="0.74803149606299213" bottom="0.74803149606299213" header="0.31496062992125984" footer="0.31496062992125984"/>
  <pageSetup scale="75" orientation="portrait" r:id="rId2"/>
  <headerFooter>
    <oddHeader>&amp;CMódulo 1 Sección III
Participantes</oddHeader>
    <oddFooter>&amp;LCenso Nacional de Gobiernos Estatales 2024&amp;R&amp;P de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F54FE-C0F7-4F6D-9EAE-A46D26ABCFD8}">
  <dimension ref="A1:HL951"/>
  <sheetViews>
    <sheetView showGridLines="0" zoomScaleNormal="100" workbookViewId="0">
      <selection activeCell="B948" sqref="B948:AE948"/>
    </sheetView>
  </sheetViews>
  <sheetFormatPr baseColWidth="10" defaultColWidth="0" defaultRowHeight="15" customHeight="1" zeroHeight="1"/>
  <cols>
    <col min="1" max="1" width="5.7109375" style="5" customWidth="1"/>
    <col min="2" max="30" width="3.7109375" style="5" customWidth="1"/>
    <col min="31" max="31" width="5.7109375" style="5" customWidth="1"/>
    <col min="32" max="220" width="13.7109375" style="5" hidden="1" customWidth="1"/>
    <col min="221" max="16384" width="3.7109375" style="5" hidden="1"/>
  </cols>
  <sheetData>
    <row r="1" spans="1:30" ht="173.25" customHeight="1">
      <c r="B1" s="280" t="s">
        <v>0</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row>
    <row r="2" spans="1:30" ht="15" customHeight="1"/>
    <row r="3" spans="1:30" ht="45" customHeight="1">
      <c r="B3" s="282" t="s">
        <v>1</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1:30" ht="15" customHeight="1"/>
    <row r="5" spans="1:30" ht="45" customHeight="1">
      <c r="B5" s="282" t="s">
        <v>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1:30" ht="15" customHeight="1">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15" customHeight="1" thickBot="1">
      <c r="B7" s="7" t="s">
        <v>3</v>
      </c>
      <c r="C7" s="6"/>
      <c r="D7" s="6"/>
      <c r="E7" s="6"/>
      <c r="F7" s="6"/>
      <c r="G7" s="6"/>
      <c r="H7" s="6"/>
      <c r="I7" s="6"/>
      <c r="J7" s="6"/>
      <c r="K7" s="6"/>
      <c r="L7" s="6"/>
      <c r="M7" s="6"/>
      <c r="N7" s="7" t="s">
        <v>4</v>
      </c>
      <c r="O7" s="6"/>
      <c r="AA7" s="289" t="s">
        <v>2</v>
      </c>
      <c r="AB7" s="289"/>
      <c r="AC7" s="289"/>
      <c r="AD7" s="289"/>
    </row>
    <row r="8" spans="1:30" ht="15" customHeight="1" thickBot="1">
      <c r="B8" s="284" t="str">
        <f>IF(Presentación!B10="","",Presentación!B10)</f>
        <v/>
      </c>
      <c r="C8" s="285"/>
      <c r="D8" s="285"/>
      <c r="E8" s="285"/>
      <c r="F8" s="285"/>
      <c r="G8" s="285"/>
      <c r="H8" s="285"/>
      <c r="I8" s="285"/>
      <c r="J8" s="285"/>
      <c r="K8" s="285"/>
      <c r="L8" s="286"/>
      <c r="M8" s="6"/>
      <c r="N8" s="284" t="str">
        <f>IF(Presentación!N10="","",Presentación!N10)</f>
        <v/>
      </c>
      <c r="O8" s="286"/>
    </row>
    <row r="9" spans="1:30" ht="15" customHeight="1"/>
    <row r="10" spans="1:30" ht="15" customHeight="1">
      <c r="A10" s="60"/>
      <c r="B10" s="419" t="s">
        <v>92</v>
      </c>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1"/>
    </row>
    <row r="11" spans="1:30" ht="36" customHeight="1">
      <c r="A11" s="60"/>
      <c r="B11" s="61"/>
      <c r="C11" s="376" t="s">
        <v>366</v>
      </c>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411"/>
    </row>
    <row r="12" spans="1:30" ht="24" customHeight="1">
      <c r="A12" s="60"/>
      <c r="B12" s="61"/>
      <c r="C12" s="322" t="s">
        <v>93</v>
      </c>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415"/>
    </row>
    <row r="13" spans="1:30" ht="96" customHeight="1">
      <c r="A13" s="60"/>
      <c r="B13" s="61"/>
      <c r="C13" s="422" t="s">
        <v>496</v>
      </c>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4"/>
    </row>
    <row r="14" spans="1:30" ht="24" customHeight="1">
      <c r="A14" s="60"/>
      <c r="B14" s="61"/>
      <c r="C14" s="322" t="s">
        <v>94</v>
      </c>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415"/>
    </row>
    <row r="15" spans="1:30" ht="24" customHeight="1">
      <c r="A15" s="60"/>
      <c r="B15" s="61"/>
      <c r="C15" s="376" t="s">
        <v>95</v>
      </c>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411"/>
    </row>
    <row r="16" spans="1:30" ht="24" customHeight="1">
      <c r="A16" s="60"/>
      <c r="B16" s="61"/>
      <c r="C16" s="322" t="s">
        <v>476</v>
      </c>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416"/>
    </row>
    <row r="17" spans="1:30" ht="36" customHeight="1">
      <c r="A17" s="60"/>
      <c r="B17" s="61"/>
      <c r="C17" s="322" t="s">
        <v>96</v>
      </c>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3"/>
    </row>
    <row r="18" spans="1:30" ht="36" customHeight="1">
      <c r="A18" s="60"/>
      <c r="B18" s="62"/>
      <c r="C18" s="322" t="s">
        <v>414</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3"/>
    </row>
    <row r="19" spans="1:30" ht="48" customHeight="1">
      <c r="A19" s="60"/>
      <c r="B19" s="62"/>
      <c r="C19" s="417" t="s">
        <v>415</v>
      </c>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8"/>
    </row>
    <row r="20" spans="1:30" ht="15" customHeight="1">
      <c r="A20" s="60"/>
      <c r="B20" s="63"/>
      <c r="C20" s="326" t="s">
        <v>416</v>
      </c>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7"/>
    </row>
    <row r="21" spans="1:30" ht="15" customHeight="1">
      <c r="A21" s="60"/>
      <c r="B21" s="419" t="s">
        <v>97</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1"/>
    </row>
    <row r="22" spans="1:30" ht="24" customHeight="1">
      <c r="A22" s="60"/>
      <c r="B22" s="64"/>
      <c r="C22" s="326" t="s">
        <v>289</v>
      </c>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7"/>
    </row>
    <row r="23" spans="1:30" ht="15" customHeight="1" thickBot="1">
      <c r="A23" s="60"/>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15" customHeight="1" thickBot="1">
      <c r="A24" s="65" t="s">
        <v>98</v>
      </c>
      <c r="B24" s="392" t="s">
        <v>99</v>
      </c>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4"/>
    </row>
    <row r="25" spans="1:30" ht="15" customHeight="1">
      <c r="A25" s="60"/>
      <c r="B25" s="412" t="s">
        <v>100</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4"/>
    </row>
    <row r="26" spans="1:30" ht="24" customHeight="1">
      <c r="A26" s="60"/>
      <c r="B26" s="119"/>
      <c r="C26" s="322" t="s">
        <v>430</v>
      </c>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415"/>
    </row>
    <row r="27" spans="1:30" ht="24" customHeight="1">
      <c r="A27" s="60"/>
      <c r="B27" s="119"/>
      <c r="C27" s="59"/>
      <c r="D27" s="376" t="s">
        <v>424</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411"/>
    </row>
    <row r="28" spans="1:30" ht="24" customHeight="1">
      <c r="A28" s="60"/>
      <c r="B28" s="119"/>
      <c r="C28" s="59"/>
      <c r="D28" s="376" t="s">
        <v>420</v>
      </c>
      <c r="E28" s="376"/>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411"/>
    </row>
    <row r="29" spans="1:30" ht="36" customHeight="1">
      <c r="A29" s="60"/>
      <c r="B29" s="119"/>
      <c r="C29" s="59"/>
      <c r="D29" s="376" t="s">
        <v>473</v>
      </c>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411"/>
    </row>
    <row r="30" spans="1:30" ht="24" customHeight="1">
      <c r="A30" s="60"/>
      <c r="B30" s="119"/>
      <c r="C30" s="59"/>
      <c r="D30" s="376" t="s">
        <v>421</v>
      </c>
      <c r="E30" s="376"/>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411"/>
    </row>
    <row r="31" spans="1:30" ht="24" customHeight="1">
      <c r="A31" s="60"/>
      <c r="B31" s="119"/>
      <c r="C31" s="59"/>
      <c r="D31" s="376" t="s">
        <v>422</v>
      </c>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411"/>
    </row>
    <row r="32" spans="1:30" ht="24" customHeight="1">
      <c r="A32" s="60"/>
      <c r="B32" s="119"/>
      <c r="C32" s="59"/>
      <c r="D32" s="376" t="s">
        <v>425</v>
      </c>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411"/>
    </row>
    <row r="33" spans="1:30" ht="24" customHeight="1">
      <c r="A33" s="60"/>
      <c r="B33" s="119"/>
      <c r="C33" s="59"/>
      <c r="D33" s="376" t="s">
        <v>481</v>
      </c>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411"/>
    </row>
    <row r="34" spans="1:30" ht="24" customHeight="1">
      <c r="A34" s="60"/>
      <c r="B34" s="119"/>
      <c r="C34" s="59"/>
      <c r="D34" s="376" t="s">
        <v>423</v>
      </c>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411"/>
    </row>
    <row r="35" spans="1:30" ht="36" customHeight="1">
      <c r="A35" s="60"/>
      <c r="B35" s="119"/>
      <c r="C35" s="59"/>
      <c r="D35" s="376" t="s">
        <v>426</v>
      </c>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411"/>
    </row>
    <row r="36" spans="1:30" ht="24" customHeight="1">
      <c r="A36" s="60"/>
      <c r="B36" s="119"/>
      <c r="C36" s="59"/>
      <c r="D36" s="376" t="s">
        <v>427</v>
      </c>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411"/>
    </row>
    <row r="37" spans="1:30" ht="24" customHeight="1">
      <c r="A37" s="60"/>
      <c r="B37" s="119"/>
      <c r="C37" s="59"/>
      <c r="D37" s="376" t="s">
        <v>429</v>
      </c>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411"/>
    </row>
    <row r="38" spans="1:30" ht="24" customHeight="1">
      <c r="A38" s="60"/>
      <c r="B38" s="119"/>
      <c r="C38" s="59"/>
      <c r="D38" s="376" t="s">
        <v>428</v>
      </c>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411"/>
    </row>
    <row r="39" spans="1:30" ht="24" customHeight="1">
      <c r="A39" s="60"/>
      <c r="B39" s="66"/>
      <c r="C39" s="322" t="s">
        <v>431</v>
      </c>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415"/>
    </row>
    <row r="40" spans="1:30" ht="24" customHeight="1">
      <c r="A40" s="60"/>
      <c r="B40" s="66"/>
      <c r="C40" s="322" t="s">
        <v>432</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415"/>
    </row>
    <row r="41" spans="1:30" ht="36" customHeight="1">
      <c r="A41" s="60"/>
      <c r="B41" s="66"/>
      <c r="C41" s="59"/>
      <c r="D41" s="376" t="s">
        <v>290</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411"/>
    </row>
    <row r="42" spans="1:30" ht="36" customHeight="1">
      <c r="A42" s="60"/>
      <c r="B42" s="66"/>
      <c r="C42" s="59"/>
      <c r="D42" s="376" t="s">
        <v>291</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411"/>
    </row>
    <row r="43" spans="1:30" ht="36" customHeight="1">
      <c r="A43" s="60"/>
      <c r="B43" s="66"/>
      <c r="C43" s="59"/>
      <c r="D43" s="376" t="s">
        <v>292</v>
      </c>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411"/>
    </row>
    <row r="44" spans="1:30" ht="24" customHeight="1">
      <c r="A44" s="60"/>
      <c r="B44" s="66"/>
      <c r="C44" s="59"/>
      <c r="D44" s="376" t="s">
        <v>293</v>
      </c>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411"/>
    </row>
    <row r="45" spans="1:30" ht="15" customHeight="1">
      <c r="A45" s="60"/>
      <c r="B45" s="66"/>
      <c r="C45" s="59"/>
      <c r="D45" s="376" t="s">
        <v>294</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411"/>
    </row>
    <row r="46" spans="1:30" ht="36" customHeight="1">
      <c r="A46" s="60"/>
      <c r="B46" s="66"/>
      <c r="C46" s="59"/>
      <c r="D46" s="376" t="s">
        <v>295</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411"/>
    </row>
    <row r="47" spans="1:30" ht="36" customHeight="1">
      <c r="A47" s="60"/>
      <c r="B47" s="66"/>
      <c r="C47" s="59"/>
      <c r="D47" s="376" t="s">
        <v>296</v>
      </c>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411"/>
    </row>
    <row r="48" spans="1:30" ht="36" customHeight="1">
      <c r="A48" s="60"/>
      <c r="B48" s="66"/>
      <c r="C48" s="59"/>
      <c r="D48" s="376" t="s">
        <v>297</v>
      </c>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411"/>
    </row>
    <row r="49" spans="1:36" ht="36" customHeight="1">
      <c r="A49" s="60"/>
      <c r="B49" s="120"/>
      <c r="C49" s="322" t="s">
        <v>433</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415"/>
    </row>
    <row r="50" spans="1:36" ht="24" customHeight="1">
      <c r="A50" s="60"/>
      <c r="B50" s="120"/>
      <c r="C50" s="322" t="s">
        <v>434</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415"/>
    </row>
    <row r="51" spans="1:36" ht="24" customHeight="1">
      <c r="A51" s="60"/>
      <c r="B51" s="121"/>
      <c r="C51" s="326" t="s">
        <v>435</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428"/>
    </row>
    <row r="52" spans="1:36" ht="1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row>
    <row r="53" spans="1:36" ht="24" customHeight="1">
      <c r="A53" s="67" t="s">
        <v>101</v>
      </c>
      <c r="B53" s="398" t="s">
        <v>269</v>
      </c>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row>
    <row r="54" spans="1:36" ht="24" customHeight="1">
      <c r="A54" s="69"/>
      <c r="B54" s="2"/>
      <c r="C54" s="322" t="s">
        <v>102</v>
      </c>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row>
    <row r="55" spans="1:36" ht="15" customHeight="1">
      <c r="A55" s="69"/>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6" ht="24" customHeight="1">
      <c r="A56" s="69"/>
      <c r="B56" s="2"/>
      <c r="C56" s="296" t="s">
        <v>103</v>
      </c>
      <c r="D56" s="297"/>
      <c r="E56" s="297"/>
      <c r="F56" s="297"/>
      <c r="G56" s="297"/>
      <c r="H56" s="297"/>
      <c r="I56" s="297"/>
      <c r="J56" s="297"/>
      <c r="K56" s="297"/>
      <c r="L56" s="297"/>
      <c r="M56" s="297"/>
      <c r="N56" s="297"/>
      <c r="O56" s="297"/>
      <c r="P56" s="298"/>
      <c r="Q56" s="296" t="s">
        <v>104</v>
      </c>
      <c r="R56" s="297"/>
      <c r="S56" s="297"/>
      <c r="T56" s="297"/>
      <c r="U56" s="297"/>
      <c r="V56" s="297"/>
      <c r="W56" s="297"/>
      <c r="X56" s="297"/>
      <c r="Y56" s="297"/>
      <c r="Z56" s="297"/>
      <c r="AA56" s="297"/>
      <c r="AB56" s="297"/>
      <c r="AC56" s="297"/>
      <c r="AD56" s="298"/>
      <c r="AG56" s="214" t="s">
        <v>5364</v>
      </c>
      <c r="AH56" s="215" t="s">
        <v>5365</v>
      </c>
      <c r="AI56" s="216" t="s">
        <v>5366</v>
      </c>
      <c r="AJ56" s="217" t="s">
        <v>5367</v>
      </c>
    </row>
    <row r="57" spans="1:36" ht="15" customHeight="1">
      <c r="A57" s="69"/>
      <c r="B57" s="2"/>
      <c r="C57" s="302"/>
      <c r="D57" s="303"/>
      <c r="E57" s="303"/>
      <c r="F57" s="303"/>
      <c r="G57" s="303"/>
      <c r="H57" s="303"/>
      <c r="I57" s="303"/>
      <c r="J57" s="303"/>
      <c r="K57" s="303"/>
      <c r="L57" s="303"/>
      <c r="M57" s="303"/>
      <c r="N57" s="303"/>
      <c r="O57" s="303"/>
      <c r="P57" s="304"/>
      <c r="Q57" s="425"/>
      <c r="R57" s="426"/>
      <c r="S57" s="426"/>
      <c r="T57" s="426"/>
      <c r="U57" s="426"/>
      <c r="V57" s="426"/>
      <c r="W57" s="426"/>
      <c r="X57" s="426"/>
      <c r="Y57" s="426"/>
      <c r="Z57" s="426"/>
      <c r="AA57" s="426"/>
      <c r="AB57" s="426"/>
      <c r="AC57" s="426"/>
      <c r="AD57" s="427"/>
      <c r="AG57" s="172">
        <f>IF(AND($C$57&lt;&gt;"",$C$57&lt;&gt;1,COUNTA(Q57)=0),0,IF(AND($C$57&lt;&gt;"",$C$57=1,COUNTA(Q57)=1),0,IF(AND($C$57="",COUNTA(Q57)=0),0,1)))</f>
        <v>0</v>
      </c>
      <c r="AH57" s="173">
        <f>COUNTIF(Q57,"NS")</f>
        <v>0</v>
      </c>
      <c r="AI57" s="174">
        <f>IF(AND($C$57&lt;&gt;"",$C$57&lt;&gt;1,COUNTA(Q57)&gt;0),1,0)</f>
        <v>0</v>
      </c>
      <c r="AJ57" s="175">
        <f>IF(AND(C57=1,Q57&lt;&gt;"",SUM(Q57)=0),1,0)</f>
        <v>0</v>
      </c>
    </row>
    <row r="58" spans="1:36" ht="15" customHeight="1">
      <c r="A58" s="69"/>
      <c r="B58" s="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6" ht="24" customHeight="1">
      <c r="A59" s="69"/>
      <c r="B59" s="2"/>
      <c r="C59" s="322" t="s">
        <v>105</v>
      </c>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row>
    <row r="60" spans="1:36" ht="60" customHeight="1">
      <c r="A60" s="69"/>
      <c r="B60" s="2"/>
      <c r="C60" s="410"/>
      <c r="D60" s="410"/>
      <c r="E60" s="410"/>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row>
    <row r="61" spans="1:36" ht="15" customHeight="1">
      <c r="A61" s="70"/>
      <c r="B61" s="360" t="str">
        <f>IF(AG57&gt;0,"Favor de ingresar toda la información requerida en la pregunta y/o verifique que no tenga información en celdas sombreadas","")</f>
        <v/>
      </c>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4"/>
    </row>
    <row r="62" spans="1:36" ht="15" customHeight="1">
      <c r="A62" s="70"/>
      <c r="B62" s="319" t="str">
        <f>IF(AH57&gt;0,"Alerta: debido a que cuenta con registros NS, debe proporcionar una justificación en el area de comentarios al final de la pregunta","")</f>
        <v/>
      </c>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4"/>
    </row>
    <row r="63" spans="1:36" ht="15" customHeight="1">
      <c r="A63" s="70"/>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row>
    <row r="64" spans="1:36" ht="15" customHeight="1">
      <c r="A64" s="70"/>
      <c r="B64" s="360" t="str">
        <f>IF(AJ57&gt;0,"No puede ingresar cero en la col. Programas o acciones debido a que registró el código 1 en la col. ¿Operó algún programa o acción… ?","")</f>
        <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row>
    <row r="65" spans="1:52" ht="15" customHeight="1">
      <c r="A65" s="7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52" ht="15" customHeight="1">
      <c r="A66" s="7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52" ht="48" customHeight="1">
      <c r="A67" s="67" t="s">
        <v>106</v>
      </c>
      <c r="B67" s="397" t="s">
        <v>270</v>
      </c>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G67" s="218" t="s">
        <v>5380</v>
      </c>
    </row>
    <row r="68" spans="1:52" ht="24" customHeight="1">
      <c r="A68" s="67"/>
      <c r="B68" s="71"/>
      <c r="C68" s="376" t="s">
        <v>108</v>
      </c>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G68" s="163">
        <f>IF(AND($C$57&lt;&gt;"",$C$57&lt;&gt;1),1,0)</f>
        <v>0</v>
      </c>
    </row>
    <row r="69" spans="1:52" ht="24" customHeight="1">
      <c r="A69" s="67"/>
      <c r="B69" s="71"/>
      <c r="C69" s="376" t="s">
        <v>449</v>
      </c>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row>
    <row r="70" spans="1:52" ht="36" customHeight="1">
      <c r="A70" s="67"/>
      <c r="B70" s="71"/>
      <c r="C70" s="359" t="s">
        <v>450</v>
      </c>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row>
    <row r="71" spans="1:52" ht="15" customHeight="1">
      <c r="A71" s="67"/>
      <c r="B71" s="71"/>
      <c r="C71" s="322" t="s">
        <v>109</v>
      </c>
      <c r="D71" s="32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row>
    <row r="72" spans="1:52" ht="15" customHeight="1">
      <c r="A72" s="67"/>
      <c r="B72" s="71"/>
      <c r="C72" s="322" t="s">
        <v>110</v>
      </c>
      <c r="D72" s="32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row>
    <row r="73" spans="1:52" ht="24" customHeight="1">
      <c r="A73" s="67"/>
      <c r="B73" s="71"/>
      <c r="C73" s="376" t="s">
        <v>495</v>
      </c>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row>
    <row r="74" spans="1:52" ht="36" customHeight="1">
      <c r="A74" s="67"/>
      <c r="B74" s="71"/>
      <c r="C74" s="376" t="s">
        <v>451</v>
      </c>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row>
    <row r="75" spans="1:52" ht="24" customHeight="1">
      <c r="A75" s="67"/>
      <c r="B75" s="71"/>
      <c r="C75" s="359" t="s">
        <v>111</v>
      </c>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row>
    <row r="76" spans="1:52" ht="24" customHeight="1">
      <c r="A76" s="67"/>
      <c r="B76" s="71"/>
      <c r="C76" s="388" t="s">
        <v>107</v>
      </c>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row>
    <row r="77" spans="1:52" ht="15" customHeight="1">
      <c r="A77" s="69"/>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P77" s="432" t="s">
        <v>5375</v>
      </c>
      <c r="AQ77" s="432"/>
      <c r="AR77" s="432"/>
      <c r="AT77" s="432" t="s">
        <v>5376</v>
      </c>
      <c r="AU77" s="432"/>
      <c r="AV77" s="432"/>
    </row>
    <row r="78" spans="1:52" ht="72" customHeight="1">
      <c r="A78" s="69"/>
      <c r="B78" s="2"/>
      <c r="C78" s="365" t="s">
        <v>112</v>
      </c>
      <c r="D78" s="366"/>
      <c r="E78" s="366"/>
      <c r="F78" s="366"/>
      <c r="G78" s="366"/>
      <c r="H78" s="366"/>
      <c r="I78" s="366"/>
      <c r="J78" s="366"/>
      <c r="K78" s="366"/>
      <c r="L78" s="367"/>
      <c r="M78" s="371" t="s">
        <v>113</v>
      </c>
      <c r="N78" s="371"/>
      <c r="O78" s="371"/>
      <c r="P78" s="371"/>
      <c r="Q78" s="371"/>
      <c r="R78" s="371"/>
      <c r="S78" s="371" t="s">
        <v>114</v>
      </c>
      <c r="T78" s="371"/>
      <c r="U78" s="371"/>
      <c r="V78" s="371"/>
      <c r="W78" s="371"/>
      <c r="X78" s="371"/>
      <c r="Y78" s="371" t="s">
        <v>115</v>
      </c>
      <c r="Z78" s="371"/>
      <c r="AA78" s="371"/>
      <c r="AB78" s="371"/>
      <c r="AC78" s="371"/>
      <c r="AD78" s="371"/>
      <c r="AG78" s="214" t="s">
        <v>5364</v>
      </c>
      <c r="AH78" s="219" t="s">
        <v>5365</v>
      </c>
      <c r="AI78" s="220" t="s">
        <v>5368</v>
      </c>
      <c r="AJ78" s="60"/>
      <c r="AK78" s="220" t="s">
        <v>5369</v>
      </c>
      <c r="AL78" s="60"/>
      <c r="AM78" s="220" t="s">
        <v>5370</v>
      </c>
      <c r="AO78" s="221" t="s">
        <v>5371</v>
      </c>
      <c r="AP78" s="222" t="s">
        <v>5372</v>
      </c>
      <c r="AQ78" s="223" t="s">
        <v>5373</v>
      </c>
      <c r="AR78" s="224" t="s">
        <v>5374</v>
      </c>
      <c r="AS78" s="225" t="s">
        <v>5379</v>
      </c>
      <c r="AT78" s="222" t="s">
        <v>5372</v>
      </c>
      <c r="AU78" s="223" t="s">
        <v>5373</v>
      </c>
      <c r="AV78" s="224" t="s">
        <v>5374</v>
      </c>
      <c r="AW78" s="226" t="s">
        <v>5377</v>
      </c>
      <c r="AX78" s="227" t="s">
        <v>5378</v>
      </c>
      <c r="AY78" s="228" t="s">
        <v>5381</v>
      </c>
      <c r="AZ78" s="217" t="s">
        <v>5367</v>
      </c>
    </row>
    <row r="79" spans="1:52" ht="15" customHeight="1">
      <c r="A79" s="70"/>
      <c r="B79" s="2"/>
      <c r="C79" s="72" t="s">
        <v>57</v>
      </c>
      <c r="D79" s="404"/>
      <c r="E79" s="405"/>
      <c r="F79" s="405"/>
      <c r="G79" s="405"/>
      <c r="H79" s="405"/>
      <c r="I79" s="405"/>
      <c r="J79" s="405"/>
      <c r="K79" s="405"/>
      <c r="L79" s="406"/>
      <c r="M79" s="407"/>
      <c r="N79" s="408"/>
      <c r="O79" s="408"/>
      <c r="P79" s="408"/>
      <c r="Q79" s="408"/>
      <c r="R79" s="409"/>
      <c r="S79" s="302"/>
      <c r="T79" s="303"/>
      <c r="U79" s="303"/>
      <c r="V79" s="303"/>
      <c r="W79" s="303"/>
      <c r="X79" s="304"/>
      <c r="Y79" s="407"/>
      <c r="Z79" s="408"/>
      <c r="AA79" s="408"/>
      <c r="AB79" s="408"/>
      <c r="AC79" s="408"/>
      <c r="AD79" s="409"/>
      <c r="AG79" s="172">
        <f>IF(AND($AG$68&gt;0,COUNTA(D79:AD79)=0),0,IF(AND($AG$68=0,COUNTBLANK(D79)=1,COUNTA(M79:AD79)=0),0,IF(AND($AG$68=0,COUNTBLANK(D79)=0,M79="NA",COUNTA(S79:AD79)=0),0,IF(AND($AG$68=0,COUNTBLANK(D79)=0,M79&lt;&gt;"NA",M79&lt;&gt;"",S79&lt;&gt;"",S79&lt;&gt;1,COUNTA(Y79)=0),0,IF(AND($AG$68=0,COUNTBLANK(D79)=0,M79&lt;&gt;"NA",S79&lt;&gt;"",S79=1,COUNTA(Y79)=1),0,1)))))</f>
        <v>0</v>
      </c>
      <c r="AH79" s="195">
        <f>COUNTIF(M79,"NS")+COUNTIF(Y79,"NS")</f>
        <v>0</v>
      </c>
      <c r="AI79" s="177" t="b">
        <f>NOT(EXACT($D79,UPPER($D79)))</f>
        <v>0</v>
      </c>
      <c r="AJ79" s="178" t="str">
        <f>SUBSTITUTE( SUBSTITUTE( SUBSTITUTE( SUBSTITUTE( SUBSTITUTE( SUBSTITUTE( SUBSTITUTE( SUBSTITUTE( SUBSTITUTE( SUBSTITUTE($D79, "á", "a"), "é", "e"), "í", "i"), "ó", "o"), "ú", "u"), "Á", "A"), "É", "E"), "Í", "I"), "Ó", "O"), "Ú", "U")</f>
        <v/>
      </c>
      <c r="AK79" s="177" t="b">
        <f>NOT(EXACT($D79,AJ79))</f>
        <v>0</v>
      </c>
      <c r="AL79" s="178" t="str">
        <f>SUBSTITUTE((SUBSTITUTE(SUBSTITUTE(SUBSTITUTE($D79,".",""),",",""),"(","")),")","")</f>
        <v/>
      </c>
      <c r="AM79" s="177" t="b">
        <f>NOT(EXACT($D79,AL79))</f>
        <v>0</v>
      </c>
      <c r="AN79" s="179"/>
      <c r="AO79" s="180">
        <f>IF(COUNTIF(M79,"NA")&gt;0,1,0)</f>
        <v>0</v>
      </c>
      <c r="AP79" s="176">
        <f>IF(ISNUMBER(M79),0,IF(OR(M79="",M79="NA",M79="NS"),0,1))</f>
        <v>0</v>
      </c>
      <c r="AQ79" s="161">
        <f>IF(OR(M79="NS",M79="NA"),0,LEN(M79)-LEN(INT(M79)))</f>
        <v>-1</v>
      </c>
      <c r="AR79" s="162">
        <f>IF(AQ79&lt;=0,0,1)</f>
        <v>0</v>
      </c>
      <c r="AS79" s="181">
        <f>IF(AND($S79&lt;&gt;"",$S79&lt;&gt;1,COUNTA(Y79)&gt;0),1,0)</f>
        <v>0</v>
      </c>
      <c r="AT79" s="176">
        <f>IF(ISNUMBER(Y79),0,IF(OR(Y79="",Y79="NA",Y79="NS"),0,1))</f>
        <v>0</v>
      </c>
      <c r="AU79" s="161">
        <f>IF(OR(Y79="NS",Y79="NA"),0,LEN(Y79)-LEN(INT(Y79)))</f>
        <v>-1</v>
      </c>
      <c r="AV79" s="162">
        <f>IF(AU79&lt;=0,0,1)</f>
        <v>0</v>
      </c>
      <c r="AW79" s="182">
        <f>IF(AND(Y79&lt;&gt;"",M79=""),0,IF(OR(Y79="NS",M79="NS"),0,IF(AND(Y79="NA",M79="NA"),0,IF(Y79&lt;=M79,0,1))))</f>
        <v>0</v>
      </c>
      <c r="AX79" s="183">
        <f>IF(COUNTA(D79:L198)=SUM(Q57),0,1)</f>
        <v>0</v>
      </c>
      <c r="AY79" s="184">
        <f>IF(AND($AG$68&gt;0,COUNTA(D79:AD198)&gt;0),1,0)</f>
        <v>0</v>
      </c>
      <c r="AZ79" s="175">
        <f>IF(AND(S79=1,Y79&lt;&gt;"",SUM(Y79)=0),1,0)</f>
        <v>0</v>
      </c>
    </row>
    <row r="80" spans="1:52" ht="15" customHeight="1">
      <c r="A80" s="70"/>
      <c r="B80" s="2"/>
      <c r="C80" s="73" t="s">
        <v>58</v>
      </c>
      <c r="D80" s="404"/>
      <c r="E80" s="405"/>
      <c r="F80" s="405"/>
      <c r="G80" s="405"/>
      <c r="H80" s="405"/>
      <c r="I80" s="405"/>
      <c r="J80" s="405"/>
      <c r="K80" s="405"/>
      <c r="L80" s="406"/>
      <c r="M80" s="407"/>
      <c r="N80" s="408"/>
      <c r="O80" s="408"/>
      <c r="P80" s="408"/>
      <c r="Q80" s="408"/>
      <c r="R80" s="409"/>
      <c r="S80" s="302"/>
      <c r="T80" s="303"/>
      <c r="U80" s="303"/>
      <c r="V80" s="303"/>
      <c r="W80" s="303"/>
      <c r="X80" s="304"/>
      <c r="Y80" s="407"/>
      <c r="Z80" s="408"/>
      <c r="AA80" s="408"/>
      <c r="AB80" s="408"/>
      <c r="AC80" s="408"/>
      <c r="AD80" s="409"/>
      <c r="AG80" s="172">
        <f t="shared" ref="AG80:AG143" si="0">IF(AND($AG$68&gt;0,COUNTA(D80:AD80)=0),0,IF(AND($AG$68=0,COUNTBLANK(D80)=1,COUNTA(M80:AD80)=0),0,IF(AND($AG$68=0,COUNTBLANK(D80)=0,M80="NA",COUNTA(S80:AD80)=0),0,IF(AND($AG$68=0,COUNTBLANK(D80)=0,M80&lt;&gt;"NA",M80&lt;&gt;"",S80&lt;&gt;"",S80&lt;&gt;1,COUNTA(Y80)=0),0,IF(AND($AG$68=0,COUNTBLANK(D80)=0,M80&lt;&gt;"NA",S80&lt;&gt;"",S80=1,COUNTA(Y80)=1),0,1)))))</f>
        <v>0</v>
      </c>
      <c r="AH80" s="195">
        <f t="shared" ref="AH80:AH143" si="1">COUNTIF(M80,"NS")+COUNTIF(Y80,"NS")</f>
        <v>0</v>
      </c>
      <c r="AI80" s="177" t="b">
        <f t="shared" ref="AI80:AI143" si="2">NOT(EXACT($D80,UPPER($D80)))</f>
        <v>0</v>
      </c>
      <c r="AJ80" s="178" t="str">
        <f t="shared" ref="AJ80:AJ143" si="3">SUBSTITUTE( SUBSTITUTE( SUBSTITUTE( SUBSTITUTE( SUBSTITUTE( SUBSTITUTE( SUBSTITUTE( SUBSTITUTE( SUBSTITUTE( SUBSTITUTE($D80, "á", "a"), "é", "e"), "í", "i"), "ó", "o"), "ú", "u"), "Á", "A"), "É", "E"), "Í", "I"), "Ó", "O"), "Ú", "U")</f>
        <v/>
      </c>
      <c r="AK80" s="177" t="b">
        <f t="shared" ref="AK80:AK143" si="4">NOT(EXACT($D80,AJ80))</f>
        <v>0</v>
      </c>
      <c r="AL80" s="178" t="str">
        <f t="shared" ref="AL80:AL143" si="5">SUBSTITUTE((SUBSTITUTE(SUBSTITUTE(SUBSTITUTE($D80,".",""),",",""),"(","")),")","")</f>
        <v/>
      </c>
      <c r="AM80" s="177" t="b">
        <f t="shared" ref="AM80:AM143" si="6">NOT(EXACT($D80,AL80))</f>
        <v>0</v>
      </c>
      <c r="AO80" s="180">
        <f t="shared" ref="AO80:AO143" si="7">IF(COUNTIF(M80,"NA")&gt;0,1,0)</f>
        <v>0</v>
      </c>
      <c r="AP80" s="176">
        <f t="shared" ref="AP80:AP143" si="8">IF(ISNUMBER(M80),0,IF(OR(M80="",M80="NA",M80="NS"),0,1))</f>
        <v>0</v>
      </c>
      <c r="AQ80" s="161">
        <f t="shared" ref="AQ80:AQ143" si="9">IF(OR(M80="NS",M80="NA"),0,LEN(M80)-LEN(INT(M80)))</f>
        <v>-1</v>
      </c>
      <c r="AR80" s="162">
        <f t="shared" ref="AR80:AR143" si="10">IF(AQ80&lt;=0,0,1)</f>
        <v>0</v>
      </c>
      <c r="AS80" s="181">
        <f t="shared" ref="AS80:AS143" si="11">IF(AND($S80&lt;&gt;"",$S80&lt;&gt;1,COUNTA(Y80)&gt;0),1,0)</f>
        <v>0</v>
      </c>
      <c r="AT80" s="176">
        <f t="shared" ref="AT80:AT143" si="12">IF(ISNUMBER(Y80),0,IF(OR(Y80="",Y80="NA",Y80="NS"),0,1))</f>
        <v>0</v>
      </c>
      <c r="AU80" s="161">
        <f t="shared" ref="AU80:AU143" si="13">IF(OR(Y80="NS",Y80="NA"),0,LEN(Y80)-LEN(INT(Y80)))</f>
        <v>-1</v>
      </c>
      <c r="AV80" s="162">
        <f t="shared" ref="AV80:AV143" si="14">IF(AU80&lt;=0,0,1)</f>
        <v>0</v>
      </c>
      <c r="AW80" s="182">
        <f t="shared" ref="AW80:AW143" si="15">IF(AND(Y80&lt;&gt;"",M80=""),0,IF(OR(Y80="NS",M80="NS"),0,IF(AND(Y80="NA",M80="NA"),0,IF(Y80&lt;=M80,0,1))))</f>
        <v>0</v>
      </c>
      <c r="AZ80" s="175">
        <f t="shared" ref="AZ80:AZ143" si="16">IF(AND(S80=1,Y80&lt;&gt;"",SUM(Y80)=0),1,0)</f>
        <v>0</v>
      </c>
    </row>
    <row r="81" spans="1:52" ht="15" customHeight="1">
      <c r="A81" s="70"/>
      <c r="B81" s="2"/>
      <c r="C81" s="74" t="s">
        <v>59</v>
      </c>
      <c r="D81" s="404"/>
      <c r="E81" s="405"/>
      <c r="F81" s="405"/>
      <c r="G81" s="405"/>
      <c r="H81" s="405"/>
      <c r="I81" s="405"/>
      <c r="J81" s="405"/>
      <c r="K81" s="405"/>
      <c r="L81" s="406"/>
      <c r="M81" s="407"/>
      <c r="N81" s="408"/>
      <c r="O81" s="408"/>
      <c r="P81" s="408"/>
      <c r="Q81" s="408"/>
      <c r="R81" s="409"/>
      <c r="S81" s="302"/>
      <c r="T81" s="303"/>
      <c r="U81" s="303"/>
      <c r="V81" s="303"/>
      <c r="W81" s="303"/>
      <c r="X81" s="304"/>
      <c r="Y81" s="407"/>
      <c r="Z81" s="408"/>
      <c r="AA81" s="408"/>
      <c r="AB81" s="408"/>
      <c r="AC81" s="408"/>
      <c r="AD81" s="409"/>
      <c r="AG81" s="172">
        <f t="shared" si="0"/>
        <v>0</v>
      </c>
      <c r="AH81" s="195">
        <f t="shared" si="1"/>
        <v>0</v>
      </c>
      <c r="AI81" s="177" t="b">
        <f t="shared" si="2"/>
        <v>0</v>
      </c>
      <c r="AJ81" s="178" t="str">
        <f t="shared" si="3"/>
        <v/>
      </c>
      <c r="AK81" s="177" t="b">
        <f t="shared" si="4"/>
        <v>0</v>
      </c>
      <c r="AL81" s="178" t="str">
        <f t="shared" si="5"/>
        <v/>
      </c>
      <c r="AM81" s="177" t="b">
        <f t="shared" si="6"/>
        <v>0</v>
      </c>
      <c r="AO81" s="180">
        <f t="shared" si="7"/>
        <v>0</v>
      </c>
      <c r="AP81" s="176">
        <f t="shared" si="8"/>
        <v>0</v>
      </c>
      <c r="AQ81" s="161">
        <f t="shared" si="9"/>
        <v>-1</v>
      </c>
      <c r="AR81" s="162">
        <f t="shared" si="10"/>
        <v>0</v>
      </c>
      <c r="AS81" s="181">
        <f t="shared" si="11"/>
        <v>0</v>
      </c>
      <c r="AT81" s="176">
        <f t="shared" si="12"/>
        <v>0</v>
      </c>
      <c r="AU81" s="161">
        <f t="shared" si="13"/>
        <v>-1</v>
      </c>
      <c r="AV81" s="162">
        <f t="shared" si="14"/>
        <v>0</v>
      </c>
      <c r="AW81" s="182">
        <f t="shared" si="15"/>
        <v>0</v>
      </c>
      <c r="AZ81" s="175">
        <f t="shared" si="16"/>
        <v>0</v>
      </c>
    </row>
    <row r="82" spans="1:52" ht="15" customHeight="1">
      <c r="A82" s="70"/>
      <c r="B82" s="2"/>
      <c r="C82" s="74" t="s">
        <v>60</v>
      </c>
      <c r="D82" s="404"/>
      <c r="E82" s="405"/>
      <c r="F82" s="405"/>
      <c r="G82" s="405"/>
      <c r="H82" s="405"/>
      <c r="I82" s="405"/>
      <c r="J82" s="405"/>
      <c r="K82" s="405"/>
      <c r="L82" s="406"/>
      <c r="M82" s="407"/>
      <c r="N82" s="408"/>
      <c r="O82" s="408"/>
      <c r="P82" s="408"/>
      <c r="Q82" s="408"/>
      <c r="R82" s="409"/>
      <c r="S82" s="302"/>
      <c r="T82" s="303"/>
      <c r="U82" s="303"/>
      <c r="V82" s="303"/>
      <c r="W82" s="303"/>
      <c r="X82" s="304"/>
      <c r="Y82" s="407"/>
      <c r="Z82" s="408"/>
      <c r="AA82" s="408"/>
      <c r="AB82" s="408"/>
      <c r="AC82" s="408"/>
      <c r="AD82" s="409"/>
      <c r="AG82" s="172">
        <f t="shared" si="0"/>
        <v>0</v>
      </c>
      <c r="AH82" s="195">
        <f t="shared" si="1"/>
        <v>0</v>
      </c>
      <c r="AI82" s="177" t="b">
        <f t="shared" si="2"/>
        <v>0</v>
      </c>
      <c r="AJ82" s="178" t="str">
        <f t="shared" si="3"/>
        <v/>
      </c>
      <c r="AK82" s="177" t="b">
        <f t="shared" si="4"/>
        <v>0</v>
      </c>
      <c r="AL82" s="178" t="str">
        <f t="shared" si="5"/>
        <v/>
      </c>
      <c r="AM82" s="177" t="b">
        <f t="shared" si="6"/>
        <v>0</v>
      </c>
      <c r="AO82" s="180">
        <f t="shared" si="7"/>
        <v>0</v>
      </c>
      <c r="AP82" s="176">
        <f t="shared" si="8"/>
        <v>0</v>
      </c>
      <c r="AQ82" s="161">
        <f t="shared" si="9"/>
        <v>-1</v>
      </c>
      <c r="AR82" s="162">
        <f t="shared" si="10"/>
        <v>0</v>
      </c>
      <c r="AS82" s="181">
        <f t="shared" si="11"/>
        <v>0</v>
      </c>
      <c r="AT82" s="176">
        <f t="shared" si="12"/>
        <v>0</v>
      </c>
      <c r="AU82" s="161">
        <f t="shared" si="13"/>
        <v>-1</v>
      </c>
      <c r="AV82" s="162">
        <f t="shared" si="14"/>
        <v>0</v>
      </c>
      <c r="AW82" s="182">
        <f t="shared" si="15"/>
        <v>0</v>
      </c>
      <c r="AZ82" s="175">
        <f t="shared" si="16"/>
        <v>0</v>
      </c>
    </row>
    <row r="83" spans="1:52" ht="15" customHeight="1">
      <c r="A83" s="70"/>
      <c r="B83" s="2"/>
      <c r="C83" s="74" t="s">
        <v>61</v>
      </c>
      <c r="D83" s="404"/>
      <c r="E83" s="405"/>
      <c r="F83" s="405"/>
      <c r="G83" s="405"/>
      <c r="H83" s="405"/>
      <c r="I83" s="405"/>
      <c r="J83" s="405"/>
      <c r="K83" s="405"/>
      <c r="L83" s="406"/>
      <c r="M83" s="407"/>
      <c r="N83" s="408"/>
      <c r="O83" s="408"/>
      <c r="P83" s="408"/>
      <c r="Q83" s="408"/>
      <c r="R83" s="409"/>
      <c r="S83" s="302"/>
      <c r="T83" s="303"/>
      <c r="U83" s="303"/>
      <c r="V83" s="303"/>
      <c r="W83" s="303"/>
      <c r="X83" s="304"/>
      <c r="Y83" s="407"/>
      <c r="Z83" s="408"/>
      <c r="AA83" s="408"/>
      <c r="AB83" s="408"/>
      <c r="AC83" s="408"/>
      <c r="AD83" s="409"/>
      <c r="AG83" s="172">
        <f t="shared" si="0"/>
        <v>0</v>
      </c>
      <c r="AH83" s="195">
        <f t="shared" si="1"/>
        <v>0</v>
      </c>
      <c r="AI83" s="177" t="b">
        <f t="shared" si="2"/>
        <v>0</v>
      </c>
      <c r="AJ83" s="178" t="str">
        <f t="shared" si="3"/>
        <v/>
      </c>
      <c r="AK83" s="177" t="b">
        <f t="shared" si="4"/>
        <v>0</v>
      </c>
      <c r="AL83" s="178" t="str">
        <f t="shared" si="5"/>
        <v/>
      </c>
      <c r="AM83" s="177" t="b">
        <f t="shared" si="6"/>
        <v>0</v>
      </c>
      <c r="AO83" s="180">
        <f t="shared" si="7"/>
        <v>0</v>
      </c>
      <c r="AP83" s="176">
        <f t="shared" si="8"/>
        <v>0</v>
      </c>
      <c r="AQ83" s="161">
        <f t="shared" si="9"/>
        <v>-1</v>
      </c>
      <c r="AR83" s="162">
        <f t="shared" si="10"/>
        <v>0</v>
      </c>
      <c r="AS83" s="181">
        <f t="shared" si="11"/>
        <v>0</v>
      </c>
      <c r="AT83" s="176">
        <f t="shared" si="12"/>
        <v>0</v>
      </c>
      <c r="AU83" s="161">
        <f t="shared" si="13"/>
        <v>-1</v>
      </c>
      <c r="AV83" s="162">
        <f t="shared" si="14"/>
        <v>0</v>
      </c>
      <c r="AW83" s="182">
        <f t="shared" si="15"/>
        <v>0</v>
      </c>
      <c r="AZ83" s="175">
        <f t="shared" si="16"/>
        <v>0</v>
      </c>
    </row>
    <row r="84" spans="1:52" ht="15" customHeight="1">
      <c r="A84" s="70"/>
      <c r="B84" s="2"/>
      <c r="C84" s="74" t="s">
        <v>62</v>
      </c>
      <c r="D84" s="404"/>
      <c r="E84" s="405"/>
      <c r="F84" s="405"/>
      <c r="G84" s="405"/>
      <c r="H84" s="405"/>
      <c r="I84" s="405"/>
      <c r="J84" s="405"/>
      <c r="K84" s="405"/>
      <c r="L84" s="406"/>
      <c r="M84" s="407"/>
      <c r="N84" s="408"/>
      <c r="O84" s="408"/>
      <c r="P84" s="408"/>
      <c r="Q84" s="408"/>
      <c r="R84" s="409"/>
      <c r="S84" s="302"/>
      <c r="T84" s="303"/>
      <c r="U84" s="303"/>
      <c r="V84" s="303"/>
      <c r="W84" s="303"/>
      <c r="X84" s="304"/>
      <c r="Y84" s="407"/>
      <c r="Z84" s="408"/>
      <c r="AA84" s="408"/>
      <c r="AB84" s="408"/>
      <c r="AC84" s="408"/>
      <c r="AD84" s="409"/>
      <c r="AG84" s="172">
        <f t="shared" si="0"/>
        <v>0</v>
      </c>
      <c r="AH84" s="195">
        <f t="shared" si="1"/>
        <v>0</v>
      </c>
      <c r="AI84" s="177" t="b">
        <f t="shared" si="2"/>
        <v>0</v>
      </c>
      <c r="AJ84" s="178" t="str">
        <f t="shared" si="3"/>
        <v/>
      </c>
      <c r="AK84" s="177" t="b">
        <f t="shared" si="4"/>
        <v>0</v>
      </c>
      <c r="AL84" s="178" t="str">
        <f t="shared" si="5"/>
        <v/>
      </c>
      <c r="AM84" s="177" t="b">
        <f t="shared" si="6"/>
        <v>0</v>
      </c>
      <c r="AO84" s="180">
        <f t="shared" si="7"/>
        <v>0</v>
      </c>
      <c r="AP84" s="176">
        <f t="shared" si="8"/>
        <v>0</v>
      </c>
      <c r="AQ84" s="161">
        <f t="shared" si="9"/>
        <v>-1</v>
      </c>
      <c r="AR84" s="162">
        <f t="shared" si="10"/>
        <v>0</v>
      </c>
      <c r="AS84" s="181">
        <f t="shared" si="11"/>
        <v>0</v>
      </c>
      <c r="AT84" s="176">
        <f t="shared" si="12"/>
        <v>0</v>
      </c>
      <c r="AU84" s="161">
        <f t="shared" si="13"/>
        <v>-1</v>
      </c>
      <c r="AV84" s="162">
        <f t="shared" si="14"/>
        <v>0</v>
      </c>
      <c r="AW84" s="182">
        <f t="shared" si="15"/>
        <v>0</v>
      </c>
      <c r="AZ84" s="175">
        <f t="shared" si="16"/>
        <v>0</v>
      </c>
    </row>
    <row r="85" spans="1:52" ht="15" customHeight="1">
      <c r="A85" s="70"/>
      <c r="B85" s="2"/>
      <c r="C85" s="74" t="s">
        <v>63</v>
      </c>
      <c r="D85" s="404"/>
      <c r="E85" s="405"/>
      <c r="F85" s="405"/>
      <c r="G85" s="405"/>
      <c r="H85" s="405"/>
      <c r="I85" s="405"/>
      <c r="J85" s="405"/>
      <c r="K85" s="405"/>
      <c r="L85" s="406"/>
      <c r="M85" s="407"/>
      <c r="N85" s="408"/>
      <c r="O85" s="408"/>
      <c r="P85" s="408"/>
      <c r="Q85" s="408"/>
      <c r="R85" s="409"/>
      <c r="S85" s="302"/>
      <c r="T85" s="303"/>
      <c r="U85" s="303"/>
      <c r="V85" s="303"/>
      <c r="W85" s="303"/>
      <c r="X85" s="304"/>
      <c r="Y85" s="407"/>
      <c r="Z85" s="408"/>
      <c r="AA85" s="408"/>
      <c r="AB85" s="408"/>
      <c r="AC85" s="408"/>
      <c r="AD85" s="409"/>
      <c r="AG85" s="172">
        <f t="shared" si="0"/>
        <v>0</v>
      </c>
      <c r="AH85" s="195">
        <f t="shared" si="1"/>
        <v>0</v>
      </c>
      <c r="AI85" s="177" t="b">
        <f t="shared" si="2"/>
        <v>0</v>
      </c>
      <c r="AJ85" s="178" t="str">
        <f t="shared" si="3"/>
        <v/>
      </c>
      <c r="AK85" s="177" t="b">
        <f t="shared" si="4"/>
        <v>0</v>
      </c>
      <c r="AL85" s="178" t="str">
        <f t="shared" si="5"/>
        <v/>
      </c>
      <c r="AM85" s="177" t="b">
        <f t="shared" si="6"/>
        <v>0</v>
      </c>
      <c r="AO85" s="180">
        <f t="shared" si="7"/>
        <v>0</v>
      </c>
      <c r="AP85" s="176">
        <f t="shared" si="8"/>
        <v>0</v>
      </c>
      <c r="AQ85" s="161">
        <f t="shared" si="9"/>
        <v>-1</v>
      </c>
      <c r="AR85" s="162">
        <f t="shared" si="10"/>
        <v>0</v>
      </c>
      <c r="AS85" s="181">
        <f t="shared" si="11"/>
        <v>0</v>
      </c>
      <c r="AT85" s="176">
        <f t="shared" si="12"/>
        <v>0</v>
      </c>
      <c r="AU85" s="161">
        <f t="shared" si="13"/>
        <v>-1</v>
      </c>
      <c r="AV85" s="162">
        <f t="shared" si="14"/>
        <v>0</v>
      </c>
      <c r="AW85" s="182">
        <f t="shared" si="15"/>
        <v>0</v>
      </c>
      <c r="AZ85" s="175">
        <f t="shared" si="16"/>
        <v>0</v>
      </c>
    </row>
    <row r="86" spans="1:52" ht="15" customHeight="1">
      <c r="A86" s="70"/>
      <c r="B86" s="2"/>
      <c r="C86" s="74" t="s">
        <v>64</v>
      </c>
      <c r="D86" s="404"/>
      <c r="E86" s="405"/>
      <c r="F86" s="405"/>
      <c r="G86" s="405"/>
      <c r="H86" s="405"/>
      <c r="I86" s="405"/>
      <c r="J86" s="405"/>
      <c r="K86" s="405"/>
      <c r="L86" s="406"/>
      <c r="M86" s="407"/>
      <c r="N86" s="408"/>
      <c r="O86" s="408"/>
      <c r="P86" s="408"/>
      <c r="Q86" s="408"/>
      <c r="R86" s="409"/>
      <c r="S86" s="302"/>
      <c r="T86" s="303"/>
      <c r="U86" s="303"/>
      <c r="V86" s="303"/>
      <c r="W86" s="303"/>
      <c r="X86" s="304"/>
      <c r="Y86" s="407"/>
      <c r="Z86" s="408"/>
      <c r="AA86" s="408"/>
      <c r="AB86" s="408"/>
      <c r="AC86" s="408"/>
      <c r="AD86" s="409"/>
      <c r="AG86" s="172">
        <f t="shared" si="0"/>
        <v>0</v>
      </c>
      <c r="AH86" s="195">
        <f t="shared" si="1"/>
        <v>0</v>
      </c>
      <c r="AI86" s="177" t="b">
        <f t="shared" si="2"/>
        <v>0</v>
      </c>
      <c r="AJ86" s="178" t="str">
        <f t="shared" si="3"/>
        <v/>
      </c>
      <c r="AK86" s="177" t="b">
        <f t="shared" si="4"/>
        <v>0</v>
      </c>
      <c r="AL86" s="178" t="str">
        <f t="shared" si="5"/>
        <v/>
      </c>
      <c r="AM86" s="177" t="b">
        <f t="shared" si="6"/>
        <v>0</v>
      </c>
      <c r="AO86" s="180">
        <f t="shared" si="7"/>
        <v>0</v>
      </c>
      <c r="AP86" s="176">
        <f t="shared" si="8"/>
        <v>0</v>
      </c>
      <c r="AQ86" s="161">
        <f t="shared" si="9"/>
        <v>-1</v>
      </c>
      <c r="AR86" s="162">
        <f t="shared" si="10"/>
        <v>0</v>
      </c>
      <c r="AS86" s="181">
        <f t="shared" si="11"/>
        <v>0</v>
      </c>
      <c r="AT86" s="176">
        <f t="shared" si="12"/>
        <v>0</v>
      </c>
      <c r="AU86" s="161">
        <f t="shared" si="13"/>
        <v>-1</v>
      </c>
      <c r="AV86" s="162">
        <f t="shared" si="14"/>
        <v>0</v>
      </c>
      <c r="AW86" s="182">
        <f t="shared" si="15"/>
        <v>0</v>
      </c>
      <c r="AZ86" s="175">
        <f t="shared" si="16"/>
        <v>0</v>
      </c>
    </row>
    <row r="87" spans="1:52" ht="15" customHeight="1">
      <c r="A87" s="70"/>
      <c r="B87" s="2"/>
      <c r="C87" s="74" t="s">
        <v>65</v>
      </c>
      <c r="D87" s="404"/>
      <c r="E87" s="405"/>
      <c r="F87" s="405"/>
      <c r="G87" s="405"/>
      <c r="H87" s="405"/>
      <c r="I87" s="405"/>
      <c r="J87" s="405"/>
      <c r="K87" s="405"/>
      <c r="L87" s="406"/>
      <c r="M87" s="407"/>
      <c r="N87" s="408"/>
      <c r="O87" s="408"/>
      <c r="P87" s="408"/>
      <c r="Q87" s="408"/>
      <c r="R87" s="409"/>
      <c r="S87" s="302"/>
      <c r="T87" s="303"/>
      <c r="U87" s="303"/>
      <c r="V87" s="303"/>
      <c r="W87" s="303"/>
      <c r="X87" s="304"/>
      <c r="Y87" s="407"/>
      <c r="Z87" s="408"/>
      <c r="AA87" s="408"/>
      <c r="AB87" s="408"/>
      <c r="AC87" s="408"/>
      <c r="AD87" s="409"/>
      <c r="AG87" s="172">
        <f t="shared" si="0"/>
        <v>0</v>
      </c>
      <c r="AH87" s="195">
        <f t="shared" si="1"/>
        <v>0</v>
      </c>
      <c r="AI87" s="177" t="b">
        <f t="shared" si="2"/>
        <v>0</v>
      </c>
      <c r="AJ87" s="178" t="str">
        <f t="shared" si="3"/>
        <v/>
      </c>
      <c r="AK87" s="177" t="b">
        <f t="shared" si="4"/>
        <v>0</v>
      </c>
      <c r="AL87" s="178" t="str">
        <f t="shared" si="5"/>
        <v/>
      </c>
      <c r="AM87" s="177" t="b">
        <f t="shared" si="6"/>
        <v>0</v>
      </c>
      <c r="AO87" s="180">
        <f t="shared" si="7"/>
        <v>0</v>
      </c>
      <c r="AP87" s="176">
        <f t="shared" si="8"/>
        <v>0</v>
      </c>
      <c r="AQ87" s="161">
        <f t="shared" si="9"/>
        <v>-1</v>
      </c>
      <c r="AR87" s="162">
        <f t="shared" si="10"/>
        <v>0</v>
      </c>
      <c r="AS87" s="181">
        <f t="shared" si="11"/>
        <v>0</v>
      </c>
      <c r="AT87" s="176">
        <f t="shared" si="12"/>
        <v>0</v>
      </c>
      <c r="AU87" s="161">
        <f t="shared" si="13"/>
        <v>-1</v>
      </c>
      <c r="AV87" s="162">
        <f t="shared" si="14"/>
        <v>0</v>
      </c>
      <c r="AW87" s="182">
        <f t="shared" si="15"/>
        <v>0</v>
      </c>
      <c r="AZ87" s="175">
        <f t="shared" si="16"/>
        <v>0</v>
      </c>
    </row>
    <row r="88" spans="1:52" ht="15" customHeight="1">
      <c r="A88" s="70"/>
      <c r="B88" s="2"/>
      <c r="C88" s="74" t="s">
        <v>66</v>
      </c>
      <c r="D88" s="404"/>
      <c r="E88" s="405"/>
      <c r="F88" s="405"/>
      <c r="G88" s="405"/>
      <c r="H88" s="405"/>
      <c r="I88" s="405"/>
      <c r="J88" s="405"/>
      <c r="K88" s="405"/>
      <c r="L88" s="406"/>
      <c r="M88" s="407"/>
      <c r="N88" s="408"/>
      <c r="O88" s="408"/>
      <c r="P88" s="408"/>
      <c r="Q88" s="408"/>
      <c r="R88" s="409"/>
      <c r="S88" s="302"/>
      <c r="T88" s="303"/>
      <c r="U88" s="303"/>
      <c r="V88" s="303"/>
      <c r="W88" s="303"/>
      <c r="X88" s="304"/>
      <c r="Y88" s="407"/>
      <c r="Z88" s="408"/>
      <c r="AA88" s="408"/>
      <c r="AB88" s="408"/>
      <c r="AC88" s="408"/>
      <c r="AD88" s="409"/>
      <c r="AG88" s="172">
        <f t="shared" si="0"/>
        <v>0</v>
      </c>
      <c r="AH88" s="195">
        <f t="shared" si="1"/>
        <v>0</v>
      </c>
      <c r="AI88" s="177" t="b">
        <f t="shared" si="2"/>
        <v>0</v>
      </c>
      <c r="AJ88" s="178" t="str">
        <f t="shared" si="3"/>
        <v/>
      </c>
      <c r="AK88" s="177" t="b">
        <f t="shared" si="4"/>
        <v>0</v>
      </c>
      <c r="AL88" s="178" t="str">
        <f t="shared" si="5"/>
        <v/>
      </c>
      <c r="AM88" s="177" t="b">
        <f t="shared" si="6"/>
        <v>0</v>
      </c>
      <c r="AO88" s="180">
        <f t="shared" si="7"/>
        <v>0</v>
      </c>
      <c r="AP88" s="176">
        <f t="shared" si="8"/>
        <v>0</v>
      </c>
      <c r="AQ88" s="161">
        <f t="shared" si="9"/>
        <v>-1</v>
      </c>
      <c r="AR88" s="162">
        <f t="shared" si="10"/>
        <v>0</v>
      </c>
      <c r="AS88" s="181">
        <f t="shared" si="11"/>
        <v>0</v>
      </c>
      <c r="AT88" s="176">
        <f t="shared" si="12"/>
        <v>0</v>
      </c>
      <c r="AU88" s="161">
        <f t="shared" si="13"/>
        <v>-1</v>
      </c>
      <c r="AV88" s="162">
        <f t="shared" si="14"/>
        <v>0</v>
      </c>
      <c r="AW88" s="182">
        <f t="shared" si="15"/>
        <v>0</v>
      </c>
      <c r="AZ88" s="175">
        <f t="shared" si="16"/>
        <v>0</v>
      </c>
    </row>
    <row r="89" spans="1:52" ht="15" customHeight="1">
      <c r="A89" s="70"/>
      <c r="B89" s="2"/>
      <c r="C89" s="74" t="s">
        <v>67</v>
      </c>
      <c r="D89" s="404"/>
      <c r="E89" s="405"/>
      <c r="F89" s="405"/>
      <c r="G89" s="405"/>
      <c r="H89" s="405"/>
      <c r="I89" s="405"/>
      <c r="J89" s="405"/>
      <c r="K89" s="405"/>
      <c r="L89" s="406"/>
      <c r="M89" s="407"/>
      <c r="N89" s="408"/>
      <c r="O89" s="408"/>
      <c r="P89" s="408"/>
      <c r="Q89" s="408"/>
      <c r="R89" s="409"/>
      <c r="S89" s="302"/>
      <c r="T89" s="303"/>
      <c r="U89" s="303"/>
      <c r="V89" s="303"/>
      <c r="W89" s="303"/>
      <c r="X89" s="304"/>
      <c r="Y89" s="407"/>
      <c r="Z89" s="408"/>
      <c r="AA89" s="408"/>
      <c r="AB89" s="408"/>
      <c r="AC89" s="408"/>
      <c r="AD89" s="409"/>
      <c r="AG89" s="172">
        <f t="shared" si="0"/>
        <v>0</v>
      </c>
      <c r="AH89" s="195">
        <f t="shared" si="1"/>
        <v>0</v>
      </c>
      <c r="AI89" s="177" t="b">
        <f t="shared" si="2"/>
        <v>0</v>
      </c>
      <c r="AJ89" s="178" t="str">
        <f t="shared" si="3"/>
        <v/>
      </c>
      <c r="AK89" s="177" t="b">
        <f t="shared" si="4"/>
        <v>0</v>
      </c>
      <c r="AL89" s="178" t="str">
        <f t="shared" si="5"/>
        <v/>
      </c>
      <c r="AM89" s="177" t="b">
        <f t="shared" si="6"/>
        <v>0</v>
      </c>
      <c r="AO89" s="180">
        <f t="shared" si="7"/>
        <v>0</v>
      </c>
      <c r="AP89" s="176">
        <f t="shared" si="8"/>
        <v>0</v>
      </c>
      <c r="AQ89" s="161">
        <f t="shared" si="9"/>
        <v>-1</v>
      </c>
      <c r="AR89" s="162">
        <f t="shared" si="10"/>
        <v>0</v>
      </c>
      <c r="AS89" s="181">
        <f t="shared" si="11"/>
        <v>0</v>
      </c>
      <c r="AT89" s="176">
        <f t="shared" si="12"/>
        <v>0</v>
      </c>
      <c r="AU89" s="161">
        <f t="shared" si="13"/>
        <v>-1</v>
      </c>
      <c r="AV89" s="162">
        <f t="shared" si="14"/>
        <v>0</v>
      </c>
      <c r="AW89" s="182">
        <f t="shared" si="15"/>
        <v>0</v>
      </c>
      <c r="AZ89" s="175">
        <f t="shared" si="16"/>
        <v>0</v>
      </c>
    </row>
    <row r="90" spans="1:52" ht="15" customHeight="1">
      <c r="A90" s="70"/>
      <c r="B90" s="2"/>
      <c r="C90" s="74" t="s">
        <v>68</v>
      </c>
      <c r="D90" s="404"/>
      <c r="E90" s="405"/>
      <c r="F90" s="405"/>
      <c r="G90" s="405"/>
      <c r="H90" s="405"/>
      <c r="I90" s="405"/>
      <c r="J90" s="405"/>
      <c r="K90" s="405"/>
      <c r="L90" s="406"/>
      <c r="M90" s="407"/>
      <c r="N90" s="408"/>
      <c r="O90" s="408"/>
      <c r="P90" s="408"/>
      <c r="Q90" s="408"/>
      <c r="R90" s="409"/>
      <c r="S90" s="302"/>
      <c r="T90" s="303"/>
      <c r="U90" s="303"/>
      <c r="V90" s="303"/>
      <c r="W90" s="303"/>
      <c r="X90" s="304"/>
      <c r="Y90" s="407"/>
      <c r="Z90" s="408"/>
      <c r="AA90" s="408"/>
      <c r="AB90" s="408"/>
      <c r="AC90" s="408"/>
      <c r="AD90" s="409"/>
      <c r="AG90" s="172">
        <f t="shared" si="0"/>
        <v>0</v>
      </c>
      <c r="AH90" s="195">
        <f t="shared" si="1"/>
        <v>0</v>
      </c>
      <c r="AI90" s="177" t="b">
        <f t="shared" si="2"/>
        <v>0</v>
      </c>
      <c r="AJ90" s="178" t="str">
        <f t="shared" si="3"/>
        <v/>
      </c>
      <c r="AK90" s="177" t="b">
        <f t="shared" si="4"/>
        <v>0</v>
      </c>
      <c r="AL90" s="178" t="str">
        <f t="shared" si="5"/>
        <v/>
      </c>
      <c r="AM90" s="177" t="b">
        <f t="shared" si="6"/>
        <v>0</v>
      </c>
      <c r="AO90" s="180">
        <f t="shared" si="7"/>
        <v>0</v>
      </c>
      <c r="AP90" s="176">
        <f t="shared" si="8"/>
        <v>0</v>
      </c>
      <c r="AQ90" s="161">
        <f t="shared" si="9"/>
        <v>-1</v>
      </c>
      <c r="AR90" s="162">
        <f t="shared" si="10"/>
        <v>0</v>
      </c>
      <c r="AS90" s="181">
        <f t="shared" si="11"/>
        <v>0</v>
      </c>
      <c r="AT90" s="176">
        <f t="shared" si="12"/>
        <v>0</v>
      </c>
      <c r="AU90" s="161">
        <f t="shared" si="13"/>
        <v>-1</v>
      </c>
      <c r="AV90" s="162">
        <f t="shared" si="14"/>
        <v>0</v>
      </c>
      <c r="AW90" s="182">
        <f t="shared" si="15"/>
        <v>0</v>
      </c>
      <c r="AZ90" s="175">
        <f t="shared" si="16"/>
        <v>0</v>
      </c>
    </row>
    <row r="91" spans="1:52" ht="15" customHeight="1">
      <c r="A91" s="70"/>
      <c r="B91" s="2"/>
      <c r="C91" s="74" t="s">
        <v>69</v>
      </c>
      <c r="D91" s="404"/>
      <c r="E91" s="405"/>
      <c r="F91" s="405"/>
      <c r="G91" s="405"/>
      <c r="H91" s="405"/>
      <c r="I91" s="405"/>
      <c r="J91" s="405"/>
      <c r="K91" s="405"/>
      <c r="L91" s="406"/>
      <c r="M91" s="407"/>
      <c r="N91" s="408"/>
      <c r="O91" s="408"/>
      <c r="P91" s="408"/>
      <c r="Q91" s="408"/>
      <c r="R91" s="409"/>
      <c r="S91" s="302"/>
      <c r="T91" s="303"/>
      <c r="U91" s="303"/>
      <c r="V91" s="303"/>
      <c r="W91" s="303"/>
      <c r="X91" s="304"/>
      <c r="Y91" s="407"/>
      <c r="Z91" s="408"/>
      <c r="AA91" s="408"/>
      <c r="AB91" s="408"/>
      <c r="AC91" s="408"/>
      <c r="AD91" s="409"/>
      <c r="AG91" s="172">
        <f t="shared" si="0"/>
        <v>0</v>
      </c>
      <c r="AH91" s="195">
        <f t="shared" si="1"/>
        <v>0</v>
      </c>
      <c r="AI91" s="177" t="b">
        <f t="shared" si="2"/>
        <v>0</v>
      </c>
      <c r="AJ91" s="178" t="str">
        <f t="shared" si="3"/>
        <v/>
      </c>
      <c r="AK91" s="177" t="b">
        <f t="shared" si="4"/>
        <v>0</v>
      </c>
      <c r="AL91" s="178" t="str">
        <f t="shared" si="5"/>
        <v/>
      </c>
      <c r="AM91" s="177" t="b">
        <f t="shared" si="6"/>
        <v>0</v>
      </c>
      <c r="AO91" s="180">
        <f t="shared" si="7"/>
        <v>0</v>
      </c>
      <c r="AP91" s="176">
        <f t="shared" si="8"/>
        <v>0</v>
      </c>
      <c r="AQ91" s="161">
        <f t="shared" si="9"/>
        <v>-1</v>
      </c>
      <c r="AR91" s="162">
        <f t="shared" si="10"/>
        <v>0</v>
      </c>
      <c r="AS91" s="181">
        <f t="shared" si="11"/>
        <v>0</v>
      </c>
      <c r="AT91" s="176">
        <f t="shared" si="12"/>
        <v>0</v>
      </c>
      <c r="AU91" s="161">
        <f t="shared" si="13"/>
        <v>-1</v>
      </c>
      <c r="AV91" s="162">
        <f t="shared" si="14"/>
        <v>0</v>
      </c>
      <c r="AW91" s="182">
        <f t="shared" si="15"/>
        <v>0</v>
      </c>
      <c r="AZ91" s="175">
        <f t="shared" si="16"/>
        <v>0</v>
      </c>
    </row>
    <row r="92" spans="1:52" ht="15" customHeight="1">
      <c r="A92" s="70"/>
      <c r="B92" s="2"/>
      <c r="C92" s="74" t="s">
        <v>70</v>
      </c>
      <c r="D92" s="404"/>
      <c r="E92" s="405"/>
      <c r="F92" s="405"/>
      <c r="G92" s="405"/>
      <c r="H92" s="405"/>
      <c r="I92" s="405"/>
      <c r="J92" s="405"/>
      <c r="K92" s="405"/>
      <c r="L92" s="406"/>
      <c r="M92" s="407"/>
      <c r="N92" s="408"/>
      <c r="O92" s="408"/>
      <c r="P92" s="408"/>
      <c r="Q92" s="408"/>
      <c r="R92" s="409"/>
      <c r="S92" s="302"/>
      <c r="T92" s="303"/>
      <c r="U92" s="303"/>
      <c r="V92" s="303"/>
      <c r="W92" s="303"/>
      <c r="X92" s="304"/>
      <c r="Y92" s="407"/>
      <c r="Z92" s="408"/>
      <c r="AA92" s="408"/>
      <c r="AB92" s="408"/>
      <c r="AC92" s="408"/>
      <c r="AD92" s="409"/>
      <c r="AG92" s="172">
        <f t="shared" si="0"/>
        <v>0</v>
      </c>
      <c r="AH92" s="195">
        <f t="shared" si="1"/>
        <v>0</v>
      </c>
      <c r="AI92" s="177" t="b">
        <f t="shared" si="2"/>
        <v>0</v>
      </c>
      <c r="AJ92" s="178" t="str">
        <f t="shared" si="3"/>
        <v/>
      </c>
      <c r="AK92" s="177" t="b">
        <f t="shared" si="4"/>
        <v>0</v>
      </c>
      <c r="AL92" s="178" t="str">
        <f t="shared" si="5"/>
        <v/>
      </c>
      <c r="AM92" s="177" t="b">
        <f t="shared" si="6"/>
        <v>0</v>
      </c>
      <c r="AO92" s="180">
        <f t="shared" si="7"/>
        <v>0</v>
      </c>
      <c r="AP92" s="176">
        <f t="shared" si="8"/>
        <v>0</v>
      </c>
      <c r="AQ92" s="161">
        <f t="shared" si="9"/>
        <v>-1</v>
      </c>
      <c r="AR92" s="162">
        <f t="shared" si="10"/>
        <v>0</v>
      </c>
      <c r="AS92" s="181">
        <f t="shared" si="11"/>
        <v>0</v>
      </c>
      <c r="AT92" s="176">
        <f t="shared" si="12"/>
        <v>0</v>
      </c>
      <c r="AU92" s="161">
        <f t="shared" si="13"/>
        <v>-1</v>
      </c>
      <c r="AV92" s="162">
        <f t="shared" si="14"/>
        <v>0</v>
      </c>
      <c r="AW92" s="182">
        <f t="shared" si="15"/>
        <v>0</v>
      </c>
      <c r="AZ92" s="175">
        <f t="shared" si="16"/>
        <v>0</v>
      </c>
    </row>
    <row r="93" spans="1:52" ht="15" customHeight="1">
      <c r="A93" s="70"/>
      <c r="B93" s="2"/>
      <c r="C93" s="74" t="s">
        <v>71</v>
      </c>
      <c r="D93" s="404"/>
      <c r="E93" s="405"/>
      <c r="F93" s="405"/>
      <c r="G93" s="405"/>
      <c r="H93" s="405"/>
      <c r="I93" s="405"/>
      <c r="J93" s="405"/>
      <c r="K93" s="405"/>
      <c r="L93" s="406"/>
      <c r="M93" s="407"/>
      <c r="N93" s="408"/>
      <c r="O93" s="408"/>
      <c r="P93" s="408"/>
      <c r="Q93" s="408"/>
      <c r="R93" s="409"/>
      <c r="S93" s="302"/>
      <c r="T93" s="303"/>
      <c r="U93" s="303"/>
      <c r="V93" s="303"/>
      <c r="W93" s="303"/>
      <c r="X93" s="304"/>
      <c r="Y93" s="407"/>
      <c r="Z93" s="408"/>
      <c r="AA93" s="408"/>
      <c r="AB93" s="408"/>
      <c r="AC93" s="408"/>
      <c r="AD93" s="409"/>
      <c r="AG93" s="172">
        <f t="shared" si="0"/>
        <v>0</v>
      </c>
      <c r="AH93" s="195">
        <f t="shared" si="1"/>
        <v>0</v>
      </c>
      <c r="AI93" s="177" t="b">
        <f t="shared" si="2"/>
        <v>0</v>
      </c>
      <c r="AJ93" s="178" t="str">
        <f t="shared" si="3"/>
        <v/>
      </c>
      <c r="AK93" s="177" t="b">
        <f t="shared" si="4"/>
        <v>0</v>
      </c>
      <c r="AL93" s="178" t="str">
        <f t="shared" si="5"/>
        <v/>
      </c>
      <c r="AM93" s="177" t="b">
        <f t="shared" si="6"/>
        <v>0</v>
      </c>
      <c r="AO93" s="180">
        <f t="shared" si="7"/>
        <v>0</v>
      </c>
      <c r="AP93" s="176">
        <f t="shared" si="8"/>
        <v>0</v>
      </c>
      <c r="AQ93" s="161">
        <f t="shared" si="9"/>
        <v>-1</v>
      </c>
      <c r="AR93" s="162">
        <f t="shared" si="10"/>
        <v>0</v>
      </c>
      <c r="AS93" s="181">
        <f t="shared" si="11"/>
        <v>0</v>
      </c>
      <c r="AT93" s="176">
        <f t="shared" si="12"/>
        <v>0</v>
      </c>
      <c r="AU93" s="161">
        <f t="shared" si="13"/>
        <v>-1</v>
      </c>
      <c r="AV93" s="162">
        <f t="shared" si="14"/>
        <v>0</v>
      </c>
      <c r="AW93" s="182">
        <f t="shared" si="15"/>
        <v>0</v>
      </c>
      <c r="AZ93" s="175">
        <f t="shared" si="16"/>
        <v>0</v>
      </c>
    </row>
    <row r="94" spans="1:52" ht="15" customHeight="1">
      <c r="A94" s="70"/>
      <c r="B94" s="2"/>
      <c r="C94" s="74" t="s">
        <v>72</v>
      </c>
      <c r="D94" s="404"/>
      <c r="E94" s="405"/>
      <c r="F94" s="405"/>
      <c r="G94" s="405"/>
      <c r="H94" s="405"/>
      <c r="I94" s="405"/>
      <c r="J94" s="405"/>
      <c r="K94" s="405"/>
      <c r="L94" s="406"/>
      <c r="M94" s="407"/>
      <c r="N94" s="408"/>
      <c r="O94" s="408"/>
      <c r="P94" s="408"/>
      <c r="Q94" s="408"/>
      <c r="R94" s="409"/>
      <c r="S94" s="302"/>
      <c r="T94" s="303"/>
      <c r="U94" s="303"/>
      <c r="V94" s="303"/>
      <c r="W94" s="303"/>
      <c r="X94" s="304"/>
      <c r="Y94" s="407"/>
      <c r="Z94" s="408"/>
      <c r="AA94" s="408"/>
      <c r="AB94" s="408"/>
      <c r="AC94" s="408"/>
      <c r="AD94" s="409"/>
      <c r="AG94" s="172">
        <f t="shared" si="0"/>
        <v>0</v>
      </c>
      <c r="AH94" s="195">
        <f t="shared" si="1"/>
        <v>0</v>
      </c>
      <c r="AI94" s="177" t="b">
        <f t="shared" si="2"/>
        <v>0</v>
      </c>
      <c r="AJ94" s="178" t="str">
        <f t="shared" si="3"/>
        <v/>
      </c>
      <c r="AK94" s="177" t="b">
        <f t="shared" si="4"/>
        <v>0</v>
      </c>
      <c r="AL94" s="178" t="str">
        <f t="shared" si="5"/>
        <v/>
      </c>
      <c r="AM94" s="177" t="b">
        <f t="shared" si="6"/>
        <v>0</v>
      </c>
      <c r="AO94" s="180">
        <f t="shared" si="7"/>
        <v>0</v>
      </c>
      <c r="AP94" s="176">
        <f t="shared" si="8"/>
        <v>0</v>
      </c>
      <c r="AQ94" s="161">
        <f t="shared" si="9"/>
        <v>-1</v>
      </c>
      <c r="AR94" s="162">
        <f t="shared" si="10"/>
        <v>0</v>
      </c>
      <c r="AS94" s="181">
        <f t="shared" si="11"/>
        <v>0</v>
      </c>
      <c r="AT94" s="176">
        <f t="shared" si="12"/>
        <v>0</v>
      </c>
      <c r="AU94" s="161">
        <f t="shared" si="13"/>
        <v>-1</v>
      </c>
      <c r="AV94" s="162">
        <f t="shared" si="14"/>
        <v>0</v>
      </c>
      <c r="AW94" s="182">
        <f t="shared" si="15"/>
        <v>0</v>
      </c>
      <c r="AZ94" s="175">
        <f t="shared" si="16"/>
        <v>0</v>
      </c>
    </row>
    <row r="95" spans="1:52" ht="15" customHeight="1">
      <c r="A95" s="70"/>
      <c r="B95" s="2"/>
      <c r="C95" s="74" t="s">
        <v>73</v>
      </c>
      <c r="D95" s="404"/>
      <c r="E95" s="405"/>
      <c r="F95" s="405"/>
      <c r="G95" s="405"/>
      <c r="H95" s="405"/>
      <c r="I95" s="405"/>
      <c r="J95" s="405"/>
      <c r="K95" s="405"/>
      <c r="L95" s="406"/>
      <c r="M95" s="407"/>
      <c r="N95" s="408"/>
      <c r="O95" s="408"/>
      <c r="P95" s="408"/>
      <c r="Q95" s="408"/>
      <c r="R95" s="409"/>
      <c r="S95" s="302"/>
      <c r="T95" s="303"/>
      <c r="U95" s="303"/>
      <c r="V95" s="303"/>
      <c r="W95" s="303"/>
      <c r="X95" s="304"/>
      <c r="Y95" s="407"/>
      <c r="Z95" s="408"/>
      <c r="AA95" s="408"/>
      <c r="AB95" s="408"/>
      <c r="AC95" s="408"/>
      <c r="AD95" s="409"/>
      <c r="AG95" s="172">
        <f t="shared" si="0"/>
        <v>0</v>
      </c>
      <c r="AH95" s="195">
        <f t="shared" si="1"/>
        <v>0</v>
      </c>
      <c r="AI95" s="177" t="b">
        <f t="shared" si="2"/>
        <v>0</v>
      </c>
      <c r="AJ95" s="178" t="str">
        <f t="shared" si="3"/>
        <v/>
      </c>
      <c r="AK95" s="177" t="b">
        <f t="shared" si="4"/>
        <v>0</v>
      </c>
      <c r="AL95" s="178" t="str">
        <f t="shared" si="5"/>
        <v/>
      </c>
      <c r="AM95" s="177" t="b">
        <f t="shared" si="6"/>
        <v>0</v>
      </c>
      <c r="AO95" s="180">
        <f t="shared" si="7"/>
        <v>0</v>
      </c>
      <c r="AP95" s="176">
        <f t="shared" si="8"/>
        <v>0</v>
      </c>
      <c r="AQ95" s="161">
        <f t="shared" si="9"/>
        <v>-1</v>
      </c>
      <c r="AR95" s="162">
        <f t="shared" si="10"/>
        <v>0</v>
      </c>
      <c r="AS95" s="181">
        <f t="shared" si="11"/>
        <v>0</v>
      </c>
      <c r="AT95" s="176">
        <f t="shared" si="12"/>
        <v>0</v>
      </c>
      <c r="AU95" s="161">
        <f t="shared" si="13"/>
        <v>-1</v>
      </c>
      <c r="AV95" s="162">
        <f t="shared" si="14"/>
        <v>0</v>
      </c>
      <c r="AW95" s="182">
        <f t="shared" si="15"/>
        <v>0</v>
      </c>
      <c r="AZ95" s="175">
        <f t="shared" si="16"/>
        <v>0</v>
      </c>
    </row>
    <row r="96" spans="1:52" ht="15" customHeight="1">
      <c r="A96" s="70"/>
      <c r="B96" s="2"/>
      <c r="C96" s="74" t="s">
        <v>74</v>
      </c>
      <c r="D96" s="404"/>
      <c r="E96" s="405"/>
      <c r="F96" s="405"/>
      <c r="G96" s="405"/>
      <c r="H96" s="405"/>
      <c r="I96" s="405"/>
      <c r="J96" s="405"/>
      <c r="K96" s="405"/>
      <c r="L96" s="406"/>
      <c r="M96" s="407"/>
      <c r="N96" s="408"/>
      <c r="O96" s="408"/>
      <c r="P96" s="408"/>
      <c r="Q96" s="408"/>
      <c r="R96" s="409"/>
      <c r="S96" s="302"/>
      <c r="T96" s="303"/>
      <c r="U96" s="303"/>
      <c r="V96" s="303"/>
      <c r="W96" s="303"/>
      <c r="X96" s="304"/>
      <c r="Y96" s="407"/>
      <c r="Z96" s="408"/>
      <c r="AA96" s="408"/>
      <c r="AB96" s="408"/>
      <c r="AC96" s="408"/>
      <c r="AD96" s="409"/>
      <c r="AG96" s="172">
        <f t="shared" si="0"/>
        <v>0</v>
      </c>
      <c r="AH96" s="195">
        <f t="shared" si="1"/>
        <v>0</v>
      </c>
      <c r="AI96" s="177" t="b">
        <f t="shared" si="2"/>
        <v>0</v>
      </c>
      <c r="AJ96" s="178" t="str">
        <f t="shared" si="3"/>
        <v/>
      </c>
      <c r="AK96" s="177" t="b">
        <f t="shared" si="4"/>
        <v>0</v>
      </c>
      <c r="AL96" s="178" t="str">
        <f t="shared" si="5"/>
        <v/>
      </c>
      <c r="AM96" s="177" t="b">
        <f t="shared" si="6"/>
        <v>0</v>
      </c>
      <c r="AO96" s="180">
        <f t="shared" si="7"/>
        <v>0</v>
      </c>
      <c r="AP96" s="176">
        <f t="shared" si="8"/>
        <v>0</v>
      </c>
      <c r="AQ96" s="161">
        <f t="shared" si="9"/>
        <v>-1</v>
      </c>
      <c r="AR96" s="162">
        <f t="shared" si="10"/>
        <v>0</v>
      </c>
      <c r="AS96" s="181">
        <f t="shared" si="11"/>
        <v>0</v>
      </c>
      <c r="AT96" s="176">
        <f t="shared" si="12"/>
        <v>0</v>
      </c>
      <c r="AU96" s="161">
        <f t="shared" si="13"/>
        <v>-1</v>
      </c>
      <c r="AV96" s="162">
        <f t="shared" si="14"/>
        <v>0</v>
      </c>
      <c r="AW96" s="182">
        <f t="shared" si="15"/>
        <v>0</v>
      </c>
      <c r="AZ96" s="175">
        <f t="shared" si="16"/>
        <v>0</v>
      </c>
    </row>
    <row r="97" spans="1:52" ht="15" customHeight="1">
      <c r="A97" s="70"/>
      <c r="B97" s="2"/>
      <c r="C97" s="74" t="s">
        <v>75</v>
      </c>
      <c r="D97" s="404"/>
      <c r="E97" s="405"/>
      <c r="F97" s="405"/>
      <c r="G97" s="405"/>
      <c r="H97" s="405"/>
      <c r="I97" s="405"/>
      <c r="J97" s="405"/>
      <c r="K97" s="405"/>
      <c r="L97" s="406"/>
      <c r="M97" s="407"/>
      <c r="N97" s="408"/>
      <c r="O97" s="408"/>
      <c r="P97" s="408"/>
      <c r="Q97" s="408"/>
      <c r="R97" s="409"/>
      <c r="S97" s="302"/>
      <c r="T97" s="303"/>
      <c r="U97" s="303"/>
      <c r="V97" s="303"/>
      <c r="W97" s="303"/>
      <c r="X97" s="304"/>
      <c r="Y97" s="407"/>
      <c r="Z97" s="408"/>
      <c r="AA97" s="408"/>
      <c r="AB97" s="408"/>
      <c r="AC97" s="408"/>
      <c r="AD97" s="409"/>
      <c r="AG97" s="172">
        <f t="shared" si="0"/>
        <v>0</v>
      </c>
      <c r="AH97" s="195">
        <f t="shared" si="1"/>
        <v>0</v>
      </c>
      <c r="AI97" s="177" t="b">
        <f t="shared" si="2"/>
        <v>0</v>
      </c>
      <c r="AJ97" s="178" t="str">
        <f t="shared" si="3"/>
        <v/>
      </c>
      <c r="AK97" s="177" t="b">
        <f t="shared" si="4"/>
        <v>0</v>
      </c>
      <c r="AL97" s="178" t="str">
        <f t="shared" si="5"/>
        <v/>
      </c>
      <c r="AM97" s="177" t="b">
        <f t="shared" si="6"/>
        <v>0</v>
      </c>
      <c r="AO97" s="180">
        <f t="shared" si="7"/>
        <v>0</v>
      </c>
      <c r="AP97" s="176">
        <f t="shared" si="8"/>
        <v>0</v>
      </c>
      <c r="AQ97" s="161">
        <f t="shared" si="9"/>
        <v>-1</v>
      </c>
      <c r="AR97" s="162">
        <f t="shared" si="10"/>
        <v>0</v>
      </c>
      <c r="AS97" s="181">
        <f t="shared" si="11"/>
        <v>0</v>
      </c>
      <c r="AT97" s="176">
        <f t="shared" si="12"/>
        <v>0</v>
      </c>
      <c r="AU97" s="161">
        <f t="shared" si="13"/>
        <v>-1</v>
      </c>
      <c r="AV97" s="162">
        <f t="shared" si="14"/>
        <v>0</v>
      </c>
      <c r="AW97" s="182">
        <f t="shared" si="15"/>
        <v>0</v>
      </c>
      <c r="AZ97" s="175">
        <f t="shared" si="16"/>
        <v>0</v>
      </c>
    </row>
    <row r="98" spans="1:52" ht="15" customHeight="1">
      <c r="A98" s="70"/>
      <c r="B98" s="2"/>
      <c r="C98" s="74" t="s">
        <v>76</v>
      </c>
      <c r="D98" s="404"/>
      <c r="E98" s="405"/>
      <c r="F98" s="405"/>
      <c r="G98" s="405"/>
      <c r="H98" s="405"/>
      <c r="I98" s="405"/>
      <c r="J98" s="405"/>
      <c r="K98" s="405"/>
      <c r="L98" s="406"/>
      <c r="M98" s="407"/>
      <c r="N98" s="408"/>
      <c r="O98" s="408"/>
      <c r="P98" s="408"/>
      <c r="Q98" s="408"/>
      <c r="R98" s="409"/>
      <c r="S98" s="302"/>
      <c r="T98" s="303"/>
      <c r="U98" s="303"/>
      <c r="V98" s="303"/>
      <c r="W98" s="303"/>
      <c r="X98" s="304"/>
      <c r="Y98" s="407"/>
      <c r="Z98" s="408"/>
      <c r="AA98" s="408"/>
      <c r="AB98" s="408"/>
      <c r="AC98" s="408"/>
      <c r="AD98" s="409"/>
      <c r="AG98" s="172">
        <f t="shared" si="0"/>
        <v>0</v>
      </c>
      <c r="AH98" s="195">
        <f t="shared" si="1"/>
        <v>0</v>
      </c>
      <c r="AI98" s="177" t="b">
        <f t="shared" si="2"/>
        <v>0</v>
      </c>
      <c r="AJ98" s="178" t="str">
        <f t="shared" si="3"/>
        <v/>
      </c>
      <c r="AK98" s="177" t="b">
        <f t="shared" si="4"/>
        <v>0</v>
      </c>
      <c r="AL98" s="178" t="str">
        <f t="shared" si="5"/>
        <v/>
      </c>
      <c r="AM98" s="177" t="b">
        <f t="shared" si="6"/>
        <v>0</v>
      </c>
      <c r="AO98" s="180">
        <f t="shared" si="7"/>
        <v>0</v>
      </c>
      <c r="AP98" s="176">
        <f t="shared" si="8"/>
        <v>0</v>
      </c>
      <c r="AQ98" s="161">
        <f t="shared" si="9"/>
        <v>-1</v>
      </c>
      <c r="AR98" s="162">
        <f t="shared" si="10"/>
        <v>0</v>
      </c>
      <c r="AS98" s="181">
        <f t="shared" si="11"/>
        <v>0</v>
      </c>
      <c r="AT98" s="176">
        <f t="shared" si="12"/>
        <v>0</v>
      </c>
      <c r="AU98" s="161">
        <f t="shared" si="13"/>
        <v>-1</v>
      </c>
      <c r="AV98" s="162">
        <f t="shared" si="14"/>
        <v>0</v>
      </c>
      <c r="AW98" s="182">
        <f t="shared" si="15"/>
        <v>0</v>
      </c>
      <c r="AZ98" s="175">
        <f t="shared" si="16"/>
        <v>0</v>
      </c>
    </row>
    <row r="99" spans="1:52" ht="15" customHeight="1">
      <c r="A99" s="70"/>
      <c r="B99" s="2"/>
      <c r="C99" s="74" t="s">
        <v>77</v>
      </c>
      <c r="D99" s="404"/>
      <c r="E99" s="405"/>
      <c r="F99" s="405"/>
      <c r="G99" s="405"/>
      <c r="H99" s="405"/>
      <c r="I99" s="405"/>
      <c r="J99" s="405"/>
      <c r="K99" s="405"/>
      <c r="L99" s="406"/>
      <c r="M99" s="407"/>
      <c r="N99" s="408"/>
      <c r="O99" s="408"/>
      <c r="P99" s="408"/>
      <c r="Q99" s="408"/>
      <c r="R99" s="409"/>
      <c r="S99" s="302"/>
      <c r="T99" s="303"/>
      <c r="U99" s="303"/>
      <c r="V99" s="303"/>
      <c r="W99" s="303"/>
      <c r="X99" s="304"/>
      <c r="Y99" s="407"/>
      <c r="Z99" s="408"/>
      <c r="AA99" s="408"/>
      <c r="AB99" s="408"/>
      <c r="AC99" s="408"/>
      <c r="AD99" s="409"/>
      <c r="AG99" s="172">
        <f t="shared" si="0"/>
        <v>0</v>
      </c>
      <c r="AH99" s="195">
        <f t="shared" si="1"/>
        <v>0</v>
      </c>
      <c r="AI99" s="177" t="b">
        <f t="shared" si="2"/>
        <v>0</v>
      </c>
      <c r="AJ99" s="178" t="str">
        <f t="shared" si="3"/>
        <v/>
      </c>
      <c r="AK99" s="177" t="b">
        <f t="shared" si="4"/>
        <v>0</v>
      </c>
      <c r="AL99" s="178" t="str">
        <f t="shared" si="5"/>
        <v/>
      </c>
      <c r="AM99" s="177" t="b">
        <f t="shared" si="6"/>
        <v>0</v>
      </c>
      <c r="AO99" s="180">
        <f t="shared" si="7"/>
        <v>0</v>
      </c>
      <c r="AP99" s="176">
        <f t="shared" si="8"/>
        <v>0</v>
      </c>
      <c r="AQ99" s="161">
        <f t="shared" si="9"/>
        <v>-1</v>
      </c>
      <c r="AR99" s="162">
        <f t="shared" si="10"/>
        <v>0</v>
      </c>
      <c r="AS99" s="181">
        <f t="shared" si="11"/>
        <v>0</v>
      </c>
      <c r="AT99" s="176">
        <f t="shared" si="12"/>
        <v>0</v>
      </c>
      <c r="AU99" s="161">
        <f t="shared" si="13"/>
        <v>-1</v>
      </c>
      <c r="AV99" s="162">
        <f t="shared" si="14"/>
        <v>0</v>
      </c>
      <c r="AW99" s="182">
        <f t="shared" si="15"/>
        <v>0</v>
      </c>
      <c r="AZ99" s="175">
        <f t="shared" si="16"/>
        <v>0</v>
      </c>
    </row>
    <row r="100" spans="1:52" ht="15" customHeight="1">
      <c r="A100" s="70"/>
      <c r="B100" s="2"/>
      <c r="C100" s="74" t="s">
        <v>78</v>
      </c>
      <c r="D100" s="404"/>
      <c r="E100" s="405"/>
      <c r="F100" s="405"/>
      <c r="G100" s="405"/>
      <c r="H100" s="405"/>
      <c r="I100" s="405"/>
      <c r="J100" s="405"/>
      <c r="K100" s="405"/>
      <c r="L100" s="406"/>
      <c r="M100" s="407"/>
      <c r="N100" s="408"/>
      <c r="O100" s="408"/>
      <c r="P100" s="408"/>
      <c r="Q100" s="408"/>
      <c r="R100" s="409"/>
      <c r="S100" s="302"/>
      <c r="T100" s="303"/>
      <c r="U100" s="303"/>
      <c r="V100" s="303"/>
      <c r="W100" s="303"/>
      <c r="X100" s="304"/>
      <c r="Y100" s="407"/>
      <c r="Z100" s="408"/>
      <c r="AA100" s="408"/>
      <c r="AB100" s="408"/>
      <c r="AC100" s="408"/>
      <c r="AD100" s="409"/>
      <c r="AG100" s="172">
        <f t="shared" si="0"/>
        <v>0</v>
      </c>
      <c r="AH100" s="195">
        <f t="shared" si="1"/>
        <v>0</v>
      </c>
      <c r="AI100" s="177" t="b">
        <f t="shared" si="2"/>
        <v>0</v>
      </c>
      <c r="AJ100" s="178" t="str">
        <f t="shared" si="3"/>
        <v/>
      </c>
      <c r="AK100" s="177" t="b">
        <f t="shared" si="4"/>
        <v>0</v>
      </c>
      <c r="AL100" s="178" t="str">
        <f t="shared" si="5"/>
        <v/>
      </c>
      <c r="AM100" s="177" t="b">
        <f t="shared" si="6"/>
        <v>0</v>
      </c>
      <c r="AO100" s="180">
        <f t="shared" si="7"/>
        <v>0</v>
      </c>
      <c r="AP100" s="176">
        <f t="shared" si="8"/>
        <v>0</v>
      </c>
      <c r="AQ100" s="161">
        <f t="shared" si="9"/>
        <v>-1</v>
      </c>
      <c r="AR100" s="162">
        <f t="shared" si="10"/>
        <v>0</v>
      </c>
      <c r="AS100" s="181">
        <f t="shared" si="11"/>
        <v>0</v>
      </c>
      <c r="AT100" s="176">
        <f t="shared" si="12"/>
        <v>0</v>
      </c>
      <c r="AU100" s="161">
        <f t="shared" si="13"/>
        <v>-1</v>
      </c>
      <c r="AV100" s="162">
        <f t="shared" si="14"/>
        <v>0</v>
      </c>
      <c r="AW100" s="182">
        <f t="shared" si="15"/>
        <v>0</v>
      </c>
      <c r="AZ100" s="175">
        <f t="shared" si="16"/>
        <v>0</v>
      </c>
    </row>
    <row r="101" spans="1:52" ht="15" customHeight="1">
      <c r="A101" s="70"/>
      <c r="B101" s="2"/>
      <c r="C101" s="74" t="s">
        <v>79</v>
      </c>
      <c r="D101" s="404"/>
      <c r="E101" s="405"/>
      <c r="F101" s="405"/>
      <c r="G101" s="405"/>
      <c r="H101" s="405"/>
      <c r="I101" s="405"/>
      <c r="J101" s="405"/>
      <c r="K101" s="405"/>
      <c r="L101" s="406"/>
      <c r="M101" s="407"/>
      <c r="N101" s="408"/>
      <c r="O101" s="408"/>
      <c r="P101" s="408"/>
      <c r="Q101" s="408"/>
      <c r="R101" s="409"/>
      <c r="S101" s="302"/>
      <c r="T101" s="303"/>
      <c r="U101" s="303"/>
      <c r="V101" s="303"/>
      <c r="W101" s="303"/>
      <c r="X101" s="304"/>
      <c r="Y101" s="407"/>
      <c r="Z101" s="408"/>
      <c r="AA101" s="408"/>
      <c r="AB101" s="408"/>
      <c r="AC101" s="408"/>
      <c r="AD101" s="409"/>
      <c r="AG101" s="172">
        <f t="shared" si="0"/>
        <v>0</v>
      </c>
      <c r="AH101" s="195">
        <f t="shared" si="1"/>
        <v>0</v>
      </c>
      <c r="AI101" s="177" t="b">
        <f t="shared" si="2"/>
        <v>0</v>
      </c>
      <c r="AJ101" s="178" t="str">
        <f t="shared" si="3"/>
        <v/>
      </c>
      <c r="AK101" s="177" t="b">
        <f t="shared" si="4"/>
        <v>0</v>
      </c>
      <c r="AL101" s="178" t="str">
        <f t="shared" si="5"/>
        <v/>
      </c>
      <c r="AM101" s="177" t="b">
        <f t="shared" si="6"/>
        <v>0</v>
      </c>
      <c r="AO101" s="180">
        <f t="shared" si="7"/>
        <v>0</v>
      </c>
      <c r="AP101" s="176">
        <f t="shared" si="8"/>
        <v>0</v>
      </c>
      <c r="AQ101" s="161">
        <f t="shared" si="9"/>
        <v>-1</v>
      </c>
      <c r="AR101" s="162">
        <f t="shared" si="10"/>
        <v>0</v>
      </c>
      <c r="AS101" s="181">
        <f t="shared" si="11"/>
        <v>0</v>
      </c>
      <c r="AT101" s="176">
        <f t="shared" si="12"/>
        <v>0</v>
      </c>
      <c r="AU101" s="161">
        <f t="shared" si="13"/>
        <v>-1</v>
      </c>
      <c r="AV101" s="162">
        <f t="shared" si="14"/>
        <v>0</v>
      </c>
      <c r="AW101" s="182">
        <f t="shared" si="15"/>
        <v>0</v>
      </c>
      <c r="AZ101" s="175">
        <f t="shared" si="16"/>
        <v>0</v>
      </c>
    </row>
    <row r="102" spans="1:52" ht="15" customHeight="1">
      <c r="A102" s="70"/>
      <c r="B102" s="2"/>
      <c r="C102" s="74" t="s">
        <v>80</v>
      </c>
      <c r="D102" s="404"/>
      <c r="E102" s="405"/>
      <c r="F102" s="405"/>
      <c r="G102" s="405"/>
      <c r="H102" s="405"/>
      <c r="I102" s="405"/>
      <c r="J102" s="405"/>
      <c r="K102" s="405"/>
      <c r="L102" s="406"/>
      <c r="M102" s="407"/>
      <c r="N102" s="408"/>
      <c r="O102" s="408"/>
      <c r="P102" s="408"/>
      <c r="Q102" s="408"/>
      <c r="R102" s="409"/>
      <c r="S102" s="302"/>
      <c r="T102" s="303"/>
      <c r="U102" s="303"/>
      <c r="V102" s="303"/>
      <c r="W102" s="303"/>
      <c r="X102" s="304"/>
      <c r="Y102" s="407"/>
      <c r="Z102" s="408"/>
      <c r="AA102" s="408"/>
      <c r="AB102" s="408"/>
      <c r="AC102" s="408"/>
      <c r="AD102" s="409"/>
      <c r="AG102" s="172">
        <f t="shared" si="0"/>
        <v>0</v>
      </c>
      <c r="AH102" s="195">
        <f t="shared" si="1"/>
        <v>0</v>
      </c>
      <c r="AI102" s="177" t="b">
        <f t="shared" si="2"/>
        <v>0</v>
      </c>
      <c r="AJ102" s="178" t="str">
        <f t="shared" si="3"/>
        <v/>
      </c>
      <c r="AK102" s="177" t="b">
        <f t="shared" si="4"/>
        <v>0</v>
      </c>
      <c r="AL102" s="178" t="str">
        <f t="shared" si="5"/>
        <v/>
      </c>
      <c r="AM102" s="177" t="b">
        <f t="shared" si="6"/>
        <v>0</v>
      </c>
      <c r="AO102" s="180">
        <f t="shared" si="7"/>
        <v>0</v>
      </c>
      <c r="AP102" s="176">
        <f t="shared" si="8"/>
        <v>0</v>
      </c>
      <c r="AQ102" s="161">
        <f t="shared" si="9"/>
        <v>-1</v>
      </c>
      <c r="AR102" s="162">
        <f t="shared" si="10"/>
        <v>0</v>
      </c>
      <c r="AS102" s="181">
        <f t="shared" si="11"/>
        <v>0</v>
      </c>
      <c r="AT102" s="176">
        <f t="shared" si="12"/>
        <v>0</v>
      </c>
      <c r="AU102" s="161">
        <f t="shared" si="13"/>
        <v>-1</v>
      </c>
      <c r="AV102" s="162">
        <f t="shared" si="14"/>
        <v>0</v>
      </c>
      <c r="AW102" s="182">
        <f t="shared" si="15"/>
        <v>0</v>
      </c>
      <c r="AZ102" s="175">
        <f t="shared" si="16"/>
        <v>0</v>
      </c>
    </row>
    <row r="103" spans="1:52" ht="15" customHeight="1">
      <c r="A103" s="70"/>
      <c r="B103" s="2"/>
      <c r="C103" s="74" t="s">
        <v>81</v>
      </c>
      <c r="D103" s="404"/>
      <c r="E103" s="405"/>
      <c r="F103" s="405"/>
      <c r="G103" s="405"/>
      <c r="H103" s="405"/>
      <c r="I103" s="405"/>
      <c r="J103" s="405"/>
      <c r="K103" s="405"/>
      <c r="L103" s="406"/>
      <c r="M103" s="407"/>
      <c r="N103" s="408"/>
      <c r="O103" s="408"/>
      <c r="P103" s="408"/>
      <c r="Q103" s="408"/>
      <c r="R103" s="409"/>
      <c r="S103" s="302"/>
      <c r="T103" s="303"/>
      <c r="U103" s="303"/>
      <c r="V103" s="303"/>
      <c r="W103" s="303"/>
      <c r="X103" s="304"/>
      <c r="Y103" s="407"/>
      <c r="Z103" s="408"/>
      <c r="AA103" s="408"/>
      <c r="AB103" s="408"/>
      <c r="AC103" s="408"/>
      <c r="AD103" s="409"/>
      <c r="AG103" s="172">
        <f t="shared" si="0"/>
        <v>0</v>
      </c>
      <c r="AH103" s="195">
        <f t="shared" si="1"/>
        <v>0</v>
      </c>
      <c r="AI103" s="177" t="b">
        <f t="shared" si="2"/>
        <v>0</v>
      </c>
      <c r="AJ103" s="178" t="str">
        <f t="shared" si="3"/>
        <v/>
      </c>
      <c r="AK103" s="177" t="b">
        <f t="shared" si="4"/>
        <v>0</v>
      </c>
      <c r="AL103" s="178" t="str">
        <f t="shared" si="5"/>
        <v/>
      </c>
      <c r="AM103" s="177" t="b">
        <f t="shared" si="6"/>
        <v>0</v>
      </c>
      <c r="AO103" s="180">
        <f t="shared" si="7"/>
        <v>0</v>
      </c>
      <c r="AP103" s="176">
        <f t="shared" si="8"/>
        <v>0</v>
      </c>
      <c r="AQ103" s="161">
        <f t="shared" si="9"/>
        <v>-1</v>
      </c>
      <c r="AR103" s="162">
        <f t="shared" si="10"/>
        <v>0</v>
      </c>
      <c r="AS103" s="181">
        <f t="shared" si="11"/>
        <v>0</v>
      </c>
      <c r="AT103" s="176">
        <f t="shared" si="12"/>
        <v>0</v>
      </c>
      <c r="AU103" s="161">
        <f t="shared" si="13"/>
        <v>-1</v>
      </c>
      <c r="AV103" s="162">
        <f t="shared" si="14"/>
        <v>0</v>
      </c>
      <c r="AW103" s="182">
        <f t="shared" si="15"/>
        <v>0</v>
      </c>
      <c r="AZ103" s="175">
        <f t="shared" si="16"/>
        <v>0</v>
      </c>
    </row>
    <row r="104" spans="1:52" ht="15" customHeight="1">
      <c r="A104" s="70"/>
      <c r="B104" s="2"/>
      <c r="C104" s="74" t="s">
        <v>82</v>
      </c>
      <c r="D104" s="404"/>
      <c r="E104" s="405"/>
      <c r="F104" s="405"/>
      <c r="G104" s="405"/>
      <c r="H104" s="405"/>
      <c r="I104" s="405"/>
      <c r="J104" s="405"/>
      <c r="K104" s="405"/>
      <c r="L104" s="406"/>
      <c r="M104" s="407"/>
      <c r="N104" s="408"/>
      <c r="O104" s="408"/>
      <c r="P104" s="408"/>
      <c r="Q104" s="408"/>
      <c r="R104" s="409"/>
      <c r="S104" s="302"/>
      <c r="T104" s="303"/>
      <c r="U104" s="303"/>
      <c r="V104" s="303"/>
      <c r="W104" s="303"/>
      <c r="X104" s="304"/>
      <c r="Y104" s="407"/>
      <c r="Z104" s="408"/>
      <c r="AA104" s="408"/>
      <c r="AB104" s="408"/>
      <c r="AC104" s="408"/>
      <c r="AD104" s="409"/>
      <c r="AG104" s="172">
        <f t="shared" si="0"/>
        <v>0</v>
      </c>
      <c r="AH104" s="195">
        <f t="shared" si="1"/>
        <v>0</v>
      </c>
      <c r="AI104" s="177" t="b">
        <f t="shared" si="2"/>
        <v>0</v>
      </c>
      <c r="AJ104" s="178" t="str">
        <f t="shared" si="3"/>
        <v/>
      </c>
      <c r="AK104" s="177" t="b">
        <f t="shared" si="4"/>
        <v>0</v>
      </c>
      <c r="AL104" s="178" t="str">
        <f t="shared" si="5"/>
        <v/>
      </c>
      <c r="AM104" s="177" t="b">
        <f t="shared" si="6"/>
        <v>0</v>
      </c>
      <c r="AO104" s="180">
        <f t="shared" si="7"/>
        <v>0</v>
      </c>
      <c r="AP104" s="176">
        <f t="shared" si="8"/>
        <v>0</v>
      </c>
      <c r="AQ104" s="161">
        <f t="shared" si="9"/>
        <v>-1</v>
      </c>
      <c r="AR104" s="162">
        <f t="shared" si="10"/>
        <v>0</v>
      </c>
      <c r="AS104" s="181">
        <f t="shared" si="11"/>
        <v>0</v>
      </c>
      <c r="AT104" s="176">
        <f t="shared" si="12"/>
        <v>0</v>
      </c>
      <c r="AU104" s="161">
        <f t="shared" si="13"/>
        <v>-1</v>
      </c>
      <c r="AV104" s="162">
        <f t="shared" si="14"/>
        <v>0</v>
      </c>
      <c r="AW104" s="182">
        <f t="shared" si="15"/>
        <v>0</v>
      </c>
      <c r="AZ104" s="175">
        <f t="shared" si="16"/>
        <v>0</v>
      </c>
    </row>
    <row r="105" spans="1:52" ht="15" customHeight="1">
      <c r="A105" s="70"/>
      <c r="B105" s="2"/>
      <c r="C105" s="74" t="s">
        <v>83</v>
      </c>
      <c r="D105" s="404"/>
      <c r="E105" s="405"/>
      <c r="F105" s="405"/>
      <c r="G105" s="405"/>
      <c r="H105" s="405"/>
      <c r="I105" s="405"/>
      <c r="J105" s="405"/>
      <c r="K105" s="405"/>
      <c r="L105" s="406"/>
      <c r="M105" s="407"/>
      <c r="N105" s="408"/>
      <c r="O105" s="408"/>
      <c r="P105" s="408"/>
      <c r="Q105" s="408"/>
      <c r="R105" s="409"/>
      <c r="S105" s="302"/>
      <c r="T105" s="303"/>
      <c r="U105" s="303"/>
      <c r="V105" s="303"/>
      <c r="W105" s="303"/>
      <c r="X105" s="304"/>
      <c r="Y105" s="407"/>
      <c r="Z105" s="408"/>
      <c r="AA105" s="408"/>
      <c r="AB105" s="408"/>
      <c r="AC105" s="408"/>
      <c r="AD105" s="409"/>
      <c r="AG105" s="172">
        <f t="shared" si="0"/>
        <v>0</v>
      </c>
      <c r="AH105" s="195">
        <f t="shared" si="1"/>
        <v>0</v>
      </c>
      <c r="AI105" s="177" t="b">
        <f t="shared" si="2"/>
        <v>0</v>
      </c>
      <c r="AJ105" s="178" t="str">
        <f t="shared" si="3"/>
        <v/>
      </c>
      <c r="AK105" s="177" t="b">
        <f t="shared" si="4"/>
        <v>0</v>
      </c>
      <c r="AL105" s="178" t="str">
        <f t="shared" si="5"/>
        <v/>
      </c>
      <c r="AM105" s="177" t="b">
        <f t="shared" si="6"/>
        <v>0</v>
      </c>
      <c r="AO105" s="180">
        <f t="shared" si="7"/>
        <v>0</v>
      </c>
      <c r="AP105" s="176">
        <f t="shared" si="8"/>
        <v>0</v>
      </c>
      <c r="AQ105" s="161">
        <f t="shared" si="9"/>
        <v>-1</v>
      </c>
      <c r="AR105" s="162">
        <f t="shared" si="10"/>
        <v>0</v>
      </c>
      <c r="AS105" s="181">
        <f t="shared" si="11"/>
        <v>0</v>
      </c>
      <c r="AT105" s="176">
        <f t="shared" si="12"/>
        <v>0</v>
      </c>
      <c r="AU105" s="161">
        <f t="shared" si="13"/>
        <v>-1</v>
      </c>
      <c r="AV105" s="162">
        <f t="shared" si="14"/>
        <v>0</v>
      </c>
      <c r="AW105" s="182">
        <f t="shared" si="15"/>
        <v>0</v>
      </c>
      <c r="AZ105" s="175">
        <f t="shared" si="16"/>
        <v>0</v>
      </c>
    </row>
    <row r="106" spans="1:52" ht="15" customHeight="1">
      <c r="A106" s="70"/>
      <c r="B106" s="2"/>
      <c r="C106" s="74" t="s">
        <v>84</v>
      </c>
      <c r="D106" s="404"/>
      <c r="E106" s="405"/>
      <c r="F106" s="405"/>
      <c r="G106" s="405"/>
      <c r="H106" s="405"/>
      <c r="I106" s="405"/>
      <c r="J106" s="405"/>
      <c r="K106" s="405"/>
      <c r="L106" s="406"/>
      <c r="M106" s="407"/>
      <c r="N106" s="408"/>
      <c r="O106" s="408"/>
      <c r="P106" s="408"/>
      <c r="Q106" s="408"/>
      <c r="R106" s="409"/>
      <c r="S106" s="302"/>
      <c r="T106" s="303"/>
      <c r="U106" s="303"/>
      <c r="V106" s="303"/>
      <c r="W106" s="303"/>
      <c r="X106" s="304"/>
      <c r="Y106" s="407"/>
      <c r="Z106" s="408"/>
      <c r="AA106" s="408"/>
      <c r="AB106" s="408"/>
      <c r="AC106" s="408"/>
      <c r="AD106" s="409"/>
      <c r="AG106" s="172">
        <f t="shared" si="0"/>
        <v>0</v>
      </c>
      <c r="AH106" s="195">
        <f t="shared" si="1"/>
        <v>0</v>
      </c>
      <c r="AI106" s="177" t="b">
        <f t="shared" si="2"/>
        <v>0</v>
      </c>
      <c r="AJ106" s="178" t="str">
        <f t="shared" si="3"/>
        <v/>
      </c>
      <c r="AK106" s="177" t="b">
        <f t="shared" si="4"/>
        <v>0</v>
      </c>
      <c r="AL106" s="178" t="str">
        <f t="shared" si="5"/>
        <v/>
      </c>
      <c r="AM106" s="177" t="b">
        <f t="shared" si="6"/>
        <v>0</v>
      </c>
      <c r="AO106" s="180">
        <f t="shared" si="7"/>
        <v>0</v>
      </c>
      <c r="AP106" s="176">
        <f t="shared" si="8"/>
        <v>0</v>
      </c>
      <c r="AQ106" s="161">
        <f t="shared" si="9"/>
        <v>-1</v>
      </c>
      <c r="AR106" s="162">
        <f t="shared" si="10"/>
        <v>0</v>
      </c>
      <c r="AS106" s="181">
        <f t="shared" si="11"/>
        <v>0</v>
      </c>
      <c r="AT106" s="176">
        <f t="shared" si="12"/>
        <v>0</v>
      </c>
      <c r="AU106" s="161">
        <f t="shared" si="13"/>
        <v>-1</v>
      </c>
      <c r="AV106" s="162">
        <f t="shared" si="14"/>
        <v>0</v>
      </c>
      <c r="AW106" s="182">
        <f t="shared" si="15"/>
        <v>0</v>
      </c>
      <c r="AZ106" s="175">
        <f t="shared" si="16"/>
        <v>0</v>
      </c>
    </row>
    <row r="107" spans="1:52" ht="15" customHeight="1">
      <c r="A107" s="70"/>
      <c r="B107" s="2"/>
      <c r="C107" s="74" t="s">
        <v>85</v>
      </c>
      <c r="D107" s="404"/>
      <c r="E107" s="405"/>
      <c r="F107" s="405"/>
      <c r="G107" s="405"/>
      <c r="H107" s="405"/>
      <c r="I107" s="405"/>
      <c r="J107" s="405"/>
      <c r="K107" s="405"/>
      <c r="L107" s="406"/>
      <c r="M107" s="407"/>
      <c r="N107" s="408"/>
      <c r="O107" s="408"/>
      <c r="P107" s="408"/>
      <c r="Q107" s="408"/>
      <c r="R107" s="409"/>
      <c r="S107" s="302"/>
      <c r="T107" s="303"/>
      <c r="U107" s="303"/>
      <c r="V107" s="303"/>
      <c r="W107" s="303"/>
      <c r="X107" s="304"/>
      <c r="Y107" s="407"/>
      <c r="Z107" s="408"/>
      <c r="AA107" s="408"/>
      <c r="AB107" s="408"/>
      <c r="AC107" s="408"/>
      <c r="AD107" s="409"/>
      <c r="AG107" s="172">
        <f t="shared" si="0"/>
        <v>0</v>
      </c>
      <c r="AH107" s="195">
        <f t="shared" si="1"/>
        <v>0</v>
      </c>
      <c r="AI107" s="177" t="b">
        <f t="shared" si="2"/>
        <v>0</v>
      </c>
      <c r="AJ107" s="178" t="str">
        <f t="shared" si="3"/>
        <v/>
      </c>
      <c r="AK107" s="177" t="b">
        <f t="shared" si="4"/>
        <v>0</v>
      </c>
      <c r="AL107" s="178" t="str">
        <f t="shared" si="5"/>
        <v/>
      </c>
      <c r="AM107" s="177" t="b">
        <f t="shared" si="6"/>
        <v>0</v>
      </c>
      <c r="AO107" s="180">
        <f t="shared" si="7"/>
        <v>0</v>
      </c>
      <c r="AP107" s="176">
        <f t="shared" si="8"/>
        <v>0</v>
      </c>
      <c r="AQ107" s="161">
        <f t="shared" si="9"/>
        <v>-1</v>
      </c>
      <c r="AR107" s="162">
        <f t="shared" si="10"/>
        <v>0</v>
      </c>
      <c r="AS107" s="181">
        <f t="shared" si="11"/>
        <v>0</v>
      </c>
      <c r="AT107" s="176">
        <f t="shared" si="12"/>
        <v>0</v>
      </c>
      <c r="AU107" s="161">
        <f t="shared" si="13"/>
        <v>-1</v>
      </c>
      <c r="AV107" s="162">
        <f t="shared" si="14"/>
        <v>0</v>
      </c>
      <c r="AW107" s="182">
        <f t="shared" si="15"/>
        <v>0</v>
      </c>
      <c r="AZ107" s="175">
        <f t="shared" si="16"/>
        <v>0</v>
      </c>
    </row>
    <row r="108" spans="1:52" ht="15" customHeight="1">
      <c r="A108" s="70"/>
      <c r="B108" s="2"/>
      <c r="C108" s="74" t="s">
        <v>86</v>
      </c>
      <c r="D108" s="404"/>
      <c r="E108" s="405"/>
      <c r="F108" s="405"/>
      <c r="G108" s="405"/>
      <c r="H108" s="405"/>
      <c r="I108" s="405"/>
      <c r="J108" s="405"/>
      <c r="K108" s="405"/>
      <c r="L108" s="406"/>
      <c r="M108" s="407"/>
      <c r="N108" s="408"/>
      <c r="O108" s="408"/>
      <c r="P108" s="408"/>
      <c r="Q108" s="408"/>
      <c r="R108" s="409"/>
      <c r="S108" s="302"/>
      <c r="T108" s="303"/>
      <c r="U108" s="303"/>
      <c r="V108" s="303"/>
      <c r="W108" s="303"/>
      <c r="X108" s="304"/>
      <c r="Y108" s="407"/>
      <c r="Z108" s="408"/>
      <c r="AA108" s="408"/>
      <c r="AB108" s="408"/>
      <c r="AC108" s="408"/>
      <c r="AD108" s="409"/>
      <c r="AG108" s="172">
        <f t="shared" si="0"/>
        <v>0</v>
      </c>
      <c r="AH108" s="195">
        <f t="shared" si="1"/>
        <v>0</v>
      </c>
      <c r="AI108" s="177" t="b">
        <f t="shared" si="2"/>
        <v>0</v>
      </c>
      <c r="AJ108" s="178" t="str">
        <f t="shared" si="3"/>
        <v/>
      </c>
      <c r="AK108" s="177" t="b">
        <f t="shared" si="4"/>
        <v>0</v>
      </c>
      <c r="AL108" s="178" t="str">
        <f t="shared" si="5"/>
        <v/>
      </c>
      <c r="AM108" s="177" t="b">
        <f t="shared" si="6"/>
        <v>0</v>
      </c>
      <c r="AO108" s="180">
        <f t="shared" si="7"/>
        <v>0</v>
      </c>
      <c r="AP108" s="176">
        <f t="shared" si="8"/>
        <v>0</v>
      </c>
      <c r="AQ108" s="161">
        <f t="shared" si="9"/>
        <v>-1</v>
      </c>
      <c r="AR108" s="162">
        <f t="shared" si="10"/>
        <v>0</v>
      </c>
      <c r="AS108" s="181">
        <f t="shared" si="11"/>
        <v>0</v>
      </c>
      <c r="AT108" s="176">
        <f t="shared" si="12"/>
        <v>0</v>
      </c>
      <c r="AU108" s="161">
        <f t="shared" si="13"/>
        <v>-1</v>
      </c>
      <c r="AV108" s="162">
        <f t="shared" si="14"/>
        <v>0</v>
      </c>
      <c r="AW108" s="182">
        <f t="shared" si="15"/>
        <v>0</v>
      </c>
      <c r="AZ108" s="175">
        <f t="shared" si="16"/>
        <v>0</v>
      </c>
    </row>
    <row r="109" spans="1:52" ht="15" customHeight="1">
      <c r="A109" s="70"/>
      <c r="B109" s="2"/>
      <c r="C109" s="74" t="s">
        <v>87</v>
      </c>
      <c r="D109" s="404"/>
      <c r="E109" s="405"/>
      <c r="F109" s="405"/>
      <c r="G109" s="405"/>
      <c r="H109" s="405"/>
      <c r="I109" s="405"/>
      <c r="J109" s="405"/>
      <c r="K109" s="405"/>
      <c r="L109" s="406"/>
      <c r="M109" s="407"/>
      <c r="N109" s="408"/>
      <c r="O109" s="408"/>
      <c r="P109" s="408"/>
      <c r="Q109" s="408"/>
      <c r="R109" s="409"/>
      <c r="S109" s="302"/>
      <c r="T109" s="303"/>
      <c r="U109" s="303"/>
      <c r="V109" s="303"/>
      <c r="W109" s="303"/>
      <c r="X109" s="304"/>
      <c r="Y109" s="407"/>
      <c r="Z109" s="408"/>
      <c r="AA109" s="408"/>
      <c r="AB109" s="408"/>
      <c r="AC109" s="408"/>
      <c r="AD109" s="409"/>
      <c r="AG109" s="172">
        <f t="shared" si="0"/>
        <v>0</v>
      </c>
      <c r="AH109" s="195">
        <f t="shared" si="1"/>
        <v>0</v>
      </c>
      <c r="AI109" s="177" t="b">
        <f t="shared" si="2"/>
        <v>0</v>
      </c>
      <c r="AJ109" s="178" t="str">
        <f t="shared" si="3"/>
        <v/>
      </c>
      <c r="AK109" s="177" t="b">
        <f t="shared" si="4"/>
        <v>0</v>
      </c>
      <c r="AL109" s="178" t="str">
        <f t="shared" si="5"/>
        <v/>
      </c>
      <c r="AM109" s="177" t="b">
        <f t="shared" si="6"/>
        <v>0</v>
      </c>
      <c r="AO109" s="180">
        <f t="shared" si="7"/>
        <v>0</v>
      </c>
      <c r="AP109" s="176">
        <f t="shared" si="8"/>
        <v>0</v>
      </c>
      <c r="AQ109" s="161">
        <f t="shared" si="9"/>
        <v>-1</v>
      </c>
      <c r="AR109" s="162">
        <f t="shared" si="10"/>
        <v>0</v>
      </c>
      <c r="AS109" s="181">
        <f t="shared" si="11"/>
        <v>0</v>
      </c>
      <c r="AT109" s="176">
        <f t="shared" si="12"/>
        <v>0</v>
      </c>
      <c r="AU109" s="161">
        <f t="shared" si="13"/>
        <v>-1</v>
      </c>
      <c r="AV109" s="162">
        <f t="shared" si="14"/>
        <v>0</v>
      </c>
      <c r="AW109" s="182">
        <f t="shared" si="15"/>
        <v>0</v>
      </c>
      <c r="AZ109" s="175">
        <f t="shared" si="16"/>
        <v>0</v>
      </c>
    </row>
    <row r="110" spans="1:52" ht="15" customHeight="1">
      <c r="A110" s="70"/>
      <c r="B110" s="2"/>
      <c r="C110" s="74" t="s">
        <v>88</v>
      </c>
      <c r="D110" s="404"/>
      <c r="E110" s="405"/>
      <c r="F110" s="405"/>
      <c r="G110" s="405"/>
      <c r="H110" s="405"/>
      <c r="I110" s="405"/>
      <c r="J110" s="405"/>
      <c r="K110" s="405"/>
      <c r="L110" s="406"/>
      <c r="M110" s="407"/>
      <c r="N110" s="408"/>
      <c r="O110" s="408"/>
      <c r="P110" s="408"/>
      <c r="Q110" s="408"/>
      <c r="R110" s="409"/>
      <c r="S110" s="302"/>
      <c r="T110" s="303"/>
      <c r="U110" s="303"/>
      <c r="V110" s="303"/>
      <c r="W110" s="303"/>
      <c r="X110" s="304"/>
      <c r="Y110" s="407"/>
      <c r="Z110" s="408"/>
      <c r="AA110" s="408"/>
      <c r="AB110" s="408"/>
      <c r="AC110" s="408"/>
      <c r="AD110" s="409"/>
      <c r="AG110" s="172">
        <f t="shared" si="0"/>
        <v>0</v>
      </c>
      <c r="AH110" s="195">
        <f t="shared" si="1"/>
        <v>0</v>
      </c>
      <c r="AI110" s="177" t="b">
        <f t="shared" si="2"/>
        <v>0</v>
      </c>
      <c r="AJ110" s="178" t="str">
        <f t="shared" si="3"/>
        <v/>
      </c>
      <c r="AK110" s="177" t="b">
        <f t="shared" si="4"/>
        <v>0</v>
      </c>
      <c r="AL110" s="178" t="str">
        <f t="shared" si="5"/>
        <v/>
      </c>
      <c r="AM110" s="177" t="b">
        <f t="shared" si="6"/>
        <v>0</v>
      </c>
      <c r="AO110" s="180">
        <f t="shared" si="7"/>
        <v>0</v>
      </c>
      <c r="AP110" s="176">
        <f t="shared" si="8"/>
        <v>0</v>
      </c>
      <c r="AQ110" s="161">
        <f t="shared" si="9"/>
        <v>-1</v>
      </c>
      <c r="AR110" s="162">
        <f t="shared" si="10"/>
        <v>0</v>
      </c>
      <c r="AS110" s="181">
        <f t="shared" si="11"/>
        <v>0</v>
      </c>
      <c r="AT110" s="176">
        <f t="shared" si="12"/>
        <v>0</v>
      </c>
      <c r="AU110" s="161">
        <f t="shared" si="13"/>
        <v>-1</v>
      </c>
      <c r="AV110" s="162">
        <f t="shared" si="14"/>
        <v>0</v>
      </c>
      <c r="AW110" s="182">
        <f t="shared" si="15"/>
        <v>0</v>
      </c>
      <c r="AZ110" s="175">
        <f t="shared" si="16"/>
        <v>0</v>
      </c>
    </row>
    <row r="111" spans="1:52" ht="15" customHeight="1">
      <c r="A111" s="70"/>
      <c r="B111" s="2"/>
      <c r="C111" s="74" t="s">
        <v>89</v>
      </c>
      <c r="D111" s="404"/>
      <c r="E111" s="405"/>
      <c r="F111" s="405"/>
      <c r="G111" s="405"/>
      <c r="H111" s="405"/>
      <c r="I111" s="405"/>
      <c r="J111" s="405"/>
      <c r="K111" s="405"/>
      <c r="L111" s="406"/>
      <c r="M111" s="407"/>
      <c r="N111" s="408"/>
      <c r="O111" s="408"/>
      <c r="P111" s="408"/>
      <c r="Q111" s="408"/>
      <c r="R111" s="409"/>
      <c r="S111" s="302"/>
      <c r="T111" s="303"/>
      <c r="U111" s="303"/>
      <c r="V111" s="303"/>
      <c r="W111" s="303"/>
      <c r="X111" s="304"/>
      <c r="Y111" s="407"/>
      <c r="Z111" s="408"/>
      <c r="AA111" s="408"/>
      <c r="AB111" s="408"/>
      <c r="AC111" s="408"/>
      <c r="AD111" s="409"/>
      <c r="AG111" s="172">
        <f t="shared" si="0"/>
        <v>0</v>
      </c>
      <c r="AH111" s="195">
        <f t="shared" si="1"/>
        <v>0</v>
      </c>
      <c r="AI111" s="177" t="b">
        <f t="shared" si="2"/>
        <v>0</v>
      </c>
      <c r="AJ111" s="178" t="str">
        <f t="shared" si="3"/>
        <v/>
      </c>
      <c r="AK111" s="177" t="b">
        <f t="shared" si="4"/>
        <v>0</v>
      </c>
      <c r="AL111" s="178" t="str">
        <f t="shared" si="5"/>
        <v/>
      </c>
      <c r="AM111" s="177" t="b">
        <f t="shared" si="6"/>
        <v>0</v>
      </c>
      <c r="AO111" s="180">
        <f t="shared" si="7"/>
        <v>0</v>
      </c>
      <c r="AP111" s="176">
        <f t="shared" si="8"/>
        <v>0</v>
      </c>
      <c r="AQ111" s="161">
        <f t="shared" si="9"/>
        <v>-1</v>
      </c>
      <c r="AR111" s="162">
        <f t="shared" si="10"/>
        <v>0</v>
      </c>
      <c r="AS111" s="181">
        <f t="shared" si="11"/>
        <v>0</v>
      </c>
      <c r="AT111" s="176">
        <f t="shared" si="12"/>
        <v>0</v>
      </c>
      <c r="AU111" s="161">
        <f t="shared" si="13"/>
        <v>-1</v>
      </c>
      <c r="AV111" s="162">
        <f t="shared" si="14"/>
        <v>0</v>
      </c>
      <c r="AW111" s="182">
        <f t="shared" si="15"/>
        <v>0</v>
      </c>
      <c r="AZ111" s="175">
        <f t="shared" si="16"/>
        <v>0</v>
      </c>
    </row>
    <row r="112" spans="1:52" ht="15" customHeight="1">
      <c r="A112" s="70"/>
      <c r="B112" s="2"/>
      <c r="C112" s="74" t="s">
        <v>90</v>
      </c>
      <c r="D112" s="404"/>
      <c r="E112" s="405"/>
      <c r="F112" s="405"/>
      <c r="G112" s="405"/>
      <c r="H112" s="405"/>
      <c r="I112" s="405"/>
      <c r="J112" s="405"/>
      <c r="K112" s="405"/>
      <c r="L112" s="406"/>
      <c r="M112" s="407"/>
      <c r="N112" s="408"/>
      <c r="O112" s="408"/>
      <c r="P112" s="408"/>
      <c r="Q112" s="408"/>
      <c r="R112" s="409"/>
      <c r="S112" s="302"/>
      <c r="T112" s="303"/>
      <c r="U112" s="303"/>
      <c r="V112" s="303"/>
      <c r="W112" s="303"/>
      <c r="X112" s="304"/>
      <c r="Y112" s="407"/>
      <c r="Z112" s="408"/>
      <c r="AA112" s="408"/>
      <c r="AB112" s="408"/>
      <c r="AC112" s="408"/>
      <c r="AD112" s="409"/>
      <c r="AG112" s="172">
        <f t="shared" si="0"/>
        <v>0</v>
      </c>
      <c r="AH112" s="195">
        <f t="shared" si="1"/>
        <v>0</v>
      </c>
      <c r="AI112" s="177" t="b">
        <f t="shared" si="2"/>
        <v>0</v>
      </c>
      <c r="AJ112" s="178" t="str">
        <f t="shared" si="3"/>
        <v/>
      </c>
      <c r="AK112" s="177" t="b">
        <f t="shared" si="4"/>
        <v>0</v>
      </c>
      <c r="AL112" s="178" t="str">
        <f t="shared" si="5"/>
        <v/>
      </c>
      <c r="AM112" s="177" t="b">
        <f t="shared" si="6"/>
        <v>0</v>
      </c>
      <c r="AO112" s="180">
        <f t="shared" si="7"/>
        <v>0</v>
      </c>
      <c r="AP112" s="176">
        <f t="shared" si="8"/>
        <v>0</v>
      </c>
      <c r="AQ112" s="161">
        <f t="shared" si="9"/>
        <v>-1</v>
      </c>
      <c r="AR112" s="162">
        <f t="shared" si="10"/>
        <v>0</v>
      </c>
      <c r="AS112" s="181">
        <f t="shared" si="11"/>
        <v>0</v>
      </c>
      <c r="AT112" s="176">
        <f t="shared" si="12"/>
        <v>0</v>
      </c>
      <c r="AU112" s="161">
        <f t="shared" si="13"/>
        <v>-1</v>
      </c>
      <c r="AV112" s="162">
        <f t="shared" si="14"/>
        <v>0</v>
      </c>
      <c r="AW112" s="182">
        <f t="shared" si="15"/>
        <v>0</v>
      </c>
      <c r="AZ112" s="175">
        <f t="shared" si="16"/>
        <v>0</v>
      </c>
    </row>
    <row r="113" spans="1:52" ht="15" customHeight="1">
      <c r="A113" s="70"/>
      <c r="B113" s="2"/>
      <c r="C113" s="74" t="s">
        <v>91</v>
      </c>
      <c r="D113" s="404"/>
      <c r="E113" s="405"/>
      <c r="F113" s="405"/>
      <c r="G113" s="405"/>
      <c r="H113" s="405"/>
      <c r="I113" s="405"/>
      <c r="J113" s="405"/>
      <c r="K113" s="405"/>
      <c r="L113" s="406"/>
      <c r="M113" s="407"/>
      <c r="N113" s="408"/>
      <c r="O113" s="408"/>
      <c r="P113" s="408"/>
      <c r="Q113" s="408"/>
      <c r="R113" s="409"/>
      <c r="S113" s="302"/>
      <c r="T113" s="303"/>
      <c r="U113" s="303"/>
      <c r="V113" s="303"/>
      <c r="W113" s="303"/>
      <c r="X113" s="304"/>
      <c r="Y113" s="407"/>
      <c r="Z113" s="408"/>
      <c r="AA113" s="408"/>
      <c r="AB113" s="408"/>
      <c r="AC113" s="408"/>
      <c r="AD113" s="409"/>
      <c r="AG113" s="172">
        <f t="shared" si="0"/>
        <v>0</v>
      </c>
      <c r="AH113" s="195">
        <f t="shared" si="1"/>
        <v>0</v>
      </c>
      <c r="AI113" s="177" t="b">
        <f t="shared" si="2"/>
        <v>0</v>
      </c>
      <c r="AJ113" s="178" t="str">
        <f t="shared" si="3"/>
        <v/>
      </c>
      <c r="AK113" s="177" t="b">
        <f t="shared" si="4"/>
        <v>0</v>
      </c>
      <c r="AL113" s="178" t="str">
        <f t="shared" si="5"/>
        <v/>
      </c>
      <c r="AM113" s="177" t="b">
        <f t="shared" si="6"/>
        <v>0</v>
      </c>
      <c r="AO113" s="180">
        <f t="shared" si="7"/>
        <v>0</v>
      </c>
      <c r="AP113" s="176">
        <f t="shared" si="8"/>
        <v>0</v>
      </c>
      <c r="AQ113" s="161">
        <f t="shared" si="9"/>
        <v>-1</v>
      </c>
      <c r="AR113" s="162">
        <f t="shared" si="10"/>
        <v>0</v>
      </c>
      <c r="AS113" s="181">
        <f t="shared" si="11"/>
        <v>0</v>
      </c>
      <c r="AT113" s="176">
        <f t="shared" si="12"/>
        <v>0</v>
      </c>
      <c r="AU113" s="161">
        <f t="shared" si="13"/>
        <v>-1</v>
      </c>
      <c r="AV113" s="162">
        <f t="shared" si="14"/>
        <v>0</v>
      </c>
      <c r="AW113" s="182">
        <f t="shared" si="15"/>
        <v>0</v>
      </c>
      <c r="AZ113" s="175">
        <f t="shared" si="16"/>
        <v>0</v>
      </c>
    </row>
    <row r="114" spans="1:52" ht="15" customHeight="1">
      <c r="A114" s="70"/>
      <c r="B114" s="2"/>
      <c r="C114" s="74" t="s">
        <v>116</v>
      </c>
      <c r="D114" s="404"/>
      <c r="E114" s="405"/>
      <c r="F114" s="405"/>
      <c r="G114" s="405"/>
      <c r="H114" s="405"/>
      <c r="I114" s="405"/>
      <c r="J114" s="405"/>
      <c r="K114" s="405"/>
      <c r="L114" s="406"/>
      <c r="M114" s="407"/>
      <c r="N114" s="408"/>
      <c r="O114" s="408"/>
      <c r="P114" s="408"/>
      <c r="Q114" s="408"/>
      <c r="R114" s="409"/>
      <c r="S114" s="302"/>
      <c r="T114" s="303"/>
      <c r="U114" s="303"/>
      <c r="V114" s="303"/>
      <c r="W114" s="303"/>
      <c r="X114" s="304"/>
      <c r="Y114" s="407"/>
      <c r="Z114" s="408"/>
      <c r="AA114" s="408"/>
      <c r="AB114" s="408"/>
      <c r="AC114" s="408"/>
      <c r="AD114" s="409"/>
      <c r="AG114" s="172">
        <f t="shared" si="0"/>
        <v>0</v>
      </c>
      <c r="AH114" s="195">
        <f t="shared" si="1"/>
        <v>0</v>
      </c>
      <c r="AI114" s="177" t="b">
        <f t="shared" si="2"/>
        <v>0</v>
      </c>
      <c r="AJ114" s="178" t="str">
        <f t="shared" si="3"/>
        <v/>
      </c>
      <c r="AK114" s="177" t="b">
        <f t="shared" si="4"/>
        <v>0</v>
      </c>
      <c r="AL114" s="178" t="str">
        <f t="shared" si="5"/>
        <v/>
      </c>
      <c r="AM114" s="177" t="b">
        <f t="shared" si="6"/>
        <v>0</v>
      </c>
      <c r="AO114" s="180">
        <f t="shared" si="7"/>
        <v>0</v>
      </c>
      <c r="AP114" s="176">
        <f t="shared" si="8"/>
        <v>0</v>
      </c>
      <c r="AQ114" s="161">
        <f t="shared" si="9"/>
        <v>-1</v>
      </c>
      <c r="AR114" s="162">
        <f t="shared" si="10"/>
        <v>0</v>
      </c>
      <c r="AS114" s="181">
        <f t="shared" si="11"/>
        <v>0</v>
      </c>
      <c r="AT114" s="176">
        <f t="shared" si="12"/>
        <v>0</v>
      </c>
      <c r="AU114" s="161">
        <f t="shared" si="13"/>
        <v>-1</v>
      </c>
      <c r="AV114" s="162">
        <f t="shared" si="14"/>
        <v>0</v>
      </c>
      <c r="AW114" s="182">
        <f t="shared" si="15"/>
        <v>0</v>
      </c>
      <c r="AZ114" s="175">
        <f t="shared" si="16"/>
        <v>0</v>
      </c>
    </row>
    <row r="115" spans="1:52" ht="15" customHeight="1">
      <c r="A115" s="70"/>
      <c r="B115" s="2"/>
      <c r="C115" s="74" t="s">
        <v>117</v>
      </c>
      <c r="D115" s="404"/>
      <c r="E115" s="405"/>
      <c r="F115" s="405"/>
      <c r="G115" s="405"/>
      <c r="H115" s="405"/>
      <c r="I115" s="405"/>
      <c r="J115" s="405"/>
      <c r="K115" s="405"/>
      <c r="L115" s="406"/>
      <c r="M115" s="407"/>
      <c r="N115" s="408"/>
      <c r="O115" s="408"/>
      <c r="P115" s="408"/>
      <c r="Q115" s="408"/>
      <c r="R115" s="409"/>
      <c r="S115" s="302"/>
      <c r="T115" s="303"/>
      <c r="U115" s="303"/>
      <c r="V115" s="303"/>
      <c r="W115" s="303"/>
      <c r="X115" s="304"/>
      <c r="Y115" s="407"/>
      <c r="Z115" s="408"/>
      <c r="AA115" s="408"/>
      <c r="AB115" s="408"/>
      <c r="AC115" s="408"/>
      <c r="AD115" s="409"/>
      <c r="AG115" s="172">
        <f t="shared" si="0"/>
        <v>0</v>
      </c>
      <c r="AH115" s="195">
        <f t="shared" si="1"/>
        <v>0</v>
      </c>
      <c r="AI115" s="177" t="b">
        <f t="shared" si="2"/>
        <v>0</v>
      </c>
      <c r="AJ115" s="178" t="str">
        <f t="shared" si="3"/>
        <v/>
      </c>
      <c r="AK115" s="177" t="b">
        <f t="shared" si="4"/>
        <v>0</v>
      </c>
      <c r="AL115" s="178" t="str">
        <f t="shared" si="5"/>
        <v/>
      </c>
      <c r="AM115" s="177" t="b">
        <f t="shared" si="6"/>
        <v>0</v>
      </c>
      <c r="AO115" s="180">
        <f t="shared" si="7"/>
        <v>0</v>
      </c>
      <c r="AP115" s="176">
        <f t="shared" si="8"/>
        <v>0</v>
      </c>
      <c r="AQ115" s="161">
        <f t="shared" si="9"/>
        <v>-1</v>
      </c>
      <c r="AR115" s="162">
        <f t="shared" si="10"/>
        <v>0</v>
      </c>
      <c r="AS115" s="181">
        <f t="shared" si="11"/>
        <v>0</v>
      </c>
      <c r="AT115" s="176">
        <f t="shared" si="12"/>
        <v>0</v>
      </c>
      <c r="AU115" s="161">
        <f t="shared" si="13"/>
        <v>-1</v>
      </c>
      <c r="AV115" s="162">
        <f t="shared" si="14"/>
        <v>0</v>
      </c>
      <c r="AW115" s="182">
        <f t="shared" si="15"/>
        <v>0</v>
      </c>
      <c r="AZ115" s="175">
        <f t="shared" si="16"/>
        <v>0</v>
      </c>
    </row>
    <row r="116" spans="1:52" ht="15" customHeight="1">
      <c r="A116" s="70"/>
      <c r="B116" s="2"/>
      <c r="C116" s="74" t="s">
        <v>118</v>
      </c>
      <c r="D116" s="404"/>
      <c r="E116" s="405"/>
      <c r="F116" s="405"/>
      <c r="G116" s="405"/>
      <c r="H116" s="405"/>
      <c r="I116" s="405"/>
      <c r="J116" s="405"/>
      <c r="K116" s="405"/>
      <c r="L116" s="406"/>
      <c r="M116" s="407"/>
      <c r="N116" s="408"/>
      <c r="O116" s="408"/>
      <c r="P116" s="408"/>
      <c r="Q116" s="408"/>
      <c r="R116" s="409"/>
      <c r="S116" s="302"/>
      <c r="T116" s="303"/>
      <c r="U116" s="303"/>
      <c r="V116" s="303"/>
      <c r="W116" s="303"/>
      <c r="X116" s="304"/>
      <c r="Y116" s="407"/>
      <c r="Z116" s="408"/>
      <c r="AA116" s="408"/>
      <c r="AB116" s="408"/>
      <c r="AC116" s="408"/>
      <c r="AD116" s="409"/>
      <c r="AG116" s="172">
        <f t="shared" si="0"/>
        <v>0</v>
      </c>
      <c r="AH116" s="195">
        <f t="shared" si="1"/>
        <v>0</v>
      </c>
      <c r="AI116" s="177" t="b">
        <f t="shared" si="2"/>
        <v>0</v>
      </c>
      <c r="AJ116" s="178" t="str">
        <f t="shared" si="3"/>
        <v/>
      </c>
      <c r="AK116" s="177" t="b">
        <f t="shared" si="4"/>
        <v>0</v>
      </c>
      <c r="AL116" s="178" t="str">
        <f t="shared" si="5"/>
        <v/>
      </c>
      <c r="AM116" s="177" t="b">
        <f t="shared" si="6"/>
        <v>0</v>
      </c>
      <c r="AO116" s="180">
        <f t="shared" si="7"/>
        <v>0</v>
      </c>
      <c r="AP116" s="176">
        <f t="shared" si="8"/>
        <v>0</v>
      </c>
      <c r="AQ116" s="161">
        <f t="shared" si="9"/>
        <v>-1</v>
      </c>
      <c r="AR116" s="162">
        <f t="shared" si="10"/>
        <v>0</v>
      </c>
      <c r="AS116" s="181">
        <f t="shared" si="11"/>
        <v>0</v>
      </c>
      <c r="AT116" s="176">
        <f t="shared" si="12"/>
        <v>0</v>
      </c>
      <c r="AU116" s="161">
        <f t="shared" si="13"/>
        <v>-1</v>
      </c>
      <c r="AV116" s="162">
        <f t="shared" si="14"/>
        <v>0</v>
      </c>
      <c r="AW116" s="182">
        <f t="shared" si="15"/>
        <v>0</v>
      </c>
      <c r="AZ116" s="175">
        <f t="shared" si="16"/>
        <v>0</v>
      </c>
    </row>
    <row r="117" spans="1:52" ht="15" customHeight="1">
      <c r="A117" s="70"/>
      <c r="B117" s="2"/>
      <c r="C117" s="74" t="s">
        <v>119</v>
      </c>
      <c r="D117" s="404"/>
      <c r="E117" s="405"/>
      <c r="F117" s="405"/>
      <c r="G117" s="405"/>
      <c r="H117" s="405"/>
      <c r="I117" s="405"/>
      <c r="J117" s="405"/>
      <c r="K117" s="405"/>
      <c r="L117" s="406"/>
      <c r="M117" s="407"/>
      <c r="N117" s="408"/>
      <c r="O117" s="408"/>
      <c r="P117" s="408"/>
      <c r="Q117" s="408"/>
      <c r="R117" s="409"/>
      <c r="S117" s="302"/>
      <c r="T117" s="303"/>
      <c r="U117" s="303"/>
      <c r="V117" s="303"/>
      <c r="W117" s="303"/>
      <c r="X117" s="304"/>
      <c r="Y117" s="407"/>
      <c r="Z117" s="408"/>
      <c r="AA117" s="408"/>
      <c r="AB117" s="408"/>
      <c r="AC117" s="408"/>
      <c r="AD117" s="409"/>
      <c r="AG117" s="172">
        <f t="shared" si="0"/>
        <v>0</v>
      </c>
      <c r="AH117" s="195">
        <f t="shared" si="1"/>
        <v>0</v>
      </c>
      <c r="AI117" s="177" t="b">
        <f t="shared" si="2"/>
        <v>0</v>
      </c>
      <c r="AJ117" s="178" t="str">
        <f t="shared" si="3"/>
        <v/>
      </c>
      <c r="AK117" s="177" t="b">
        <f t="shared" si="4"/>
        <v>0</v>
      </c>
      <c r="AL117" s="178" t="str">
        <f t="shared" si="5"/>
        <v/>
      </c>
      <c r="AM117" s="177" t="b">
        <f t="shared" si="6"/>
        <v>0</v>
      </c>
      <c r="AO117" s="180">
        <f t="shared" si="7"/>
        <v>0</v>
      </c>
      <c r="AP117" s="176">
        <f t="shared" si="8"/>
        <v>0</v>
      </c>
      <c r="AQ117" s="161">
        <f t="shared" si="9"/>
        <v>-1</v>
      </c>
      <c r="AR117" s="162">
        <f t="shared" si="10"/>
        <v>0</v>
      </c>
      <c r="AS117" s="181">
        <f t="shared" si="11"/>
        <v>0</v>
      </c>
      <c r="AT117" s="176">
        <f t="shared" si="12"/>
        <v>0</v>
      </c>
      <c r="AU117" s="161">
        <f t="shared" si="13"/>
        <v>-1</v>
      </c>
      <c r="AV117" s="162">
        <f t="shared" si="14"/>
        <v>0</v>
      </c>
      <c r="AW117" s="182">
        <f t="shared" si="15"/>
        <v>0</v>
      </c>
      <c r="AZ117" s="175">
        <f t="shared" si="16"/>
        <v>0</v>
      </c>
    </row>
    <row r="118" spans="1:52" ht="15" customHeight="1">
      <c r="A118" s="70"/>
      <c r="B118" s="2"/>
      <c r="C118" s="74" t="s">
        <v>120</v>
      </c>
      <c r="D118" s="404"/>
      <c r="E118" s="405"/>
      <c r="F118" s="405"/>
      <c r="G118" s="405"/>
      <c r="H118" s="405"/>
      <c r="I118" s="405"/>
      <c r="J118" s="405"/>
      <c r="K118" s="405"/>
      <c r="L118" s="406"/>
      <c r="M118" s="407"/>
      <c r="N118" s="408"/>
      <c r="O118" s="408"/>
      <c r="P118" s="408"/>
      <c r="Q118" s="408"/>
      <c r="R118" s="409"/>
      <c r="S118" s="302"/>
      <c r="T118" s="303"/>
      <c r="U118" s="303"/>
      <c r="V118" s="303"/>
      <c r="W118" s="303"/>
      <c r="X118" s="304"/>
      <c r="Y118" s="407"/>
      <c r="Z118" s="408"/>
      <c r="AA118" s="408"/>
      <c r="AB118" s="408"/>
      <c r="AC118" s="408"/>
      <c r="AD118" s="409"/>
      <c r="AG118" s="172">
        <f t="shared" si="0"/>
        <v>0</v>
      </c>
      <c r="AH118" s="195">
        <f t="shared" si="1"/>
        <v>0</v>
      </c>
      <c r="AI118" s="177" t="b">
        <f t="shared" si="2"/>
        <v>0</v>
      </c>
      <c r="AJ118" s="178" t="str">
        <f t="shared" si="3"/>
        <v/>
      </c>
      <c r="AK118" s="177" t="b">
        <f t="shared" si="4"/>
        <v>0</v>
      </c>
      <c r="AL118" s="178" t="str">
        <f t="shared" si="5"/>
        <v/>
      </c>
      <c r="AM118" s="177" t="b">
        <f t="shared" si="6"/>
        <v>0</v>
      </c>
      <c r="AO118" s="180">
        <f t="shared" si="7"/>
        <v>0</v>
      </c>
      <c r="AP118" s="176">
        <f t="shared" si="8"/>
        <v>0</v>
      </c>
      <c r="AQ118" s="161">
        <f t="shared" si="9"/>
        <v>-1</v>
      </c>
      <c r="AR118" s="162">
        <f t="shared" si="10"/>
        <v>0</v>
      </c>
      <c r="AS118" s="181">
        <f t="shared" si="11"/>
        <v>0</v>
      </c>
      <c r="AT118" s="176">
        <f t="shared" si="12"/>
        <v>0</v>
      </c>
      <c r="AU118" s="161">
        <f t="shared" si="13"/>
        <v>-1</v>
      </c>
      <c r="AV118" s="162">
        <f t="shared" si="14"/>
        <v>0</v>
      </c>
      <c r="AW118" s="182">
        <f t="shared" si="15"/>
        <v>0</v>
      </c>
      <c r="AZ118" s="175">
        <f t="shared" si="16"/>
        <v>0</v>
      </c>
    </row>
    <row r="119" spans="1:52" ht="15" customHeight="1">
      <c r="A119" s="70"/>
      <c r="B119" s="2"/>
      <c r="C119" s="74" t="s">
        <v>121</v>
      </c>
      <c r="D119" s="404"/>
      <c r="E119" s="405"/>
      <c r="F119" s="405"/>
      <c r="G119" s="405"/>
      <c r="H119" s="405"/>
      <c r="I119" s="405"/>
      <c r="J119" s="405"/>
      <c r="K119" s="405"/>
      <c r="L119" s="406"/>
      <c r="M119" s="407"/>
      <c r="N119" s="408"/>
      <c r="O119" s="408"/>
      <c r="P119" s="408"/>
      <c r="Q119" s="408"/>
      <c r="R119" s="409"/>
      <c r="S119" s="302"/>
      <c r="T119" s="303"/>
      <c r="U119" s="303"/>
      <c r="V119" s="303"/>
      <c r="W119" s="303"/>
      <c r="X119" s="304"/>
      <c r="Y119" s="407"/>
      <c r="Z119" s="408"/>
      <c r="AA119" s="408"/>
      <c r="AB119" s="408"/>
      <c r="AC119" s="408"/>
      <c r="AD119" s="409"/>
      <c r="AG119" s="172">
        <f t="shared" si="0"/>
        <v>0</v>
      </c>
      <c r="AH119" s="195">
        <f t="shared" si="1"/>
        <v>0</v>
      </c>
      <c r="AI119" s="177" t="b">
        <f t="shared" si="2"/>
        <v>0</v>
      </c>
      <c r="AJ119" s="178" t="str">
        <f t="shared" si="3"/>
        <v/>
      </c>
      <c r="AK119" s="177" t="b">
        <f t="shared" si="4"/>
        <v>0</v>
      </c>
      <c r="AL119" s="178" t="str">
        <f t="shared" si="5"/>
        <v/>
      </c>
      <c r="AM119" s="177" t="b">
        <f t="shared" si="6"/>
        <v>0</v>
      </c>
      <c r="AO119" s="180">
        <f t="shared" si="7"/>
        <v>0</v>
      </c>
      <c r="AP119" s="176">
        <f t="shared" si="8"/>
        <v>0</v>
      </c>
      <c r="AQ119" s="161">
        <f t="shared" si="9"/>
        <v>-1</v>
      </c>
      <c r="AR119" s="162">
        <f t="shared" si="10"/>
        <v>0</v>
      </c>
      <c r="AS119" s="181">
        <f t="shared" si="11"/>
        <v>0</v>
      </c>
      <c r="AT119" s="176">
        <f t="shared" si="12"/>
        <v>0</v>
      </c>
      <c r="AU119" s="161">
        <f t="shared" si="13"/>
        <v>-1</v>
      </c>
      <c r="AV119" s="162">
        <f t="shared" si="14"/>
        <v>0</v>
      </c>
      <c r="AW119" s="182">
        <f t="shared" si="15"/>
        <v>0</v>
      </c>
      <c r="AZ119" s="175">
        <f t="shared" si="16"/>
        <v>0</v>
      </c>
    </row>
    <row r="120" spans="1:52" ht="15" customHeight="1">
      <c r="A120" s="70"/>
      <c r="B120" s="2"/>
      <c r="C120" s="74" t="s">
        <v>122</v>
      </c>
      <c r="D120" s="404"/>
      <c r="E120" s="405"/>
      <c r="F120" s="405"/>
      <c r="G120" s="405"/>
      <c r="H120" s="405"/>
      <c r="I120" s="405"/>
      <c r="J120" s="405"/>
      <c r="K120" s="405"/>
      <c r="L120" s="406"/>
      <c r="M120" s="407"/>
      <c r="N120" s="408"/>
      <c r="O120" s="408"/>
      <c r="P120" s="408"/>
      <c r="Q120" s="408"/>
      <c r="R120" s="409"/>
      <c r="S120" s="302"/>
      <c r="T120" s="303"/>
      <c r="U120" s="303"/>
      <c r="V120" s="303"/>
      <c r="W120" s="303"/>
      <c r="X120" s="304"/>
      <c r="Y120" s="407"/>
      <c r="Z120" s="408"/>
      <c r="AA120" s="408"/>
      <c r="AB120" s="408"/>
      <c r="AC120" s="408"/>
      <c r="AD120" s="409"/>
      <c r="AG120" s="172">
        <f t="shared" si="0"/>
        <v>0</v>
      </c>
      <c r="AH120" s="195">
        <f t="shared" si="1"/>
        <v>0</v>
      </c>
      <c r="AI120" s="177" t="b">
        <f t="shared" si="2"/>
        <v>0</v>
      </c>
      <c r="AJ120" s="178" t="str">
        <f t="shared" si="3"/>
        <v/>
      </c>
      <c r="AK120" s="177" t="b">
        <f t="shared" si="4"/>
        <v>0</v>
      </c>
      <c r="AL120" s="178" t="str">
        <f t="shared" si="5"/>
        <v/>
      </c>
      <c r="AM120" s="177" t="b">
        <f t="shared" si="6"/>
        <v>0</v>
      </c>
      <c r="AO120" s="180">
        <f t="shared" si="7"/>
        <v>0</v>
      </c>
      <c r="AP120" s="176">
        <f t="shared" si="8"/>
        <v>0</v>
      </c>
      <c r="AQ120" s="161">
        <f t="shared" si="9"/>
        <v>-1</v>
      </c>
      <c r="AR120" s="162">
        <f t="shared" si="10"/>
        <v>0</v>
      </c>
      <c r="AS120" s="181">
        <f t="shared" si="11"/>
        <v>0</v>
      </c>
      <c r="AT120" s="176">
        <f t="shared" si="12"/>
        <v>0</v>
      </c>
      <c r="AU120" s="161">
        <f t="shared" si="13"/>
        <v>-1</v>
      </c>
      <c r="AV120" s="162">
        <f t="shared" si="14"/>
        <v>0</v>
      </c>
      <c r="AW120" s="182">
        <f t="shared" si="15"/>
        <v>0</v>
      </c>
      <c r="AZ120" s="175">
        <f t="shared" si="16"/>
        <v>0</v>
      </c>
    </row>
    <row r="121" spans="1:52" ht="15" customHeight="1">
      <c r="A121" s="70"/>
      <c r="B121" s="2"/>
      <c r="C121" s="74" t="s">
        <v>123</v>
      </c>
      <c r="D121" s="404"/>
      <c r="E121" s="405"/>
      <c r="F121" s="405"/>
      <c r="G121" s="405"/>
      <c r="H121" s="405"/>
      <c r="I121" s="405"/>
      <c r="J121" s="405"/>
      <c r="K121" s="405"/>
      <c r="L121" s="406"/>
      <c r="M121" s="407"/>
      <c r="N121" s="408"/>
      <c r="O121" s="408"/>
      <c r="P121" s="408"/>
      <c r="Q121" s="408"/>
      <c r="R121" s="409"/>
      <c r="S121" s="302"/>
      <c r="T121" s="303"/>
      <c r="U121" s="303"/>
      <c r="V121" s="303"/>
      <c r="W121" s="303"/>
      <c r="X121" s="304"/>
      <c r="Y121" s="407"/>
      <c r="Z121" s="408"/>
      <c r="AA121" s="408"/>
      <c r="AB121" s="408"/>
      <c r="AC121" s="408"/>
      <c r="AD121" s="409"/>
      <c r="AG121" s="172">
        <f t="shared" si="0"/>
        <v>0</v>
      </c>
      <c r="AH121" s="195">
        <f t="shared" si="1"/>
        <v>0</v>
      </c>
      <c r="AI121" s="177" t="b">
        <f t="shared" si="2"/>
        <v>0</v>
      </c>
      <c r="AJ121" s="178" t="str">
        <f t="shared" si="3"/>
        <v/>
      </c>
      <c r="AK121" s="177" t="b">
        <f t="shared" si="4"/>
        <v>0</v>
      </c>
      <c r="AL121" s="178" t="str">
        <f t="shared" si="5"/>
        <v/>
      </c>
      <c r="AM121" s="177" t="b">
        <f t="shared" si="6"/>
        <v>0</v>
      </c>
      <c r="AO121" s="180">
        <f t="shared" si="7"/>
        <v>0</v>
      </c>
      <c r="AP121" s="176">
        <f t="shared" si="8"/>
        <v>0</v>
      </c>
      <c r="AQ121" s="161">
        <f t="shared" si="9"/>
        <v>-1</v>
      </c>
      <c r="AR121" s="162">
        <f t="shared" si="10"/>
        <v>0</v>
      </c>
      <c r="AS121" s="181">
        <f t="shared" si="11"/>
        <v>0</v>
      </c>
      <c r="AT121" s="176">
        <f t="shared" si="12"/>
        <v>0</v>
      </c>
      <c r="AU121" s="161">
        <f t="shared" si="13"/>
        <v>-1</v>
      </c>
      <c r="AV121" s="162">
        <f t="shared" si="14"/>
        <v>0</v>
      </c>
      <c r="AW121" s="182">
        <f t="shared" si="15"/>
        <v>0</v>
      </c>
      <c r="AZ121" s="175">
        <f t="shared" si="16"/>
        <v>0</v>
      </c>
    </row>
    <row r="122" spans="1:52" ht="15" customHeight="1">
      <c r="A122" s="70"/>
      <c r="B122" s="2"/>
      <c r="C122" s="74" t="s">
        <v>124</v>
      </c>
      <c r="D122" s="404"/>
      <c r="E122" s="405"/>
      <c r="F122" s="405"/>
      <c r="G122" s="405"/>
      <c r="H122" s="405"/>
      <c r="I122" s="405"/>
      <c r="J122" s="405"/>
      <c r="K122" s="405"/>
      <c r="L122" s="406"/>
      <c r="M122" s="407"/>
      <c r="N122" s="408"/>
      <c r="O122" s="408"/>
      <c r="P122" s="408"/>
      <c r="Q122" s="408"/>
      <c r="R122" s="409"/>
      <c r="S122" s="302"/>
      <c r="T122" s="303"/>
      <c r="U122" s="303"/>
      <c r="V122" s="303"/>
      <c r="W122" s="303"/>
      <c r="X122" s="304"/>
      <c r="Y122" s="407"/>
      <c r="Z122" s="408"/>
      <c r="AA122" s="408"/>
      <c r="AB122" s="408"/>
      <c r="AC122" s="408"/>
      <c r="AD122" s="409"/>
      <c r="AG122" s="172">
        <f t="shared" si="0"/>
        <v>0</v>
      </c>
      <c r="AH122" s="195">
        <f t="shared" si="1"/>
        <v>0</v>
      </c>
      <c r="AI122" s="177" t="b">
        <f t="shared" si="2"/>
        <v>0</v>
      </c>
      <c r="AJ122" s="178" t="str">
        <f t="shared" si="3"/>
        <v/>
      </c>
      <c r="AK122" s="177" t="b">
        <f t="shared" si="4"/>
        <v>0</v>
      </c>
      <c r="AL122" s="178" t="str">
        <f t="shared" si="5"/>
        <v/>
      </c>
      <c r="AM122" s="177" t="b">
        <f t="shared" si="6"/>
        <v>0</v>
      </c>
      <c r="AO122" s="180">
        <f t="shared" si="7"/>
        <v>0</v>
      </c>
      <c r="AP122" s="176">
        <f t="shared" si="8"/>
        <v>0</v>
      </c>
      <c r="AQ122" s="161">
        <f t="shared" si="9"/>
        <v>-1</v>
      </c>
      <c r="AR122" s="162">
        <f t="shared" si="10"/>
        <v>0</v>
      </c>
      <c r="AS122" s="181">
        <f t="shared" si="11"/>
        <v>0</v>
      </c>
      <c r="AT122" s="176">
        <f t="shared" si="12"/>
        <v>0</v>
      </c>
      <c r="AU122" s="161">
        <f t="shared" si="13"/>
        <v>-1</v>
      </c>
      <c r="AV122" s="162">
        <f t="shared" si="14"/>
        <v>0</v>
      </c>
      <c r="AW122" s="182">
        <f t="shared" si="15"/>
        <v>0</v>
      </c>
      <c r="AZ122" s="175">
        <f t="shared" si="16"/>
        <v>0</v>
      </c>
    </row>
    <row r="123" spans="1:52" ht="15" customHeight="1">
      <c r="A123" s="70"/>
      <c r="B123" s="2"/>
      <c r="C123" s="74" t="s">
        <v>125</v>
      </c>
      <c r="D123" s="404"/>
      <c r="E123" s="405"/>
      <c r="F123" s="405"/>
      <c r="G123" s="405"/>
      <c r="H123" s="405"/>
      <c r="I123" s="405"/>
      <c r="J123" s="405"/>
      <c r="K123" s="405"/>
      <c r="L123" s="406"/>
      <c r="M123" s="407"/>
      <c r="N123" s="408"/>
      <c r="O123" s="408"/>
      <c r="P123" s="408"/>
      <c r="Q123" s="408"/>
      <c r="R123" s="409"/>
      <c r="S123" s="302"/>
      <c r="T123" s="303"/>
      <c r="U123" s="303"/>
      <c r="V123" s="303"/>
      <c r="W123" s="303"/>
      <c r="X123" s="304"/>
      <c r="Y123" s="407"/>
      <c r="Z123" s="408"/>
      <c r="AA123" s="408"/>
      <c r="AB123" s="408"/>
      <c r="AC123" s="408"/>
      <c r="AD123" s="409"/>
      <c r="AG123" s="172">
        <f t="shared" si="0"/>
        <v>0</v>
      </c>
      <c r="AH123" s="195">
        <f t="shared" si="1"/>
        <v>0</v>
      </c>
      <c r="AI123" s="177" t="b">
        <f t="shared" si="2"/>
        <v>0</v>
      </c>
      <c r="AJ123" s="178" t="str">
        <f t="shared" si="3"/>
        <v/>
      </c>
      <c r="AK123" s="177" t="b">
        <f t="shared" si="4"/>
        <v>0</v>
      </c>
      <c r="AL123" s="178" t="str">
        <f t="shared" si="5"/>
        <v/>
      </c>
      <c r="AM123" s="177" t="b">
        <f t="shared" si="6"/>
        <v>0</v>
      </c>
      <c r="AO123" s="180">
        <f t="shared" si="7"/>
        <v>0</v>
      </c>
      <c r="AP123" s="176">
        <f t="shared" si="8"/>
        <v>0</v>
      </c>
      <c r="AQ123" s="161">
        <f t="shared" si="9"/>
        <v>-1</v>
      </c>
      <c r="AR123" s="162">
        <f t="shared" si="10"/>
        <v>0</v>
      </c>
      <c r="AS123" s="181">
        <f t="shared" si="11"/>
        <v>0</v>
      </c>
      <c r="AT123" s="176">
        <f t="shared" si="12"/>
        <v>0</v>
      </c>
      <c r="AU123" s="161">
        <f t="shared" si="13"/>
        <v>-1</v>
      </c>
      <c r="AV123" s="162">
        <f t="shared" si="14"/>
        <v>0</v>
      </c>
      <c r="AW123" s="182">
        <f t="shared" si="15"/>
        <v>0</v>
      </c>
      <c r="AZ123" s="175">
        <f t="shared" si="16"/>
        <v>0</v>
      </c>
    </row>
    <row r="124" spans="1:52" ht="15" customHeight="1">
      <c r="A124" s="70"/>
      <c r="B124" s="2"/>
      <c r="C124" s="74" t="s">
        <v>126</v>
      </c>
      <c r="D124" s="404"/>
      <c r="E124" s="405"/>
      <c r="F124" s="405"/>
      <c r="G124" s="405"/>
      <c r="H124" s="405"/>
      <c r="I124" s="405"/>
      <c r="J124" s="405"/>
      <c r="K124" s="405"/>
      <c r="L124" s="406"/>
      <c r="M124" s="407"/>
      <c r="N124" s="408"/>
      <c r="O124" s="408"/>
      <c r="P124" s="408"/>
      <c r="Q124" s="408"/>
      <c r="R124" s="409"/>
      <c r="S124" s="302"/>
      <c r="T124" s="303"/>
      <c r="U124" s="303"/>
      <c r="V124" s="303"/>
      <c r="W124" s="303"/>
      <c r="X124" s="304"/>
      <c r="Y124" s="407"/>
      <c r="Z124" s="408"/>
      <c r="AA124" s="408"/>
      <c r="AB124" s="408"/>
      <c r="AC124" s="408"/>
      <c r="AD124" s="409"/>
      <c r="AG124" s="172">
        <f t="shared" si="0"/>
        <v>0</v>
      </c>
      <c r="AH124" s="195">
        <f t="shared" si="1"/>
        <v>0</v>
      </c>
      <c r="AI124" s="177" t="b">
        <f t="shared" si="2"/>
        <v>0</v>
      </c>
      <c r="AJ124" s="178" t="str">
        <f t="shared" si="3"/>
        <v/>
      </c>
      <c r="AK124" s="177" t="b">
        <f t="shared" si="4"/>
        <v>0</v>
      </c>
      <c r="AL124" s="178" t="str">
        <f t="shared" si="5"/>
        <v/>
      </c>
      <c r="AM124" s="177" t="b">
        <f t="shared" si="6"/>
        <v>0</v>
      </c>
      <c r="AO124" s="180">
        <f t="shared" si="7"/>
        <v>0</v>
      </c>
      <c r="AP124" s="176">
        <f t="shared" si="8"/>
        <v>0</v>
      </c>
      <c r="AQ124" s="161">
        <f t="shared" si="9"/>
        <v>-1</v>
      </c>
      <c r="AR124" s="162">
        <f t="shared" si="10"/>
        <v>0</v>
      </c>
      <c r="AS124" s="181">
        <f t="shared" si="11"/>
        <v>0</v>
      </c>
      <c r="AT124" s="176">
        <f t="shared" si="12"/>
        <v>0</v>
      </c>
      <c r="AU124" s="161">
        <f t="shared" si="13"/>
        <v>-1</v>
      </c>
      <c r="AV124" s="162">
        <f t="shared" si="14"/>
        <v>0</v>
      </c>
      <c r="AW124" s="182">
        <f t="shared" si="15"/>
        <v>0</v>
      </c>
      <c r="AZ124" s="175">
        <f t="shared" si="16"/>
        <v>0</v>
      </c>
    </row>
    <row r="125" spans="1:52" ht="15" customHeight="1">
      <c r="A125" s="70"/>
      <c r="B125" s="2"/>
      <c r="C125" s="74" t="s">
        <v>127</v>
      </c>
      <c r="D125" s="404"/>
      <c r="E125" s="405"/>
      <c r="F125" s="405"/>
      <c r="G125" s="405"/>
      <c r="H125" s="405"/>
      <c r="I125" s="405"/>
      <c r="J125" s="405"/>
      <c r="K125" s="405"/>
      <c r="L125" s="406"/>
      <c r="M125" s="407"/>
      <c r="N125" s="408"/>
      <c r="O125" s="408"/>
      <c r="P125" s="408"/>
      <c r="Q125" s="408"/>
      <c r="R125" s="409"/>
      <c r="S125" s="302"/>
      <c r="T125" s="303"/>
      <c r="U125" s="303"/>
      <c r="V125" s="303"/>
      <c r="W125" s="303"/>
      <c r="X125" s="304"/>
      <c r="Y125" s="407"/>
      <c r="Z125" s="408"/>
      <c r="AA125" s="408"/>
      <c r="AB125" s="408"/>
      <c r="AC125" s="408"/>
      <c r="AD125" s="409"/>
      <c r="AG125" s="172">
        <f t="shared" si="0"/>
        <v>0</v>
      </c>
      <c r="AH125" s="195">
        <f t="shared" si="1"/>
        <v>0</v>
      </c>
      <c r="AI125" s="177" t="b">
        <f t="shared" si="2"/>
        <v>0</v>
      </c>
      <c r="AJ125" s="178" t="str">
        <f t="shared" si="3"/>
        <v/>
      </c>
      <c r="AK125" s="177" t="b">
        <f t="shared" si="4"/>
        <v>0</v>
      </c>
      <c r="AL125" s="178" t="str">
        <f t="shared" si="5"/>
        <v/>
      </c>
      <c r="AM125" s="177" t="b">
        <f t="shared" si="6"/>
        <v>0</v>
      </c>
      <c r="AO125" s="180">
        <f t="shared" si="7"/>
        <v>0</v>
      </c>
      <c r="AP125" s="176">
        <f t="shared" si="8"/>
        <v>0</v>
      </c>
      <c r="AQ125" s="161">
        <f t="shared" si="9"/>
        <v>-1</v>
      </c>
      <c r="AR125" s="162">
        <f t="shared" si="10"/>
        <v>0</v>
      </c>
      <c r="AS125" s="181">
        <f t="shared" si="11"/>
        <v>0</v>
      </c>
      <c r="AT125" s="176">
        <f t="shared" si="12"/>
        <v>0</v>
      </c>
      <c r="AU125" s="161">
        <f t="shared" si="13"/>
        <v>-1</v>
      </c>
      <c r="AV125" s="162">
        <f t="shared" si="14"/>
        <v>0</v>
      </c>
      <c r="AW125" s="182">
        <f t="shared" si="15"/>
        <v>0</v>
      </c>
      <c r="AZ125" s="175">
        <f t="shared" si="16"/>
        <v>0</v>
      </c>
    </row>
    <row r="126" spans="1:52" ht="15" customHeight="1">
      <c r="A126" s="70"/>
      <c r="B126" s="2"/>
      <c r="C126" s="74" t="s">
        <v>128</v>
      </c>
      <c r="D126" s="404"/>
      <c r="E126" s="405"/>
      <c r="F126" s="405"/>
      <c r="G126" s="405"/>
      <c r="H126" s="405"/>
      <c r="I126" s="405"/>
      <c r="J126" s="405"/>
      <c r="K126" s="405"/>
      <c r="L126" s="406"/>
      <c r="M126" s="407"/>
      <c r="N126" s="408"/>
      <c r="O126" s="408"/>
      <c r="P126" s="408"/>
      <c r="Q126" s="408"/>
      <c r="R126" s="409"/>
      <c r="S126" s="302"/>
      <c r="T126" s="303"/>
      <c r="U126" s="303"/>
      <c r="V126" s="303"/>
      <c r="W126" s="303"/>
      <c r="X126" s="304"/>
      <c r="Y126" s="407"/>
      <c r="Z126" s="408"/>
      <c r="AA126" s="408"/>
      <c r="AB126" s="408"/>
      <c r="AC126" s="408"/>
      <c r="AD126" s="409"/>
      <c r="AG126" s="172">
        <f t="shared" si="0"/>
        <v>0</v>
      </c>
      <c r="AH126" s="195">
        <f t="shared" si="1"/>
        <v>0</v>
      </c>
      <c r="AI126" s="177" t="b">
        <f t="shared" si="2"/>
        <v>0</v>
      </c>
      <c r="AJ126" s="178" t="str">
        <f t="shared" si="3"/>
        <v/>
      </c>
      <c r="AK126" s="177" t="b">
        <f t="shared" si="4"/>
        <v>0</v>
      </c>
      <c r="AL126" s="178" t="str">
        <f t="shared" si="5"/>
        <v/>
      </c>
      <c r="AM126" s="177" t="b">
        <f t="shared" si="6"/>
        <v>0</v>
      </c>
      <c r="AO126" s="180">
        <f t="shared" si="7"/>
        <v>0</v>
      </c>
      <c r="AP126" s="176">
        <f t="shared" si="8"/>
        <v>0</v>
      </c>
      <c r="AQ126" s="161">
        <f t="shared" si="9"/>
        <v>-1</v>
      </c>
      <c r="AR126" s="162">
        <f t="shared" si="10"/>
        <v>0</v>
      </c>
      <c r="AS126" s="181">
        <f t="shared" si="11"/>
        <v>0</v>
      </c>
      <c r="AT126" s="176">
        <f t="shared" si="12"/>
        <v>0</v>
      </c>
      <c r="AU126" s="161">
        <f t="shared" si="13"/>
        <v>-1</v>
      </c>
      <c r="AV126" s="162">
        <f t="shared" si="14"/>
        <v>0</v>
      </c>
      <c r="AW126" s="182">
        <f t="shared" si="15"/>
        <v>0</v>
      </c>
      <c r="AZ126" s="175">
        <f t="shared" si="16"/>
        <v>0</v>
      </c>
    </row>
    <row r="127" spans="1:52" ht="15" customHeight="1">
      <c r="A127" s="70"/>
      <c r="B127" s="2"/>
      <c r="C127" s="74" t="s">
        <v>129</v>
      </c>
      <c r="D127" s="404"/>
      <c r="E127" s="405"/>
      <c r="F127" s="405"/>
      <c r="G127" s="405"/>
      <c r="H127" s="405"/>
      <c r="I127" s="405"/>
      <c r="J127" s="405"/>
      <c r="K127" s="405"/>
      <c r="L127" s="406"/>
      <c r="M127" s="407"/>
      <c r="N127" s="408"/>
      <c r="O127" s="408"/>
      <c r="P127" s="408"/>
      <c r="Q127" s="408"/>
      <c r="R127" s="409"/>
      <c r="S127" s="302"/>
      <c r="T127" s="303"/>
      <c r="U127" s="303"/>
      <c r="V127" s="303"/>
      <c r="W127" s="303"/>
      <c r="X127" s="304"/>
      <c r="Y127" s="407"/>
      <c r="Z127" s="408"/>
      <c r="AA127" s="408"/>
      <c r="AB127" s="408"/>
      <c r="AC127" s="408"/>
      <c r="AD127" s="409"/>
      <c r="AG127" s="172">
        <f t="shared" si="0"/>
        <v>0</v>
      </c>
      <c r="AH127" s="195">
        <f t="shared" si="1"/>
        <v>0</v>
      </c>
      <c r="AI127" s="177" t="b">
        <f t="shared" si="2"/>
        <v>0</v>
      </c>
      <c r="AJ127" s="178" t="str">
        <f t="shared" si="3"/>
        <v/>
      </c>
      <c r="AK127" s="177" t="b">
        <f t="shared" si="4"/>
        <v>0</v>
      </c>
      <c r="AL127" s="178" t="str">
        <f t="shared" si="5"/>
        <v/>
      </c>
      <c r="AM127" s="177" t="b">
        <f t="shared" si="6"/>
        <v>0</v>
      </c>
      <c r="AO127" s="180">
        <f t="shared" si="7"/>
        <v>0</v>
      </c>
      <c r="AP127" s="176">
        <f t="shared" si="8"/>
        <v>0</v>
      </c>
      <c r="AQ127" s="161">
        <f t="shared" si="9"/>
        <v>-1</v>
      </c>
      <c r="AR127" s="162">
        <f t="shared" si="10"/>
        <v>0</v>
      </c>
      <c r="AS127" s="181">
        <f t="shared" si="11"/>
        <v>0</v>
      </c>
      <c r="AT127" s="176">
        <f t="shared" si="12"/>
        <v>0</v>
      </c>
      <c r="AU127" s="161">
        <f t="shared" si="13"/>
        <v>-1</v>
      </c>
      <c r="AV127" s="162">
        <f t="shared" si="14"/>
        <v>0</v>
      </c>
      <c r="AW127" s="182">
        <f t="shared" si="15"/>
        <v>0</v>
      </c>
      <c r="AZ127" s="175">
        <f t="shared" si="16"/>
        <v>0</v>
      </c>
    </row>
    <row r="128" spans="1:52" ht="15" customHeight="1">
      <c r="A128" s="70"/>
      <c r="B128" s="2"/>
      <c r="C128" s="74" t="s">
        <v>130</v>
      </c>
      <c r="D128" s="404"/>
      <c r="E128" s="405"/>
      <c r="F128" s="405"/>
      <c r="G128" s="405"/>
      <c r="H128" s="405"/>
      <c r="I128" s="405"/>
      <c r="J128" s="405"/>
      <c r="K128" s="405"/>
      <c r="L128" s="406"/>
      <c r="M128" s="407"/>
      <c r="N128" s="408"/>
      <c r="O128" s="408"/>
      <c r="P128" s="408"/>
      <c r="Q128" s="408"/>
      <c r="R128" s="409"/>
      <c r="S128" s="302"/>
      <c r="T128" s="303"/>
      <c r="U128" s="303"/>
      <c r="V128" s="303"/>
      <c r="W128" s="303"/>
      <c r="X128" s="304"/>
      <c r="Y128" s="407"/>
      <c r="Z128" s="408"/>
      <c r="AA128" s="408"/>
      <c r="AB128" s="408"/>
      <c r="AC128" s="408"/>
      <c r="AD128" s="409"/>
      <c r="AG128" s="172">
        <f t="shared" si="0"/>
        <v>0</v>
      </c>
      <c r="AH128" s="195">
        <f t="shared" si="1"/>
        <v>0</v>
      </c>
      <c r="AI128" s="177" t="b">
        <f t="shared" si="2"/>
        <v>0</v>
      </c>
      <c r="AJ128" s="178" t="str">
        <f t="shared" si="3"/>
        <v/>
      </c>
      <c r="AK128" s="177" t="b">
        <f t="shared" si="4"/>
        <v>0</v>
      </c>
      <c r="AL128" s="178" t="str">
        <f t="shared" si="5"/>
        <v/>
      </c>
      <c r="AM128" s="177" t="b">
        <f t="shared" si="6"/>
        <v>0</v>
      </c>
      <c r="AO128" s="180">
        <f t="shared" si="7"/>
        <v>0</v>
      </c>
      <c r="AP128" s="176">
        <f t="shared" si="8"/>
        <v>0</v>
      </c>
      <c r="AQ128" s="161">
        <f t="shared" si="9"/>
        <v>-1</v>
      </c>
      <c r="AR128" s="162">
        <f t="shared" si="10"/>
        <v>0</v>
      </c>
      <c r="AS128" s="181">
        <f t="shared" si="11"/>
        <v>0</v>
      </c>
      <c r="AT128" s="176">
        <f t="shared" si="12"/>
        <v>0</v>
      </c>
      <c r="AU128" s="161">
        <f t="shared" si="13"/>
        <v>-1</v>
      </c>
      <c r="AV128" s="162">
        <f t="shared" si="14"/>
        <v>0</v>
      </c>
      <c r="AW128" s="182">
        <f t="shared" si="15"/>
        <v>0</v>
      </c>
      <c r="AZ128" s="175">
        <f t="shared" si="16"/>
        <v>0</v>
      </c>
    </row>
    <row r="129" spans="1:52" ht="15" customHeight="1">
      <c r="A129" s="70"/>
      <c r="B129" s="2"/>
      <c r="C129" s="74" t="s">
        <v>131</v>
      </c>
      <c r="D129" s="404"/>
      <c r="E129" s="405"/>
      <c r="F129" s="405"/>
      <c r="G129" s="405"/>
      <c r="H129" s="405"/>
      <c r="I129" s="405"/>
      <c r="J129" s="405"/>
      <c r="K129" s="405"/>
      <c r="L129" s="406"/>
      <c r="M129" s="407"/>
      <c r="N129" s="408"/>
      <c r="O129" s="408"/>
      <c r="P129" s="408"/>
      <c r="Q129" s="408"/>
      <c r="R129" s="409"/>
      <c r="S129" s="302"/>
      <c r="T129" s="303"/>
      <c r="U129" s="303"/>
      <c r="V129" s="303"/>
      <c r="W129" s="303"/>
      <c r="X129" s="304"/>
      <c r="Y129" s="407"/>
      <c r="Z129" s="408"/>
      <c r="AA129" s="408"/>
      <c r="AB129" s="408"/>
      <c r="AC129" s="408"/>
      <c r="AD129" s="409"/>
      <c r="AG129" s="172">
        <f t="shared" si="0"/>
        <v>0</v>
      </c>
      <c r="AH129" s="195">
        <f t="shared" si="1"/>
        <v>0</v>
      </c>
      <c r="AI129" s="177" t="b">
        <f t="shared" si="2"/>
        <v>0</v>
      </c>
      <c r="AJ129" s="178" t="str">
        <f t="shared" si="3"/>
        <v/>
      </c>
      <c r="AK129" s="177" t="b">
        <f t="shared" si="4"/>
        <v>0</v>
      </c>
      <c r="AL129" s="178" t="str">
        <f t="shared" si="5"/>
        <v/>
      </c>
      <c r="AM129" s="177" t="b">
        <f t="shared" si="6"/>
        <v>0</v>
      </c>
      <c r="AO129" s="180">
        <f t="shared" si="7"/>
        <v>0</v>
      </c>
      <c r="AP129" s="176">
        <f t="shared" si="8"/>
        <v>0</v>
      </c>
      <c r="AQ129" s="161">
        <f t="shared" si="9"/>
        <v>-1</v>
      </c>
      <c r="AR129" s="162">
        <f t="shared" si="10"/>
        <v>0</v>
      </c>
      <c r="AS129" s="181">
        <f t="shared" si="11"/>
        <v>0</v>
      </c>
      <c r="AT129" s="176">
        <f t="shared" si="12"/>
        <v>0</v>
      </c>
      <c r="AU129" s="161">
        <f t="shared" si="13"/>
        <v>-1</v>
      </c>
      <c r="AV129" s="162">
        <f t="shared" si="14"/>
        <v>0</v>
      </c>
      <c r="AW129" s="182">
        <f t="shared" si="15"/>
        <v>0</v>
      </c>
      <c r="AZ129" s="175">
        <f t="shared" si="16"/>
        <v>0</v>
      </c>
    </row>
    <row r="130" spans="1:52" ht="15" customHeight="1">
      <c r="A130" s="70"/>
      <c r="B130" s="2"/>
      <c r="C130" s="74" t="s">
        <v>132</v>
      </c>
      <c r="D130" s="404"/>
      <c r="E130" s="405"/>
      <c r="F130" s="405"/>
      <c r="G130" s="405"/>
      <c r="H130" s="405"/>
      <c r="I130" s="405"/>
      <c r="J130" s="405"/>
      <c r="K130" s="405"/>
      <c r="L130" s="406"/>
      <c r="M130" s="407"/>
      <c r="N130" s="408"/>
      <c r="O130" s="408"/>
      <c r="P130" s="408"/>
      <c r="Q130" s="408"/>
      <c r="R130" s="409"/>
      <c r="S130" s="302"/>
      <c r="T130" s="303"/>
      <c r="U130" s="303"/>
      <c r="V130" s="303"/>
      <c r="W130" s="303"/>
      <c r="X130" s="304"/>
      <c r="Y130" s="407"/>
      <c r="Z130" s="408"/>
      <c r="AA130" s="408"/>
      <c r="AB130" s="408"/>
      <c r="AC130" s="408"/>
      <c r="AD130" s="409"/>
      <c r="AG130" s="172">
        <f t="shared" si="0"/>
        <v>0</v>
      </c>
      <c r="AH130" s="195">
        <f t="shared" si="1"/>
        <v>0</v>
      </c>
      <c r="AI130" s="177" t="b">
        <f t="shared" si="2"/>
        <v>0</v>
      </c>
      <c r="AJ130" s="178" t="str">
        <f t="shared" si="3"/>
        <v/>
      </c>
      <c r="AK130" s="177" t="b">
        <f t="shared" si="4"/>
        <v>0</v>
      </c>
      <c r="AL130" s="178" t="str">
        <f t="shared" si="5"/>
        <v/>
      </c>
      <c r="AM130" s="177" t="b">
        <f t="shared" si="6"/>
        <v>0</v>
      </c>
      <c r="AO130" s="180">
        <f t="shared" si="7"/>
        <v>0</v>
      </c>
      <c r="AP130" s="176">
        <f t="shared" si="8"/>
        <v>0</v>
      </c>
      <c r="AQ130" s="161">
        <f t="shared" si="9"/>
        <v>-1</v>
      </c>
      <c r="AR130" s="162">
        <f t="shared" si="10"/>
        <v>0</v>
      </c>
      <c r="AS130" s="181">
        <f t="shared" si="11"/>
        <v>0</v>
      </c>
      <c r="AT130" s="176">
        <f t="shared" si="12"/>
        <v>0</v>
      </c>
      <c r="AU130" s="161">
        <f t="shared" si="13"/>
        <v>-1</v>
      </c>
      <c r="AV130" s="162">
        <f t="shared" si="14"/>
        <v>0</v>
      </c>
      <c r="AW130" s="182">
        <f t="shared" si="15"/>
        <v>0</v>
      </c>
      <c r="AZ130" s="175">
        <f t="shared" si="16"/>
        <v>0</v>
      </c>
    </row>
    <row r="131" spans="1:52" ht="15" customHeight="1">
      <c r="A131" s="70"/>
      <c r="B131" s="2"/>
      <c r="C131" s="74" t="s">
        <v>133</v>
      </c>
      <c r="D131" s="404"/>
      <c r="E131" s="405"/>
      <c r="F131" s="405"/>
      <c r="G131" s="405"/>
      <c r="H131" s="405"/>
      <c r="I131" s="405"/>
      <c r="J131" s="405"/>
      <c r="K131" s="405"/>
      <c r="L131" s="406"/>
      <c r="M131" s="407"/>
      <c r="N131" s="408"/>
      <c r="O131" s="408"/>
      <c r="P131" s="408"/>
      <c r="Q131" s="408"/>
      <c r="R131" s="409"/>
      <c r="S131" s="302"/>
      <c r="T131" s="303"/>
      <c r="U131" s="303"/>
      <c r="V131" s="303"/>
      <c r="W131" s="303"/>
      <c r="X131" s="304"/>
      <c r="Y131" s="407"/>
      <c r="Z131" s="408"/>
      <c r="AA131" s="408"/>
      <c r="AB131" s="408"/>
      <c r="AC131" s="408"/>
      <c r="AD131" s="409"/>
      <c r="AG131" s="172">
        <f t="shared" si="0"/>
        <v>0</v>
      </c>
      <c r="AH131" s="195">
        <f t="shared" si="1"/>
        <v>0</v>
      </c>
      <c r="AI131" s="177" t="b">
        <f t="shared" si="2"/>
        <v>0</v>
      </c>
      <c r="AJ131" s="178" t="str">
        <f t="shared" si="3"/>
        <v/>
      </c>
      <c r="AK131" s="177" t="b">
        <f t="shared" si="4"/>
        <v>0</v>
      </c>
      <c r="AL131" s="178" t="str">
        <f t="shared" si="5"/>
        <v/>
      </c>
      <c r="AM131" s="177" t="b">
        <f t="shared" si="6"/>
        <v>0</v>
      </c>
      <c r="AO131" s="180">
        <f t="shared" si="7"/>
        <v>0</v>
      </c>
      <c r="AP131" s="176">
        <f t="shared" si="8"/>
        <v>0</v>
      </c>
      <c r="AQ131" s="161">
        <f t="shared" si="9"/>
        <v>-1</v>
      </c>
      <c r="AR131" s="162">
        <f t="shared" si="10"/>
        <v>0</v>
      </c>
      <c r="AS131" s="181">
        <f t="shared" si="11"/>
        <v>0</v>
      </c>
      <c r="AT131" s="176">
        <f t="shared" si="12"/>
        <v>0</v>
      </c>
      <c r="AU131" s="161">
        <f t="shared" si="13"/>
        <v>-1</v>
      </c>
      <c r="AV131" s="162">
        <f t="shared" si="14"/>
        <v>0</v>
      </c>
      <c r="AW131" s="182">
        <f t="shared" si="15"/>
        <v>0</v>
      </c>
      <c r="AZ131" s="175">
        <f t="shared" si="16"/>
        <v>0</v>
      </c>
    </row>
    <row r="132" spans="1:52" ht="15" customHeight="1">
      <c r="A132" s="70"/>
      <c r="B132" s="2"/>
      <c r="C132" s="74" t="s">
        <v>134</v>
      </c>
      <c r="D132" s="404"/>
      <c r="E132" s="405"/>
      <c r="F132" s="405"/>
      <c r="G132" s="405"/>
      <c r="H132" s="405"/>
      <c r="I132" s="405"/>
      <c r="J132" s="405"/>
      <c r="K132" s="405"/>
      <c r="L132" s="406"/>
      <c r="M132" s="407"/>
      <c r="N132" s="408"/>
      <c r="O132" s="408"/>
      <c r="P132" s="408"/>
      <c r="Q132" s="408"/>
      <c r="R132" s="409"/>
      <c r="S132" s="302"/>
      <c r="T132" s="303"/>
      <c r="U132" s="303"/>
      <c r="V132" s="303"/>
      <c r="W132" s="303"/>
      <c r="X132" s="304"/>
      <c r="Y132" s="407"/>
      <c r="Z132" s="408"/>
      <c r="AA132" s="408"/>
      <c r="AB132" s="408"/>
      <c r="AC132" s="408"/>
      <c r="AD132" s="409"/>
      <c r="AG132" s="172">
        <f t="shared" si="0"/>
        <v>0</v>
      </c>
      <c r="AH132" s="195">
        <f t="shared" si="1"/>
        <v>0</v>
      </c>
      <c r="AI132" s="177" t="b">
        <f t="shared" si="2"/>
        <v>0</v>
      </c>
      <c r="AJ132" s="178" t="str">
        <f t="shared" si="3"/>
        <v/>
      </c>
      <c r="AK132" s="177" t="b">
        <f t="shared" si="4"/>
        <v>0</v>
      </c>
      <c r="AL132" s="178" t="str">
        <f t="shared" si="5"/>
        <v/>
      </c>
      <c r="AM132" s="177" t="b">
        <f t="shared" si="6"/>
        <v>0</v>
      </c>
      <c r="AO132" s="180">
        <f t="shared" si="7"/>
        <v>0</v>
      </c>
      <c r="AP132" s="176">
        <f t="shared" si="8"/>
        <v>0</v>
      </c>
      <c r="AQ132" s="161">
        <f t="shared" si="9"/>
        <v>-1</v>
      </c>
      <c r="AR132" s="162">
        <f t="shared" si="10"/>
        <v>0</v>
      </c>
      <c r="AS132" s="181">
        <f t="shared" si="11"/>
        <v>0</v>
      </c>
      <c r="AT132" s="176">
        <f t="shared" si="12"/>
        <v>0</v>
      </c>
      <c r="AU132" s="161">
        <f t="shared" si="13"/>
        <v>-1</v>
      </c>
      <c r="AV132" s="162">
        <f t="shared" si="14"/>
        <v>0</v>
      </c>
      <c r="AW132" s="182">
        <f t="shared" si="15"/>
        <v>0</v>
      </c>
      <c r="AZ132" s="175">
        <f t="shared" si="16"/>
        <v>0</v>
      </c>
    </row>
    <row r="133" spans="1:52" ht="15" customHeight="1">
      <c r="A133" s="70"/>
      <c r="B133" s="2"/>
      <c r="C133" s="74" t="s">
        <v>135</v>
      </c>
      <c r="D133" s="404"/>
      <c r="E133" s="405"/>
      <c r="F133" s="405"/>
      <c r="G133" s="405"/>
      <c r="H133" s="405"/>
      <c r="I133" s="405"/>
      <c r="J133" s="405"/>
      <c r="K133" s="405"/>
      <c r="L133" s="406"/>
      <c r="M133" s="407"/>
      <c r="N133" s="408"/>
      <c r="O133" s="408"/>
      <c r="P133" s="408"/>
      <c r="Q133" s="408"/>
      <c r="R133" s="409"/>
      <c r="S133" s="302"/>
      <c r="T133" s="303"/>
      <c r="U133" s="303"/>
      <c r="V133" s="303"/>
      <c r="W133" s="303"/>
      <c r="X133" s="304"/>
      <c r="Y133" s="407"/>
      <c r="Z133" s="408"/>
      <c r="AA133" s="408"/>
      <c r="AB133" s="408"/>
      <c r="AC133" s="408"/>
      <c r="AD133" s="409"/>
      <c r="AG133" s="172">
        <f t="shared" si="0"/>
        <v>0</v>
      </c>
      <c r="AH133" s="195">
        <f t="shared" si="1"/>
        <v>0</v>
      </c>
      <c r="AI133" s="177" t="b">
        <f t="shared" si="2"/>
        <v>0</v>
      </c>
      <c r="AJ133" s="178" t="str">
        <f t="shared" si="3"/>
        <v/>
      </c>
      <c r="AK133" s="177" t="b">
        <f t="shared" si="4"/>
        <v>0</v>
      </c>
      <c r="AL133" s="178" t="str">
        <f t="shared" si="5"/>
        <v/>
      </c>
      <c r="AM133" s="177" t="b">
        <f t="shared" si="6"/>
        <v>0</v>
      </c>
      <c r="AO133" s="180">
        <f t="shared" si="7"/>
        <v>0</v>
      </c>
      <c r="AP133" s="176">
        <f t="shared" si="8"/>
        <v>0</v>
      </c>
      <c r="AQ133" s="161">
        <f t="shared" si="9"/>
        <v>-1</v>
      </c>
      <c r="AR133" s="162">
        <f t="shared" si="10"/>
        <v>0</v>
      </c>
      <c r="AS133" s="181">
        <f t="shared" si="11"/>
        <v>0</v>
      </c>
      <c r="AT133" s="176">
        <f t="shared" si="12"/>
        <v>0</v>
      </c>
      <c r="AU133" s="161">
        <f t="shared" si="13"/>
        <v>-1</v>
      </c>
      <c r="AV133" s="162">
        <f t="shared" si="14"/>
        <v>0</v>
      </c>
      <c r="AW133" s="182">
        <f t="shared" si="15"/>
        <v>0</v>
      </c>
      <c r="AZ133" s="175">
        <f t="shared" si="16"/>
        <v>0</v>
      </c>
    </row>
    <row r="134" spans="1:52" ht="15" customHeight="1">
      <c r="A134" s="70"/>
      <c r="B134" s="2"/>
      <c r="C134" s="74" t="s">
        <v>136</v>
      </c>
      <c r="D134" s="404"/>
      <c r="E134" s="405"/>
      <c r="F134" s="405"/>
      <c r="G134" s="405"/>
      <c r="H134" s="405"/>
      <c r="I134" s="405"/>
      <c r="J134" s="405"/>
      <c r="K134" s="405"/>
      <c r="L134" s="406"/>
      <c r="M134" s="407"/>
      <c r="N134" s="408"/>
      <c r="O134" s="408"/>
      <c r="P134" s="408"/>
      <c r="Q134" s="408"/>
      <c r="R134" s="409"/>
      <c r="S134" s="302"/>
      <c r="T134" s="303"/>
      <c r="U134" s="303"/>
      <c r="V134" s="303"/>
      <c r="W134" s="303"/>
      <c r="X134" s="304"/>
      <c r="Y134" s="407"/>
      <c r="Z134" s="408"/>
      <c r="AA134" s="408"/>
      <c r="AB134" s="408"/>
      <c r="AC134" s="408"/>
      <c r="AD134" s="409"/>
      <c r="AG134" s="172">
        <f t="shared" si="0"/>
        <v>0</v>
      </c>
      <c r="AH134" s="195">
        <f t="shared" si="1"/>
        <v>0</v>
      </c>
      <c r="AI134" s="177" t="b">
        <f t="shared" si="2"/>
        <v>0</v>
      </c>
      <c r="AJ134" s="178" t="str">
        <f t="shared" si="3"/>
        <v/>
      </c>
      <c r="AK134" s="177" t="b">
        <f t="shared" si="4"/>
        <v>0</v>
      </c>
      <c r="AL134" s="178" t="str">
        <f t="shared" si="5"/>
        <v/>
      </c>
      <c r="AM134" s="177" t="b">
        <f t="shared" si="6"/>
        <v>0</v>
      </c>
      <c r="AO134" s="180">
        <f t="shared" si="7"/>
        <v>0</v>
      </c>
      <c r="AP134" s="176">
        <f t="shared" si="8"/>
        <v>0</v>
      </c>
      <c r="AQ134" s="161">
        <f t="shared" si="9"/>
        <v>-1</v>
      </c>
      <c r="AR134" s="162">
        <f t="shared" si="10"/>
        <v>0</v>
      </c>
      <c r="AS134" s="181">
        <f t="shared" si="11"/>
        <v>0</v>
      </c>
      <c r="AT134" s="176">
        <f t="shared" si="12"/>
        <v>0</v>
      </c>
      <c r="AU134" s="161">
        <f t="shared" si="13"/>
        <v>-1</v>
      </c>
      <c r="AV134" s="162">
        <f t="shared" si="14"/>
        <v>0</v>
      </c>
      <c r="AW134" s="182">
        <f t="shared" si="15"/>
        <v>0</v>
      </c>
      <c r="AZ134" s="175">
        <f t="shared" si="16"/>
        <v>0</v>
      </c>
    </row>
    <row r="135" spans="1:52" ht="15" customHeight="1">
      <c r="A135" s="70"/>
      <c r="B135" s="2"/>
      <c r="C135" s="74" t="s">
        <v>137</v>
      </c>
      <c r="D135" s="404"/>
      <c r="E135" s="405"/>
      <c r="F135" s="405"/>
      <c r="G135" s="405"/>
      <c r="H135" s="405"/>
      <c r="I135" s="405"/>
      <c r="J135" s="405"/>
      <c r="K135" s="405"/>
      <c r="L135" s="406"/>
      <c r="M135" s="407"/>
      <c r="N135" s="408"/>
      <c r="O135" s="408"/>
      <c r="P135" s="408"/>
      <c r="Q135" s="408"/>
      <c r="R135" s="409"/>
      <c r="S135" s="302"/>
      <c r="T135" s="303"/>
      <c r="U135" s="303"/>
      <c r="V135" s="303"/>
      <c r="W135" s="303"/>
      <c r="X135" s="304"/>
      <c r="Y135" s="407"/>
      <c r="Z135" s="408"/>
      <c r="AA135" s="408"/>
      <c r="AB135" s="408"/>
      <c r="AC135" s="408"/>
      <c r="AD135" s="409"/>
      <c r="AG135" s="172">
        <f t="shared" si="0"/>
        <v>0</v>
      </c>
      <c r="AH135" s="195">
        <f t="shared" si="1"/>
        <v>0</v>
      </c>
      <c r="AI135" s="177" t="b">
        <f t="shared" si="2"/>
        <v>0</v>
      </c>
      <c r="AJ135" s="178" t="str">
        <f t="shared" si="3"/>
        <v/>
      </c>
      <c r="AK135" s="177" t="b">
        <f t="shared" si="4"/>
        <v>0</v>
      </c>
      <c r="AL135" s="178" t="str">
        <f t="shared" si="5"/>
        <v/>
      </c>
      <c r="AM135" s="177" t="b">
        <f t="shared" si="6"/>
        <v>0</v>
      </c>
      <c r="AO135" s="180">
        <f t="shared" si="7"/>
        <v>0</v>
      </c>
      <c r="AP135" s="176">
        <f t="shared" si="8"/>
        <v>0</v>
      </c>
      <c r="AQ135" s="161">
        <f t="shared" si="9"/>
        <v>-1</v>
      </c>
      <c r="AR135" s="162">
        <f t="shared" si="10"/>
        <v>0</v>
      </c>
      <c r="AS135" s="181">
        <f t="shared" si="11"/>
        <v>0</v>
      </c>
      <c r="AT135" s="176">
        <f t="shared" si="12"/>
        <v>0</v>
      </c>
      <c r="AU135" s="161">
        <f t="shared" si="13"/>
        <v>-1</v>
      </c>
      <c r="AV135" s="162">
        <f t="shared" si="14"/>
        <v>0</v>
      </c>
      <c r="AW135" s="182">
        <f t="shared" si="15"/>
        <v>0</v>
      </c>
      <c r="AZ135" s="175">
        <f t="shared" si="16"/>
        <v>0</v>
      </c>
    </row>
    <row r="136" spans="1:52" ht="15" customHeight="1">
      <c r="A136" s="70"/>
      <c r="B136" s="2"/>
      <c r="C136" s="74" t="s">
        <v>138</v>
      </c>
      <c r="D136" s="404"/>
      <c r="E136" s="405"/>
      <c r="F136" s="405"/>
      <c r="G136" s="405"/>
      <c r="H136" s="405"/>
      <c r="I136" s="405"/>
      <c r="J136" s="405"/>
      <c r="K136" s="405"/>
      <c r="L136" s="406"/>
      <c r="M136" s="407"/>
      <c r="N136" s="408"/>
      <c r="O136" s="408"/>
      <c r="P136" s="408"/>
      <c r="Q136" s="408"/>
      <c r="R136" s="409"/>
      <c r="S136" s="302"/>
      <c r="T136" s="303"/>
      <c r="U136" s="303"/>
      <c r="V136" s="303"/>
      <c r="W136" s="303"/>
      <c r="X136" s="304"/>
      <c r="Y136" s="407"/>
      <c r="Z136" s="408"/>
      <c r="AA136" s="408"/>
      <c r="AB136" s="408"/>
      <c r="AC136" s="408"/>
      <c r="AD136" s="409"/>
      <c r="AG136" s="172">
        <f t="shared" si="0"/>
        <v>0</v>
      </c>
      <c r="AH136" s="195">
        <f t="shared" si="1"/>
        <v>0</v>
      </c>
      <c r="AI136" s="177" t="b">
        <f t="shared" si="2"/>
        <v>0</v>
      </c>
      <c r="AJ136" s="178" t="str">
        <f t="shared" si="3"/>
        <v/>
      </c>
      <c r="AK136" s="177" t="b">
        <f t="shared" si="4"/>
        <v>0</v>
      </c>
      <c r="AL136" s="178" t="str">
        <f t="shared" si="5"/>
        <v/>
      </c>
      <c r="AM136" s="177" t="b">
        <f t="shared" si="6"/>
        <v>0</v>
      </c>
      <c r="AO136" s="180">
        <f t="shared" si="7"/>
        <v>0</v>
      </c>
      <c r="AP136" s="176">
        <f t="shared" si="8"/>
        <v>0</v>
      </c>
      <c r="AQ136" s="161">
        <f t="shared" si="9"/>
        <v>-1</v>
      </c>
      <c r="AR136" s="162">
        <f t="shared" si="10"/>
        <v>0</v>
      </c>
      <c r="AS136" s="181">
        <f t="shared" si="11"/>
        <v>0</v>
      </c>
      <c r="AT136" s="176">
        <f t="shared" si="12"/>
        <v>0</v>
      </c>
      <c r="AU136" s="161">
        <f t="shared" si="13"/>
        <v>-1</v>
      </c>
      <c r="AV136" s="162">
        <f t="shared" si="14"/>
        <v>0</v>
      </c>
      <c r="AW136" s="182">
        <f t="shared" si="15"/>
        <v>0</v>
      </c>
      <c r="AZ136" s="175">
        <f t="shared" si="16"/>
        <v>0</v>
      </c>
    </row>
    <row r="137" spans="1:52" ht="15" customHeight="1">
      <c r="A137" s="70"/>
      <c r="B137" s="2"/>
      <c r="C137" s="74" t="s">
        <v>139</v>
      </c>
      <c r="D137" s="404"/>
      <c r="E137" s="405"/>
      <c r="F137" s="405"/>
      <c r="G137" s="405"/>
      <c r="H137" s="405"/>
      <c r="I137" s="405"/>
      <c r="J137" s="405"/>
      <c r="K137" s="405"/>
      <c r="L137" s="406"/>
      <c r="M137" s="407"/>
      <c r="N137" s="408"/>
      <c r="O137" s="408"/>
      <c r="P137" s="408"/>
      <c r="Q137" s="408"/>
      <c r="R137" s="409"/>
      <c r="S137" s="302"/>
      <c r="T137" s="303"/>
      <c r="U137" s="303"/>
      <c r="V137" s="303"/>
      <c r="W137" s="303"/>
      <c r="X137" s="304"/>
      <c r="Y137" s="407"/>
      <c r="Z137" s="408"/>
      <c r="AA137" s="408"/>
      <c r="AB137" s="408"/>
      <c r="AC137" s="408"/>
      <c r="AD137" s="409"/>
      <c r="AG137" s="172">
        <f t="shared" si="0"/>
        <v>0</v>
      </c>
      <c r="AH137" s="195">
        <f t="shared" si="1"/>
        <v>0</v>
      </c>
      <c r="AI137" s="177" t="b">
        <f t="shared" si="2"/>
        <v>0</v>
      </c>
      <c r="AJ137" s="178" t="str">
        <f t="shared" si="3"/>
        <v/>
      </c>
      <c r="AK137" s="177" t="b">
        <f t="shared" si="4"/>
        <v>0</v>
      </c>
      <c r="AL137" s="178" t="str">
        <f t="shared" si="5"/>
        <v/>
      </c>
      <c r="AM137" s="177" t="b">
        <f t="shared" si="6"/>
        <v>0</v>
      </c>
      <c r="AO137" s="180">
        <f t="shared" si="7"/>
        <v>0</v>
      </c>
      <c r="AP137" s="176">
        <f t="shared" si="8"/>
        <v>0</v>
      </c>
      <c r="AQ137" s="161">
        <f t="shared" si="9"/>
        <v>-1</v>
      </c>
      <c r="AR137" s="162">
        <f t="shared" si="10"/>
        <v>0</v>
      </c>
      <c r="AS137" s="181">
        <f t="shared" si="11"/>
        <v>0</v>
      </c>
      <c r="AT137" s="176">
        <f t="shared" si="12"/>
        <v>0</v>
      </c>
      <c r="AU137" s="161">
        <f t="shared" si="13"/>
        <v>-1</v>
      </c>
      <c r="AV137" s="162">
        <f t="shared" si="14"/>
        <v>0</v>
      </c>
      <c r="AW137" s="182">
        <f t="shared" si="15"/>
        <v>0</v>
      </c>
      <c r="AZ137" s="175">
        <f t="shared" si="16"/>
        <v>0</v>
      </c>
    </row>
    <row r="138" spans="1:52" ht="15" customHeight="1">
      <c r="A138" s="70"/>
      <c r="B138" s="2"/>
      <c r="C138" s="74" t="s">
        <v>140</v>
      </c>
      <c r="D138" s="404"/>
      <c r="E138" s="405"/>
      <c r="F138" s="405"/>
      <c r="G138" s="405"/>
      <c r="H138" s="405"/>
      <c r="I138" s="405"/>
      <c r="J138" s="405"/>
      <c r="K138" s="405"/>
      <c r="L138" s="406"/>
      <c r="M138" s="407"/>
      <c r="N138" s="408"/>
      <c r="O138" s="408"/>
      <c r="P138" s="408"/>
      <c r="Q138" s="408"/>
      <c r="R138" s="409"/>
      <c r="S138" s="302"/>
      <c r="T138" s="303"/>
      <c r="U138" s="303"/>
      <c r="V138" s="303"/>
      <c r="W138" s="303"/>
      <c r="X138" s="304"/>
      <c r="Y138" s="407"/>
      <c r="Z138" s="408"/>
      <c r="AA138" s="408"/>
      <c r="AB138" s="408"/>
      <c r="AC138" s="408"/>
      <c r="AD138" s="409"/>
      <c r="AG138" s="172">
        <f t="shared" si="0"/>
        <v>0</v>
      </c>
      <c r="AH138" s="195">
        <f t="shared" si="1"/>
        <v>0</v>
      </c>
      <c r="AI138" s="177" t="b">
        <f t="shared" si="2"/>
        <v>0</v>
      </c>
      <c r="AJ138" s="178" t="str">
        <f t="shared" si="3"/>
        <v/>
      </c>
      <c r="AK138" s="177" t="b">
        <f t="shared" si="4"/>
        <v>0</v>
      </c>
      <c r="AL138" s="178" t="str">
        <f t="shared" si="5"/>
        <v/>
      </c>
      <c r="AM138" s="177" t="b">
        <f t="shared" si="6"/>
        <v>0</v>
      </c>
      <c r="AO138" s="180">
        <f t="shared" si="7"/>
        <v>0</v>
      </c>
      <c r="AP138" s="176">
        <f t="shared" si="8"/>
        <v>0</v>
      </c>
      <c r="AQ138" s="161">
        <f t="shared" si="9"/>
        <v>-1</v>
      </c>
      <c r="AR138" s="162">
        <f t="shared" si="10"/>
        <v>0</v>
      </c>
      <c r="AS138" s="181">
        <f t="shared" si="11"/>
        <v>0</v>
      </c>
      <c r="AT138" s="176">
        <f t="shared" si="12"/>
        <v>0</v>
      </c>
      <c r="AU138" s="161">
        <f t="shared" si="13"/>
        <v>-1</v>
      </c>
      <c r="AV138" s="162">
        <f t="shared" si="14"/>
        <v>0</v>
      </c>
      <c r="AW138" s="182">
        <f t="shared" si="15"/>
        <v>0</v>
      </c>
      <c r="AZ138" s="175">
        <f t="shared" si="16"/>
        <v>0</v>
      </c>
    </row>
    <row r="139" spans="1:52" ht="15" customHeight="1">
      <c r="A139" s="70"/>
      <c r="B139" s="2"/>
      <c r="C139" s="74" t="s">
        <v>141</v>
      </c>
      <c r="D139" s="404"/>
      <c r="E139" s="405"/>
      <c r="F139" s="405"/>
      <c r="G139" s="405"/>
      <c r="H139" s="405"/>
      <c r="I139" s="405"/>
      <c r="J139" s="405"/>
      <c r="K139" s="405"/>
      <c r="L139" s="406"/>
      <c r="M139" s="407"/>
      <c r="N139" s="408"/>
      <c r="O139" s="408"/>
      <c r="P139" s="408"/>
      <c r="Q139" s="408"/>
      <c r="R139" s="409"/>
      <c r="S139" s="302"/>
      <c r="T139" s="303"/>
      <c r="U139" s="303"/>
      <c r="V139" s="303"/>
      <c r="W139" s="303"/>
      <c r="X139" s="304"/>
      <c r="Y139" s="407"/>
      <c r="Z139" s="408"/>
      <c r="AA139" s="408"/>
      <c r="AB139" s="408"/>
      <c r="AC139" s="408"/>
      <c r="AD139" s="409"/>
      <c r="AG139" s="172">
        <f t="shared" si="0"/>
        <v>0</v>
      </c>
      <c r="AH139" s="195">
        <f t="shared" si="1"/>
        <v>0</v>
      </c>
      <c r="AI139" s="177" t="b">
        <f t="shared" si="2"/>
        <v>0</v>
      </c>
      <c r="AJ139" s="178" t="str">
        <f t="shared" si="3"/>
        <v/>
      </c>
      <c r="AK139" s="177" t="b">
        <f t="shared" si="4"/>
        <v>0</v>
      </c>
      <c r="AL139" s="178" t="str">
        <f t="shared" si="5"/>
        <v/>
      </c>
      <c r="AM139" s="177" t="b">
        <f t="shared" si="6"/>
        <v>0</v>
      </c>
      <c r="AO139" s="180">
        <f t="shared" si="7"/>
        <v>0</v>
      </c>
      <c r="AP139" s="176">
        <f t="shared" si="8"/>
        <v>0</v>
      </c>
      <c r="AQ139" s="161">
        <f t="shared" si="9"/>
        <v>-1</v>
      </c>
      <c r="AR139" s="162">
        <f t="shared" si="10"/>
        <v>0</v>
      </c>
      <c r="AS139" s="181">
        <f t="shared" si="11"/>
        <v>0</v>
      </c>
      <c r="AT139" s="176">
        <f t="shared" si="12"/>
        <v>0</v>
      </c>
      <c r="AU139" s="161">
        <f t="shared" si="13"/>
        <v>-1</v>
      </c>
      <c r="AV139" s="162">
        <f t="shared" si="14"/>
        <v>0</v>
      </c>
      <c r="AW139" s="182">
        <f t="shared" si="15"/>
        <v>0</v>
      </c>
      <c r="AZ139" s="175">
        <f t="shared" si="16"/>
        <v>0</v>
      </c>
    </row>
    <row r="140" spans="1:52" ht="15" customHeight="1">
      <c r="A140" s="70"/>
      <c r="B140" s="2"/>
      <c r="C140" s="74" t="s">
        <v>142</v>
      </c>
      <c r="D140" s="404"/>
      <c r="E140" s="405"/>
      <c r="F140" s="405"/>
      <c r="G140" s="405"/>
      <c r="H140" s="405"/>
      <c r="I140" s="405"/>
      <c r="J140" s="405"/>
      <c r="K140" s="405"/>
      <c r="L140" s="406"/>
      <c r="M140" s="407"/>
      <c r="N140" s="408"/>
      <c r="O140" s="408"/>
      <c r="P140" s="408"/>
      <c r="Q140" s="408"/>
      <c r="R140" s="409"/>
      <c r="S140" s="302"/>
      <c r="T140" s="303"/>
      <c r="U140" s="303"/>
      <c r="V140" s="303"/>
      <c r="W140" s="303"/>
      <c r="X140" s="304"/>
      <c r="Y140" s="407"/>
      <c r="Z140" s="408"/>
      <c r="AA140" s="408"/>
      <c r="AB140" s="408"/>
      <c r="AC140" s="408"/>
      <c r="AD140" s="409"/>
      <c r="AG140" s="172">
        <f t="shared" si="0"/>
        <v>0</v>
      </c>
      <c r="AH140" s="195">
        <f t="shared" si="1"/>
        <v>0</v>
      </c>
      <c r="AI140" s="177" t="b">
        <f t="shared" si="2"/>
        <v>0</v>
      </c>
      <c r="AJ140" s="178" t="str">
        <f t="shared" si="3"/>
        <v/>
      </c>
      <c r="AK140" s="177" t="b">
        <f t="shared" si="4"/>
        <v>0</v>
      </c>
      <c r="AL140" s="178" t="str">
        <f t="shared" si="5"/>
        <v/>
      </c>
      <c r="AM140" s="177" t="b">
        <f t="shared" si="6"/>
        <v>0</v>
      </c>
      <c r="AO140" s="180">
        <f t="shared" si="7"/>
        <v>0</v>
      </c>
      <c r="AP140" s="176">
        <f t="shared" si="8"/>
        <v>0</v>
      </c>
      <c r="AQ140" s="161">
        <f t="shared" si="9"/>
        <v>-1</v>
      </c>
      <c r="AR140" s="162">
        <f t="shared" si="10"/>
        <v>0</v>
      </c>
      <c r="AS140" s="181">
        <f t="shared" si="11"/>
        <v>0</v>
      </c>
      <c r="AT140" s="176">
        <f t="shared" si="12"/>
        <v>0</v>
      </c>
      <c r="AU140" s="161">
        <f t="shared" si="13"/>
        <v>-1</v>
      </c>
      <c r="AV140" s="162">
        <f t="shared" si="14"/>
        <v>0</v>
      </c>
      <c r="AW140" s="182">
        <f t="shared" si="15"/>
        <v>0</v>
      </c>
      <c r="AZ140" s="175">
        <f t="shared" si="16"/>
        <v>0</v>
      </c>
    </row>
    <row r="141" spans="1:52" ht="15" customHeight="1">
      <c r="A141" s="70"/>
      <c r="B141" s="2"/>
      <c r="C141" s="74" t="s">
        <v>143</v>
      </c>
      <c r="D141" s="404"/>
      <c r="E141" s="405"/>
      <c r="F141" s="405"/>
      <c r="G141" s="405"/>
      <c r="H141" s="405"/>
      <c r="I141" s="405"/>
      <c r="J141" s="405"/>
      <c r="K141" s="405"/>
      <c r="L141" s="406"/>
      <c r="M141" s="407"/>
      <c r="N141" s="408"/>
      <c r="O141" s="408"/>
      <c r="P141" s="408"/>
      <c r="Q141" s="408"/>
      <c r="R141" s="409"/>
      <c r="S141" s="302"/>
      <c r="T141" s="303"/>
      <c r="U141" s="303"/>
      <c r="V141" s="303"/>
      <c r="W141" s="303"/>
      <c r="X141" s="304"/>
      <c r="Y141" s="407"/>
      <c r="Z141" s="408"/>
      <c r="AA141" s="408"/>
      <c r="AB141" s="408"/>
      <c r="AC141" s="408"/>
      <c r="AD141" s="409"/>
      <c r="AG141" s="172">
        <f t="shared" si="0"/>
        <v>0</v>
      </c>
      <c r="AH141" s="195">
        <f t="shared" si="1"/>
        <v>0</v>
      </c>
      <c r="AI141" s="177" t="b">
        <f t="shared" si="2"/>
        <v>0</v>
      </c>
      <c r="AJ141" s="178" t="str">
        <f t="shared" si="3"/>
        <v/>
      </c>
      <c r="AK141" s="177" t="b">
        <f t="shared" si="4"/>
        <v>0</v>
      </c>
      <c r="AL141" s="178" t="str">
        <f t="shared" si="5"/>
        <v/>
      </c>
      <c r="AM141" s="177" t="b">
        <f t="shared" si="6"/>
        <v>0</v>
      </c>
      <c r="AO141" s="180">
        <f t="shared" si="7"/>
        <v>0</v>
      </c>
      <c r="AP141" s="176">
        <f t="shared" si="8"/>
        <v>0</v>
      </c>
      <c r="AQ141" s="161">
        <f t="shared" si="9"/>
        <v>-1</v>
      </c>
      <c r="AR141" s="162">
        <f t="shared" si="10"/>
        <v>0</v>
      </c>
      <c r="AS141" s="181">
        <f t="shared" si="11"/>
        <v>0</v>
      </c>
      <c r="AT141" s="176">
        <f t="shared" si="12"/>
        <v>0</v>
      </c>
      <c r="AU141" s="161">
        <f t="shared" si="13"/>
        <v>-1</v>
      </c>
      <c r="AV141" s="162">
        <f t="shared" si="14"/>
        <v>0</v>
      </c>
      <c r="AW141" s="182">
        <f t="shared" si="15"/>
        <v>0</v>
      </c>
      <c r="AZ141" s="175">
        <f t="shared" si="16"/>
        <v>0</v>
      </c>
    </row>
    <row r="142" spans="1:52" ht="15" customHeight="1">
      <c r="A142" s="70"/>
      <c r="B142" s="2"/>
      <c r="C142" s="74" t="s">
        <v>144</v>
      </c>
      <c r="D142" s="404"/>
      <c r="E142" s="405"/>
      <c r="F142" s="405"/>
      <c r="G142" s="405"/>
      <c r="H142" s="405"/>
      <c r="I142" s="405"/>
      <c r="J142" s="405"/>
      <c r="K142" s="405"/>
      <c r="L142" s="406"/>
      <c r="M142" s="407"/>
      <c r="N142" s="408"/>
      <c r="O142" s="408"/>
      <c r="P142" s="408"/>
      <c r="Q142" s="408"/>
      <c r="R142" s="409"/>
      <c r="S142" s="302"/>
      <c r="T142" s="303"/>
      <c r="U142" s="303"/>
      <c r="V142" s="303"/>
      <c r="W142" s="303"/>
      <c r="X142" s="304"/>
      <c r="Y142" s="407"/>
      <c r="Z142" s="408"/>
      <c r="AA142" s="408"/>
      <c r="AB142" s="408"/>
      <c r="AC142" s="408"/>
      <c r="AD142" s="409"/>
      <c r="AG142" s="172">
        <f t="shared" si="0"/>
        <v>0</v>
      </c>
      <c r="AH142" s="195">
        <f t="shared" si="1"/>
        <v>0</v>
      </c>
      <c r="AI142" s="177" t="b">
        <f t="shared" si="2"/>
        <v>0</v>
      </c>
      <c r="AJ142" s="178" t="str">
        <f t="shared" si="3"/>
        <v/>
      </c>
      <c r="AK142" s="177" t="b">
        <f t="shared" si="4"/>
        <v>0</v>
      </c>
      <c r="AL142" s="178" t="str">
        <f t="shared" si="5"/>
        <v/>
      </c>
      <c r="AM142" s="177" t="b">
        <f t="shared" si="6"/>
        <v>0</v>
      </c>
      <c r="AO142" s="180">
        <f t="shared" si="7"/>
        <v>0</v>
      </c>
      <c r="AP142" s="176">
        <f t="shared" si="8"/>
        <v>0</v>
      </c>
      <c r="AQ142" s="161">
        <f t="shared" si="9"/>
        <v>-1</v>
      </c>
      <c r="AR142" s="162">
        <f t="shared" si="10"/>
        <v>0</v>
      </c>
      <c r="AS142" s="181">
        <f t="shared" si="11"/>
        <v>0</v>
      </c>
      <c r="AT142" s="176">
        <f t="shared" si="12"/>
        <v>0</v>
      </c>
      <c r="AU142" s="161">
        <f t="shared" si="13"/>
        <v>-1</v>
      </c>
      <c r="AV142" s="162">
        <f t="shared" si="14"/>
        <v>0</v>
      </c>
      <c r="AW142" s="182">
        <f t="shared" si="15"/>
        <v>0</v>
      </c>
      <c r="AZ142" s="175">
        <f t="shared" si="16"/>
        <v>0</v>
      </c>
    </row>
    <row r="143" spans="1:52" ht="15" customHeight="1">
      <c r="A143" s="70"/>
      <c r="B143" s="2"/>
      <c r="C143" s="74" t="s">
        <v>145</v>
      </c>
      <c r="D143" s="404"/>
      <c r="E143" s="405"/>
      <c r="F143" s="405"/>
      <c r="G143" s="405"/>
      <c r="H143" s="405"/>
      <c r="I143" s="405"/>
      <c r="J143" s="405"/>
      <c r="K143" s="405"/>
      <c r="L143" s="406"/>
      <c r="M143" s="407"/>
      <c r="N143" s="408"/>
      <c r="O143" s="408"/>
      <c r="P143" s="408"/>
      <c r="Q143" s="408"/>
      <c r="R143" s="409"/>
      <c r="S143" s="302"/>
      <c r="T143" s="303"/>
      <c r="U143" s="303"/>
      <c r="V143" s="303"/>
      <c r="W143" s="303"/>
      <c r="X143" s="304"/>
      <c r="Y143" s="407"/>
      <c r="Z143" s="408"/>
      <c r="AA143" s="408"/>
      <c r="AB143" s="408"/>
      <c r="AC143" s="408"/>
      <c r="AD143" s="409"/>
      <c r="AG143" s="172">
        <f t="shared" si="0"/>
        <v>0</v>
      </c>
      <c r="AH143" s="195">
        <f t="shared" si="1"/>
        <v>0</v>
      </c>
      <c r="AI143" s="177" t="b">
        <f t="shared" si="2"/>
        <v>0</v>
      </c>
      <c r="AJ143" s="178" t="str">
        <f t="shared" si="3"/>
        <v/>
      </c>
      <c r="AK143" s="177" t="b">
        <f t="shared" si="4"/>
        <v>0</v>
      </c>
      <c r="AL143" s="178" t="str">
        <f t="shared" si="5"/>
        <v/>
      </c>
      <c r="AM143" s="177" t="b">
        <f t="shared" si="6"/>
        <v>0</v>
      </c>
      <c r="AO143" s="180">
        <f t="shared" si="7"/>
        <v>0</v>
      </c>
      <c r="AP143" s="176">
        <f t="shared" si="8"/>
        <v>0</v>
      </c>
      <c r="AQ143" s="161">
        <f t="shared" si="9"/>
        <v>-1</v>
      </c>
      <c r="AR143" s="162">
        <f t="shared" si="10"/>
        <v>0</v>
      </c>
      <c r="AS143" s="181">
        <f t="shared" si="11"/>
        <v>0</v>
      </c>
      <c r="AT143" s="176">
        <f t="shared" si="12"/>
        <v>0</v>
      </c>
      <c r="AU143" s="161">
        <f t="shared" si="13"/>
        <v>-1</v>
      </c>
      <c r="AV143" s="162">
        <f t="shared" si="14"/>
        <v>0</v>
      </c>
      <c r="AW143" s="182">
        <f t="shared" si="15"/>
        <v>0</v>
      </c>
      <c r="AZ143" s="175">
        <f t="shared" si="16"/>
        <v>0</v>
      </c>
    </row>
    <row r="144" spans="1:52" ht="15" customHeight="1">
      <c r="A144" s="70"/>
      <c r="B144" s="2"/>
      <c r="C144" s="74" t="s">
        <v>146</v>
      </c>
      <c r="D144" s="404"/>
      <c r="E144" s="405"/>
      <c r="F144" s="405"/>
      <c r="G144" s="405"/>
      <c r="H144" s="405"/>
      <c r="I144" s="405"/>
      <c r="J144" s="405"/>
      <c r="K144" s="405"/>
      <c r="L144" s="406"/>
      <c r="M144" s="407"/>
      <c r="N144" s="408"/>
      <c r="O144" s="408"/>
      <c r="P144" s="408"/>
      <c r="Q144" s="408"/>
      <c r="R144" s="409"/>
      <c r="S144" s="302"/>
      <c r="T144" s="303"/>
      <c r="U144" s="303"/>
      <c r="V144" s="303"/>
      <c r="W144" s="303"/>
      <c r="X144" s="304"/>
      <c r="Y144" s="407"/>
      <c r="Z144" s="408"/>
      <c r="AA144" s="408"/>
      <c r="AB144" s="408"/>
      <c r="AC144" s="408"/>
      <c r="AD144" s="409"/>
      <c r="AG144" s="172">
        <f t="shared" ref="AG144:AG198" si="17">IF(AND($AG$68&gt;0,COUNTA(D144:AD144)=0),0,IF(AND($AG$68=0,COUNTBLANK(D144)=1,COUNTA(M144:AD144)=0),0,IF(AND($AG$68=0,COUNTBLANK(D144)=0,M144="NA",COUNTA(S144:AD144)=0),0,IF(AND($AG$68=0,COUNTBLANK(D144)=0,M144&lt;&gt;"NA",M144&lt;&gt;"",S144&lt;&gt;"",S144&lt;&gt;1,COUNTA(Y144)=0),0,IF(AND($AG$68=0,COUNTBLANK(D144)=0,M144&lt;&gt;"NA",S144&lt;&gt;"",S144=1,COUNTA(Y144)=1),0,1)))))</f>
        <v>0</v>
      </c>
      <c r="AH144" s="195">
        <f t="shared" ref="AH144:AH198" si="18">COUNTIF(M144,"NS")+COUNTIF(Y144,"NS")</f>
        <v>0</v>
      </c>
      <c r="AI144" s="177" t="b">
        <f t="shared" ref="AI144:AI198" si="19">NOT(EXACT($D144,UPPER($D144)))</f>
        <v>0</v>
      </c>
      <c r="AJ144" s="178" t="str">
        <f t="shared" ref="AJ144:AJ198" si="20">SUBSTITUTE( SUBSTITUTE( SUBSTITUTE( SUBSTITUTE( SUBSTITUTE( SUBSTITUTE( SUBSTITUTE( SUBSTITUTE( SUBSTITUTE( SUBSTITUTE($D144, "á", "a"), "é", "e"), "í", "i"), "ó", "o"), "ú", "u"), "Á", "A"), "É", "E"), "Í", "I"), "Ó", "O"), "Ú", "U")</f>
        <v/>
      </c>
      <c r="AK144" s="177" t="b">
        <f t="shared" ref="AK144:AK198" si="21">NOT(EXACT($D144,AJ144))</f>
        <v>0</v>
      </c>
      <c r="AL144" s="178" t="str">
        <f t="shared" ref="AL144:AL198" si="22">SUBSTITUTE((SUBSTITUTE(SUBSTITUTE(SUBSTITUTE($D144,".",""),",",""),"(","")),")","")</f>
        <v/>
      </c>
      <c r="AM144" s="177" t="b">
        <f t="shared" ref="AM144:AM198" si="23">NOT(EXACT($D144,AL144))</f>
        <v>0</v>
      </c>
      <c r="AO144" s="180">
        <f t="shared" ref="AO144:AO198" si="24">IF(COUNTIF(M144,"NA")&gt;0,1,0)</f>
        <v>0</v>
      </c>
      <c r="AP144" s="176">
        <f t="shared" ref="AP144:AP198" si="25">IF(ISNUMBER(M144),0,IF(OR(M144="",M144="NA",M144="NS"),0,1))</f>
        <v>0</v>
      </c>
      <c r="AQ144" s="161">
        <f t="shared" ref="AQ144:AQ198" si="26">IF(OR(M144="NS",M144="NA"),0,LEN(M144)-LEN(INT(M144)))</f>
        <v>-1</v>
      </c>
      <c r="AR144" s="162">
        <f t="shared" ref="AR144:AR198" si="27">IF(AQ144&lt;=0,0,1)</f>
        <v>0</v>
      </c>
      <c r="AS144" s="181">
        <f t="shared" ref="AS144:AS198" si="28">IF(AND($S144&lt;&gt;"",$S144&lt;&gt;1,COUNTA(Y144)&gt;0),1,0)</f>
        <v>0</v>
      </c>
      <c r="AT144" s="176">
        <f t="shared" ref="AT144:AT198" si="29">IF(ISNUMBER(Y144),0,IF(OR(Y144="",Y144="NA",Y144="NS"),0,1))</f>
        <v>0</v>
      </c>
      <c r="AU144" s="161">
        <f t="shared" ref="AU144:AU198" si="30">IF(OR(Y144="NS",Y144="NA"),0,LEN(Y144)-LEN(INT(Y144)))</f>
        <v>-1</v>
      </c>
      <c r="AV144" s="162">
        <f t="shared" ref="AV144:AV198" si="31">IF(AU144&lt;=0,0,1)</f>
        <v>0</v>
      </c>
      <c r="AW144" s="182">
        <f t="shared" ref="AW144:AW198" si="32">IF(AND(Y144&lt;&gt;"",M144=""),0,IF(OR(Y144="NS",M144="NS"),0,IF(AND(Y144="NA",M144="NA"),0,IF(Y144&lt;=M144,0,1))))</f>
        <v>0</v>
      </c>
      <c r="AZ144" s="175">
        <f t="shared" ref="AZ144:AZ198" si="33">IF(AND(S144=1,Y144&lt;&gt;"",SUM(Y144)=0),1,0)</f>
        <v>0</v>
      </c>
    </row>
    <row r="145" spans="1:52" ht="15" customHeight="1">
      <c r="A145" s="70"/>
      <c r="B145" s="2"/>
      <c r="C145" s="74" t="s">
        <v>147</v>
      </c>
      <c r="D145" s="404"/>
      <c r="E145" s="405"/>
      <c r="F145" s="405"/>
      <c r="G145" s="405"/>
      <c r="H145" s="405"/>
      <c r="I145" s="405"/>
      <c r="J145" s="405"/>
      <c r="K145" s="405"/>
      <c r="L145" s="406"/>
      <c r="M145" s="407"/>
      <c r="N145" s="408"/>
      <c r="O145" s="408"/>
      <c r="P145" s="408"/>
      <c r="Q145" s="408"/>
      <c r="R145" s="409"/>
      <c r="S145" s="302"/>
      <c r="T145" s="303"/>
      <c r="U145" s="303"/>
      <c r="V145" s="303"/>
      <c r="W145" s="303"/>
      <c r="X145" s="304"/>
      <c r="Y145" s="407"/>
      <c r="Z145" s="408"/>
      <c r="AA145" s="408"/>
      <c r="AB145" s="408"/>
      <c r="AC145" s="408"/>
      <c r="AD145" s="409"/>
      <c r="AG145" s="172">
        <f t="shared" si="17"/>
        <v>0</v>
      </c>
      <c r="AH145" s="195">
        <f t="shared" si="18"/>
        <v>0</v>
      </c>
      <c r="AI145" s="177" t="b">
        <f t="shared" si="19"/>
        <v>0</v>
      </c>
      <c r="AJ145" s="178" t="str">
        <f t="shared" si="20"/>
        <v/>
      </c>
      <c r="AK145" s="177" t="b">
        <f t="shared" si="21"/>
        <v>0</v>
      </c>
      <c r="AL145" s="178" t="str">
        <f t="shared" si="22"/>
        <v/>
      </c>
      <c r="AM145" s="177" t="b">
        <f t="shared" si="23"/>
        <v>0</v>
      </c>
      <c r="AO145" s="180">
        <f t="shared" si="24"/>
        <v>0</v>
      </c>
      <c r="AP145" s="176">
        <f t="shared" si="25"/>
        <v>0</v>
      </c>
      <c r="AQ145" s="161">
        <f t="shared" si="26"/>
        <v>-1</v>
      </c>
      <c r="AR145" s="162">
        <f t="shared" si="27"/>
        <v>0</v>
      </c>
      <c r="AS145" s="181">
        <f t="shared" si="28"/>
        <v>0</v>
      </c>
      <c r="AT145" s="176">
        <f t="shared" si="29"/>
        <v>0</v>
      </c>
      <c r="AU145" s="161">
        <f t="shared" si="30"/>
        <v>-1</v>
      </c>
      <c r="AV145" s="162">
        <f t="shared" si="31"/>
        <v>0</v>
      </c>
      <c r="AW145" s="182">
        <f t="shared" si="32"/>
        <v>0</v>
      </c>
      <c r="AZ145" s="175">
        <f t="shared" si="33"/>
        <v>0</v>
      </c>
    </row>
    <row r="146" spans="1:52" ht="15" customHeight="1">
      <c r="A146" s="70"/>
      <c r="B146" s="2"/>
      <c r="C146" s="74" t="s">
        <v>148</v>
      </c>
      <c r="D146" s="404"/>
      <c r="E146" s="405"/>
      <c r="F146" s="405"/>
      <c r="G146" s="405"/>
      <c r="H146" s="405"/>
      <c r="I146" s="405"/>
      <c r="J146" s="405"/>
      <c r="K146" s="405"/>
      <c r="L146" s="406"/>
      <c r="M146" s="407"/>
      <c r="N146" s="408"/>
      <c r="O146" s="408"/>
      <c r="P146" s="408"/>
      <c r="Q146" s="408"/>
      <c r="R146" s="409"/>
      <c r="S146" s="302"/>
      <c r="T146" s="303"/>
      <c r="U146" s="303"/>
      <c r="V146" s="303"/>
      <c r="W146" s="303"/>
      <c r="X146" s="304"/>
      <c r="Y146" s="407"/>
      <c r="Z146" s="408"/>
      <c r="AA146" s="408"/>
      <c r="AB146" s="408"/>
      <c r="AC146" s="408"/>
      <c r="AD146" s="409"/>
      <c r="AG146" s="172">
        <f t="shared" si="17"/>
        <v>0</v>
      </c>
      <c r="AH146" s="195">
        <f t="shared" si="18"/>
        <v>0</v>
      </c>
      <c r="AI146" s="177" t="b">
        <f t="shared" si="19"/>
        <v>0</v>
      </c>
      <c r="AJ146" s="178" t="str">
        <f t="shared" si="20"/>
        <v/>
      </c>
      <c r="AK146" s="177" t="b">
        <f t="shared" si="21"/>
        <v>0</v>
      </c>
      <c r="AL146" s="178" t="str">
        <f t="shared" si="22"/>
        <v/>
      </c>
      <c r="AM146" s="177" t="b">
        <f t="shared" si="23"/>
        <v>0</v>
      </c>
      <c r="AO146" s="180">
        <f t="shared" si="24"/>
        <v>0</v>
      </c>
      <c r="AP146" s="176">
        <f t="shared" si="25"/>
        <v>0</v>
      </c>
      <c r="AQ146" s="161">
        <f t="shared" si="26"/>
        <v>-1</v>
      </c>
      <c r="AR146" s="162">
        <f t="shared" si="27"/>
        <v>0</v>
      </c>
      <c r="AS146" s="181">
        <f t="shared" si="28"/>
        <v>0</v>
      </c>
      <c r="AT146" s="176">
        <f t="shared" si="29"/>
        <v>0</v>
      </c>
      <c r="AU146" s="161">
        <f t="shared" si="30"/>
        <v>-1</v>
      </c>
      <c r="AV146" s="162">
        <f t="shared" si="31"/>
        <v>0</v>
      </c>
      <c r="AW146" s="182">
        <f t="shared" si="32"/>
        <v>0</v>
      </c>
      <c r="AZ146" s="175">
        <f t="shared" si="33"/>
        <v>0</v>
      </c>
    </row>
    <row r="147" spans="1:52" ht="15" customHeight="1">
      <c r="A147" s="70"/>
      <c r="B147" s="2"/>
      <c r="C147" s="74" t="s">
        <v>149</v>
      </c>
      <c r="D147" s="404"/>
      <c r="E147" s="405"/>
      <c r="F147" s="405"/>
      <c r="G147" s="405"/>
      <c r="H147" s="405"/>
      <c r="I147" s="405"/>
      <c r="J147" s="405"/>
      <c r="K147" s="405"/>
      <c r="L147" s="406"/>
      <c r="M147" s="407"/>
      <c r="N147" s="408"/>
      <c r="O147" s="408"/>
      <c r="P147" s="408"/>
      <c r="Q147" s="408"/>
      <c r="R147" s="409"/>
      <c r="S147" s="302"/>
      <c r="T147" s="303"/>
      <c r="U147" s="303"/>
      <c r="V147" s="303"/>
      <c r="W147" s="303"/>
      <c r="X147" s="304"/>
      <c r="Y147" s="407"/>
      <c r="Z147" s="408"/>
      <c r="AA147" s="408"/>
      <c r="AB147" s="408"/>
      <c r="AC147" s="408"/>
      <c r="AD147" s="409"/>
      <c r="AG147" s="172">
        <f t="shared" si="17"/>
        <v>0</v>
      </c>
      <c r="AH147" s="195">
        <f t="shared" si="18"/>
        <v>0</v>
      </c>
      <c r="AI147" s="177" t="b">
        <f t="shared" si="19"/>
        <v>0</v>
      </c>
      <c r="AJ147" s="178" t="str">
        <f t="shared" si="20"/>
        <v/>
      </c>
      <c r="AK147" s="177" t="b">
        <f t="shared" si="21"/>
        <v>0</v>
      </c>
      <c r="AL147" s="178" t="str">
        <f t="shared" si="22"/>
        <v/>
      </c>
      <c r="AM147" s="177" t="b">
        <f t="shared" si="23"/>
        <v>0</v>
      </c>
      <c r="AO147" s="180">
        <f t="shared" si="24"/>
        <v>0</v>
      </c>
      <c r="AP147" s="176">
        <f t="shared" si="25"/>
        <v>0</v>
      </c>
      <c r="AQ147" s="161">
        <f t="shared" si="26"/>
        <v>-1</v>
      </c>
      <c r="AR147" s="162">
        <f t="shared" si="27"/>
        <v>0</v>
      </c>
      <c r="AS147" s="181">
        <f t="shared" si="28"/>
        <v>0</v>
      </c>
      <c r="AT147" s="176">
        <f t="shared" si="29"/>
        <v>0</v>
      </c>
      <c r="AU147" s="161">
        <f t="shared" si="30"/>
        <v>-1</v>
      </c>
      <c r="AV147" s="162">
        <f t="shared" si="31"/>
        <v>0</v>
      </c>
      <c r="AW147" s="182">
        <f t="shared" si="32"/>
        <v>0</v>
      </c>
      <c r="AZ147" s="175">
        <f t="shared" si="33"/>
        <v>0</v>
      </c>
    </row>
    <row r="148" spans="1:52" ht="15" customHeight="1">
      <c r="A148" s="70"/>
      <c r="B148" s="2"/>
      <c r="C148" s="74" t="s">
        <v>150</v>
      </c>
      <c r="D148" s="404"/>
      <c r="E148" s="405"/>
      <c r="F148" s="405"/>
      <c r="G148" s="405"/>
      <c r="H148" s="405"/>
      <c r="I148" s="405"/>
      <c r="J148" s="405"/>
      <c r="K148" s="405"/>
      <c r="L148" s="406"/>
      <c r="M148" s="407"/>
      <c r="N148" s="408"/>
      <c r="O148" s="408"/>
      <c r="P148" s="408"/>
      <c r="Q148" s="408"/>
      <c r="R148" s="409"/>
      <c r="S148" s="302"/>
      <c r="T148" s="303"/>
      <c r="U148" s="303"/>
      <c r="V148" s="303"/>
      <c r="W148" s="303"/>
      <c r="X148" s="304"/>
      <c r="Y148" s="407"/>
      <c r="Z148" s="408"/>
      <c r="AA148" s="408"/>
      <c r="AB148" s="408"/>
      <c r="AC148" s="408"/>
      <c r="AD148" s="409"/>
      <c r="AG148" s="172">
        <f t="shared" si="17"/>
        <v>0</v>
      </c>
      <c r="AH148" s="195">
        <f t="shared" si="18"/>
        <v>0</v>
      </c>
      <c r="AI148" s="177" t="b">
        <f t="shared" si="19"/>
        <v>0</v>
      </c>
      <c r="AJ148" s="178" t="str">
        <f t="shared" si="20"/>
        <v/>
      </c>
      <c r="AK148" s="177" t="b">
        <f t="shared" si="21"/>
        <v>0</v>
      </c>
      <c r="AL148" s="178" t="str">
        <f t="shared" si="22"/>
        <v/>
      </c>
      <c r="AM148" s="177" t="b">
        <f t="shared" si="23"/>
        <v>0</v>
      </c>
      <c r="AO148" s="180">
        <f t="shared" si="24"/>
        <v>0</v>
      </c>
      <c r="AP148" s="176">
        <f t="shared" si="25"/>
        <v>0</v>
      </c>
      <c r="AQ148" s="161">
        <f t="shared" si="26"/>
        <v>-1</v>
      </c>
      <c r="AR148" s="162">
        <f t="shared" si="27"/>
        <v>0</v>
      </c>
      <c r="AS148" s="181">
        <f t="shared" si="28"/>
        <v>0</v>
      </c>
      <c r="AT148" s="176">
        <f t="shared" si="29"/>
        <v>0</v>
      </c>
      <c r="AU148" s="161">
        <f t="shared" si="30"/>
        <v>-1</v>
      </c>
      <c r="AV148" s="162">
        <f t="shared" si="31"/>
        <v>0</v>
      </c>
      <c r="AW148" s="182">
        <f t="shared" si="32"/>
        <v>0</v>
      </c>
      <c r="AZ148" s="175">
        <f t="shared" si="33"/>
        <v>0</v>
      </c>
    </row>
    <row r="149" spans="1:52" ht="15" customHeight="1">
      <c r="A149" s="70"/>
      <c r="B149" s="2"/>
      <c r="C149" s="74" t="s">
        <v>151</v>
      </c>
      <c r="D149" s="404"/>
      <c r="E149" s="405"/>
      <c r="F149" s="405"/>
      <c r="G149" s="405"/>
      <c r="H149" s="405"/>
      <c r="I149" s="405"/>
      <c r="J149" s="405"/>
      <c r="K149" s="405"/>
      <c r="L149" s="406"/>
      <c r="M149" s="407"/>
      <c r="N149" s="408"/>
      <c r="O149" s="408"/>
      <c r="P149" s="408"/>
      <c r="Q149" s="408"/>
      <c r="R149" s="409"/>
      <c r="S149" s="302"/>
      <c r="T149" s="303"/>
      <c r="U149" s="303"/>
      <c r="V149" s="303"/>
      <c r="W149" s="303"/>
      <c r="X149" s="304"/>
      <c r="Y149" s="407"/>
      <c r="Z149" s="408"/>
      <c r="AA149" s="408"/>
      <c r="AB149" s="408"/>
      <c r="AC149" s="408"/>
      <c r="AD149" s="409"/>
      <c r="AG149" s="172">
        <f t="shared" si="17"/>
        <v>0</v>
      </c>
      <c r="AH149" s="195">
        <f t="shared" si="18"/>
        <v>0</v>
      </c>
      <c r="AI149" s="177" t="b">
        <f t="shared" si="19"/>
        <v>0</v>
      </c>
      <c r="AJ149" s="178" t="str">
        <f t="shared" si="20"/>
        <v/>
      </c>
      <c r="AK149" s="177" t="b">
        <f t="shared" si="21"/>
        <v>0</v>
      </c>
      <c r="AL149" s="178" t="str">
        <f t="shared" si="22"/>
        <v/>
      </c>
      <c r="AM149" s="177" t="b">
        <f t="shared" si="23"/>
        <v>0</v>
      </c>
      <c r="AO149" s="180">
        <f t="shared" si="24"/>
        <v>0</v>
      </c>
      <c r="AP149" s="176">
        <f t="shared" si="25"/>
        <v>0</v>
      </c>
      <c r="AQ149" s="161">
        <f t="shared" si="26"/>
        <v>-1</v>
      </c>
      <c r="AR149" s="162">
        <f t="shared" si="27"/>
        <v>0</v>
      </c>
      <c r="AS149" s="181">
        <f t="shared" si="28"/>
        <v>0</v>
      </c>
      <c r="AT149" s="176">
        <f t="shared" si="29"/>
        <v>0</v>
      </c>
      <c r="AU149" s="161">
        <f t="shared" si="30"/>
        <v>-1</v>
      </c>
      <c r="AV149" s="162">
        <f t="shared" si="31"/>
        <v>0</v>
      </c>
      <c r="AW149" s="182">
        <f t="shared" si="32"/>
        <v>0</v>
      </c>
      <c r="AZ149" s="175">
        <f t="shared" si="33"/>
        <v>0</v>
      </c>
    </row>
    <row r="150" spans="1:52" ht="15" customHeight="1">
      <c r="A150" s="70"/>
      <c r="B150" s="2"/>
      <c r="C150" s="74" t="s">
        <v>152</v>
      </c>
      <c r="D150" s="404"/>
      <c r="E150" s="405"/>
      <c r="F150" s="405"/>
      <c r="G150" s="405"/>
      <c r="H150" s="405"/>
      <c r="I150" s="405"/>
      <c r="J150" s="405"/>
      <c r="K150" s="405"/>
      <c r="L150" s="406"/>
      <c r="M150" s="407"/>
      <c r="N150" s="408"/>
      <c r="O150" s="408"/>
      <c r="P150" s="408"/>
      <c r="Q150" s="408"/>
      <c r="R150" s="409"/>
      <c r="S150" s="302"/>
      <c r="T150" s="303"/>
      <c r="U150" s="303"/>
      <c r="V150" s="303"/>
      <c r="W150" s="303"/>
      <c r="X150" s="304"/>
      <c r="Y150" s="407"/>
      <c r="Z150" s="408"/>
      <c r="AA150" s="408"/>
      <c r="AB150" s="408"/>
      <c r="AC150" s="408"/>
      <c r="AD150" s="409"/>
      <c r="AG150" s="172">
        <f t="shared" si="17"/>
        <v>0</v>
      </c>
      <c r="AH150" s="195">
        <f t="shared" si="18"/>
        <v>0</v>
      </c>
      <c r="AI150" s="177" t="b">
        <f t="shared" si="19"/>
        <v>0</v>
      </c>
      <c r="AJ150" s="178" t="str">
        <f t="shared" si="20"/>
        <v/>
      </c>
      <c r="AK150" s="177" t="b">
        <f t="shared" si="21"/>
        <v>0</v>
      </c>
      <c r="AL150" s="178" t="str">
        <f t="shared" si="22"/>
        <v/>
      </c>
      <c r="AM150" s="177" t="b">
        <f t="shared" si="23"/>
        <v>0</v>
      </c>
      <c r="AO150" s="180">
        <f t="shared" si="24"/>
        <v>0</v>
      </c>
      <c r="AP150" s="176">
        <f t="shared" si="25"/>
        <v>0</v>
      </c>
      <c r="AQ150" s="161">
        <f t="shared" si="26"/>
        <v>-1</v>
      </c>
      <c r="AR150" s="162">
        <f t="shared" si="27"/>
        <v>0</v>
      </c>
      <c r="AS150" s="181">
        <f t="shared" si="28"/>
        <v>0</v>
      </c>
      <c r="AT150" s="176">
        <f t="shared" si="29"/>
        <v>0</v>
      </c>
      <c r="AU150" s="161">
        <f t="shared" si="30"/>
        <v>-1</v>
      </c>
      <c r="AV150" s="162">
        <f t="shared" si="31"/>
        <v>0</v>
      </c>
      <c r="AW150" s="182">
        <f t="shared" si="32"/>
        <v>0</v>
      </c>
      <c r="AZ150" s="175">
        <f t="shared" si="33"/>
        <v>0</v>
      </c>
    </row>
    <row r="151" spans="1:52" ht="15" customHeight="1">
      <c r="A151" s="70"/>
      <c r="B151" s="2"/>
      <c r="C151" s="74" t="s">
        <v>153</v>
      </c>
      <c r="D151" s="404"/>
      <c r="E151" s="405"/>
      <c r="F151" s="405"/>
      <c r="G151" s="405"/>
      <c r="H151" s="405"/>
      <c r="I151" s="405"/>
      <c r="J151" s="405"/>
      <c r="K151" s="405"/>
      <c r="L151" s="406"/>
      <c r="M151" s="407"/>
      <c r="N151" s="408"/>
      <c r="O151" s="408"/>
      <c r="P151" s="408"/>
      <c r="Q151" s="408"/>
      <c r="R151" s="409"/>
      <c r="S151" s="302"/>
      <c r="T151" s="303"/>
      <c r="U151" s="303"/>
      <c r="V151" s="303"/>
      <c r="W151" s="303"/>
      <c r="X151" s="304"/>
      <c r="Y151" s="407"/>
      <c r="Z151" s="408"/>
      <c r="AA151" s="408"/>
      <c r="AB151" s="408"/>
      <c r="AC151" s="408"/>
      <c r="AD151" s="409"/>
      <c r="AG151" s="172">
        <f t="shared" si="17"/>
        <v>0</v>
      </c>
      <c r="AH151" s="195">
        <f t="shared" si="18"/>
        <v>0</v>
      </c>
      <c r="AI151" s="177" t="b">
        <f t="shared" si="19"/>
        <v>0</v>
      </c>
      <c r="AJ151" s="178" t="str">
        <f t="shared" si="20"/>
        <v/>
      </c>
      <c r="AK151" s="177" t="b">
        <f t="shared" si="21"/>
        <v>0</v>
      </c>
      <c r="AL151" s="178" t="str">
        <f t="shared" si="22"/>
        <v/>
      </c>
      <c r="AM151" s="177" t="b">
        <f t="shared" si="23"/>
        <v>0</v>
      </c>
      <c r="AO151" s="180">
        <f t="shared" si="24"/>
        <v>0</v>
      </c>
      <c r="AP151" s="176">
        <f t="shared" si="25"/>
        <v>0</v>
      </c>
      <c r="AQ151" s="161">
        <f t="shared" si="26"/>
        <v>-1</v>
      </c>
      <c r="AR151" s="162">
        <f t="shared" si="27"/>
        <v>0</v>
      </c>
      <c r="AS151" s="181">
        <f t="shared" si="28"/>
        <v>0</v>
      </c>
      <c r="AT151" s="176">
        <f t="shared" si="29"/>
        <v>0</v>
      </c>
      <c r="AU151" s="161">
        <f t="shared" si="30"/>
        <v>-1</v>
      </c>
      <c r="AV151" s="162">
        <f t="shared" si="31"/>
        <v>0</v>
      </c>
      <c r="AW151" s="182">
        <f t="shared" si="32"/>
        <v>0</v>
      </c>
      <c r="AZ151" s="175">
        <f t="shared" si="33"/>
        <v>0</v>
      </c>
    </row>
    <row r="152" spans="1:52" ht="15" customHeight="1">
      <c r="A152" s="70"/>
      <c r="B152" s="2"/>
      <c r="C152" s="74" t="s">
        <v>154</v>
      </c>
      <c r="D152" s="404"/>
      <c r="E152" s="405"/>
      <c r="F152" s="405"/>
      <c r="G152" s="405"/>
      <c r="H152" s="405"/>
      <c r="I152" s="405"/>
      <c r="J152" s="405"/>
      <c r="K152" s="405"/>
      <c r="L152" s="406"/>
      <c r="M152" s="407"/>
      <c r="N152" s="408"/>
      <c r="O152" s="408"/>
      <c r="P152" s="408"/>
      <c r="Q152" s="408"/>
      <c r="R152" s="409"/>
      <c r="S152" s="302"/>
      <c r="T152" s="303"/>
      <c r="U152" s="303"/>
      <c r="V152" s="303"/>
      <c r="W152" s="303"/>
      <c r="X152" s="304"/>
      <c r="Y152" s="407"/>
      <c r="Z152" s="408"/>
      <c r="AA152" s="408"/>
      <c r="AB152" s="408"/>
      <c r="AC152" s="408"/>
      <c r="AD152" s="409"/>
      <c r="AG152" s="172">
        <f t="shared" si="17"/>
        <v>0</v>
      </c>
      <c r="AH152" s="195">
        <f t="shared" si="18"/>
        <v>0</v>
      </c>
      <c r="AI152" s="177" t="b">
        <f t="shared" si="19"/>
        <v>0</v>
      </c>
      <c r="AJ152" s="178" t="str">
        <f t="shared" si="20"/>
        <v/>
      </c>
      <c r="AK152" s="177" t="b">
        <f t="shared" si="21"/>
        <v>0</v>
      </c>
      <c r="AL152" s="178" t="str">
        <f t="shared" si="22"/>
        <v/>
      </c>
      <c r="AM152" s="177" t="b">
        <f t="shared" si="23"/>
        <v>0</v>
      </c>
      <c r="AO152" s="180">
        <f t="shared" si="24"/>
        <v>0</v>
      </c>
      <c r="AP152" s="176">
        <f t="shared" si="25"/>
        <v>0</v>
      </c>
      <c r="AQ152" s="161">
        <f t="shared" si="26"/>
        <v>-1</v>
      </c>
      <c r="AR152" s="162">
        <f t="shared" si="27"/>
        <v>0</v>
      </c>
      <c r="AS152" s="181">
        <f t="shared" si="28"/>
        <v>0</v>
      </c>
      <c r="AT152" s="176">
        <f t="shared" si="29"/>
        <v>0</v>
      </c>
      <c r="AU152" s="161">
        <f t="shared" si="30"/>
        <v>-1</v>
      </c>
      <c r="AV152" s="162">
        <f t="shared" si="31"/>
        <v>0</v>
      </c>
      <c r="AW152" s="182">
        <f t="shared" si="32"/>
        <v>0</v>
      </c>
      <c r="AZ152" s="175">
        <f t="shared" si="33"/>
        <v>0</v>
      </c>
    </row>
    <row r="153" spans="1:52" ht="15" customHeight="1">
      <c r="A153" s="70"/>
      <c r="B153" s="2"/>
      <c r="C153" s="74" t="s">
        <v>155</v>
      </c>
      <c r="D153" s="404"/>
      <c r="E153" s="405"/>
      <c r="F153" s="405"/>
      <c r="G153" s="405"/>
      <c r="H153" s="405"/>
      <c r="I153" s="405"/>
      <c r="J153" s="405"/>
      <c r="K153" s="405"/>
      <c r="L153" s="406"/>
      <c r="M153" s="407"/>
      <c r="N153" s="408"/>
      <c r="O153" s="408"/>
      <c r="P153" s="408"/>
      <c r="Q153" s="408"/>
      <c r="R153" s="409"/>
      <c r="S153" s="302"/>
      <c r="T153" s="303"/>
      <c r="U153" s="303"/>
      <c r="V153" s="303"/>
      <c r="W153" s="303"/>
      <c r="X153" s="304"/>
      <c r="Y153" s="407"/>
      <c r="Z153" s="408"/>
      <c r="AA153" s="408"/>
      <c r="AB153" s="408"/>
      <c r="AC153" s="408"/>
      <c r="AD153" s="409"/>
      <c r="AG153" s="172">
        <f t="shared" si="17"/>
        <v>0</v>
      </c>
      <c r="AH153" s="195">
        <f t="shared" si="18"/>
        <v>0</v>
      </c>
      <c r="AI153" s="177" t="b">
        <f t="shared" si="19"/>
        <v>0</v>
      </c>
      <c r="AJ153" s="178" t="str">
        <f t="shared" si="20"/>
        <v/>
      </c>
      <c r="AK153" s="177" t="b">
        <f t="shared" si="21"/>
        <v>0</v>
      </c>
      <c r="AL153" s="178" t="str">
        <f t="shared" si="22"/>
        <v/>
      </c>
      <c r="AM153" s="177" t="b">
        <f t="shared" si="23"/>
        <v>0</v>
      </c>
      <c r="AO153" s="180">
        <f t="shared" si="24"/>
        <v>0</v>
      </c>
      <c r="AP153" s="176">
        <f t="shared" si="25"/>
        <v>0</v>
      </c>
      <c r="AQ153" s="161">
        <f t="shared" si="26"/>
        <v>-1</v>
      </c>
      <c r="AR153" s="162">
        <f t="shared" si="27"/>
        <v>0</v>
      </c>
      <c r="AS153" s="181">
        <f t="shared" si="28"/>
        <v>0</v>
      </c>
      <c r="AT153" s="176">
        <f t="shared" si="29"/>
        <v>0</v>
      </c>
      <c r="AU153" s="161">
        <f t="shared" si="30"/>
        <v>-1</v>
      </c>
      <c r="AV153" s="162">
        <f t="shared" si="31"/>
        <v>0</v>
      </c>
      <c r="AW153" s="182">
        <f t="shared" si="32"/>
        <v>0</v>
      </c>
      <c r="AZ153" s="175">
        <f t="shared" si="33"/>
        <v>0</v>
      </c>
    </row>
    <row r="154" spans="1:52" ht="15" customHeight="1">
      <c r="A154" s="70"/>
      <c r="B154" s="2"/>
      <c r="C154" s="74" t="s">
        <v>156</v>
      </c>
      <c r="D154" s="404"/>
      <c r="E154" s="405"/>
      <c r="F154" s="405"/>
      <c r="G154" s="405"/>
      <c r="H154" s="405"/>
      <c r="I154" s="405"/>
      <c r="J154" s="405"/>
      <c r="K154" s="405"/>
      <c r="L154" s="406"/>
      <c r="M154" s="407"/>
      <c r="N154" s="408"/>
      <c r="O154" s="408"/>
      <c r="P154" s="408"/>
      <c r="Q154" s="408"/>
      <c r="R154" s="409"/>
      <c r="S154" s="302"/>
      <c r="T154" s="303"/>
      <c r="U154" s="303"/>
      <c r="V154" s="303"/>
      <c r="W154" s="303"/>
      <c r="X154" s="304"/>
      <c r="Y154" s="407"/>
      <c r="Z154" s="408"/>
      <c r="AA154" s="408"/>
      <c r="AB154" s="408"/>
      <c r="AC154" s="408"/>
      <c r="AD154" s="409"/>
      <c r="AG154" s="172">
        <f t="shared" si="17"/>
        <v>0</v>
      </c>
      <c r="AH154" s="195">
        <f t="shared" si="18"/>
        <v>0</v>
      </c>
      <c r="AI154" s="177" t="b">
        <f t="shared" si="19"/>
        <v>0</v>
      </c>
      <c r="AJ154" s="178" t="str">
        <f t="shared" si="20"/>
        <v/>
      </c>
      <c r="AK154" s="177" t="b">
        <f t="shared" si="21"/>
        <v>0</v>
      </c>
      <c r="AL154" s="178" t="str">
        <f t="shared" si="22"/>
        <v/>
      </c>
      <c r="AM154" s="177" t="b">
        <f t="shared" si="23"/>
        <v>0</v>
      </c>
      <c r="AO154" s="180">
        <f t="shared" si="24"/>
        <v>0</v>
      </c>
      <c r="AP154" s="176">
        <f t="shared" si="25"/>
        <v>0</v>
      </c>
      <c r="AQ154" s="161">
        <f t="shared" si="26"/>
        <v>-1</v>
      </c>
      <c r="AR154" s="162">
        <f t="shared" si="27"/>
        <v>0</v>
      </c>
      <c r="AS154" s="181">
        <f t="shared" si="28"/>
        <v>0</v>
      </c>
      <c r="AT154" s="176">
        <f t="shared" si="29"/>
        <v>0</v>
      </c>
      <c r="AU154" s="161">
        <f t="shared" si="30"/>
        <v>-1</v>
      </c>
      <c r="AV154" s="162">
        <f t="shared" si="31"/>
        <v>0</v>
      </c>
      <c r="AW154" s="182">
        <f t="shared" si="32"/>
        <v>0</v>
      </c>
      <c r="AZ154" s="175">
        <f t="shared" si="33"/>
        <v>0</v>
      </c>
    </row>
    <row r="155" spans="1:52" ht="15" customHeight="1">
      <c r="A155" s="70"/>
      <c r="B155" s="2"/>
      <c r="C155" s="74" t="s">
        <v>157</v>
      </c>
      <c r="D155" s="404"/>
      <c r="E155" s="405"/>
      <c r="F155" s="405"/>
      <c r="G155" s="405"/>
      <c r="H155" s="405"/>
      <c r="I155" s="405"/>
      <c r="J155" s="405"/>
      <c r="K155" s="405"/>
      <c r="L155" s="406"/>
      <c r="M155" s="407"/>
      <c r="N155" s="408"/>
      <c r="O155" s="408"/>
      <c r="P155" s="408"/>
      <c r="Q155" s="408"/>
      <c r="R155" s="409"/>
      <c r="S155" s="302"/>
      <c r="T155" s="303"/>
      <c r="U155" s="303"/>
      <c r="V155" s="303"/>
      <c r="W155" s="303"/>
      <c r="X155" s="304"/>
      <c r="Y155" s="407"/>
      <c r="Z155" s="408"/>
      <c r="AA155" s="408"/>
      <c r="AB155" s="408"/>
      <c r="AC155" s="408"/>
      <c r="AD155" s="409"/>
      <c r="AG155" s="172">
        <f t="shared" si="17"/>
        <v>0</v>
      </c>
      <c r="AH155" s="195">
        <f t="shared" si="18"/>
        <v>0</v>
      </c>
      <c r="AI155" s="177" t="b">
        <f t="shared" si="19"/>
        <v>0</v>
      </c>
      <c r="AJ155" s="178" t="str">
        <f t="shared" si="20"/>
        <v/>
      </c>
      <c r="AK155" s="177" t="b">
        <f t="shared" si="21"/>
        <v>0</v>
      </c>
      <c r="AL155" s="178" t="str">
        <f t="shared" si="22"/>
        <v/>
      </c>
      <c r="AM155" s="177" t="b">
        <f t="shared" si="23"/>
        <v>0</v>
      </c>
      <c r="AO155" s="180">
        <f t="shared" si="24"/>
        <v>0</v>
      </c>
      <c r="AP155" s="176">
        <f t="shared" si="25"/>
        <v>0</v>
      </c>
      <c r="AQ155" s="161">
        <f t="shared" si="26"/>
        <v>-1</v>
      </c>
      <c r="AR155" s="162">
        <f t="shared" si="27"/>
        <v>0</v>
      </c>
      <c r="AS155" s="181">
        <f t="shared" si="28"/>
        <v>0</v>
      </c>
      <c r="AT155" s="176">
        <f t="shared" si="29"/>
        <v>0</v>
      </c>
      <c r="AU155" s="161">
        <f t="shared" si="30"/>
        <v>-1</v>
      </c>
      <c r="AV155" s="162">
        <f t="shared" si="31"/>
        <v>0</v>
      </c>
      <c r="AW155" s="182">
        <f t="shared" si="32"/>
        <v>0</v>
      </c>
      <c r="AZ155" s="175">
        <f t="shared" si="33"/>
        <v>0</v>
      </c>
    </row>
    <row r="156" spans="1:52" ht="15" customHeight="1">
      <c r="A156" s="70"/>
      <c r="B156" s="2"/>
      <c r="C156" s="74" t="s">
        <v>158</v>
      </c>
      <c r="D156" s="404"/>
      <c r="E156" s="405"/>
      <c r="F156" s="405"/>
      <c r="G156" s="405"/>
      <c r="H156" s="405"/>
      <c r="I156" s="405"/>
      <c r="J156" s="405"/>
      <c r="K156" s="405"/>
      <c r="L156" s="406"/>
      <c r="M156" s="407"/>
      <c r="N156" s="408"/>
      <c r="O156" s="408"/>
      <c r="P156" s="408"/>
      <c r="Q156" s="408"/>
      <c r="R156" s="409"/>
      <c r="S156" s="302"/>
      <c r="T156" s="303"/>
      <c r="U156" s="303"/>
      <c r="V156" s="303"/>
      <c r="W156" s="303"/>
      <c r="X156" s="304"/>
      <c r="Y156" s="407"/>
      <c r="Z156" s="408"/>
      <c r="AA156" s="408"/>
      <c r="AB156" s="408"/>
      <c r="AC156" s="408"/>
      <c r="AD156" s="409"/>
      <c r="AG156" s="172">
        <f t="shared" si="17"/>
        <v>0</v>
      </c>
      <c r="AH156" s="195">
        <f t="shared" si="18"/>
        <v>0</v>
      </c>
      <c r="AI156" s="177" t="b">
        <f t="shared" si="19"/>
        <v>0</v>
      </c>
      <c r="AJ156" s="178" t="str">
        <f t="shared" si="20"/>
        <v/>
      </c>
      <c r="AK156" s="177" t="b">
        <f t="shared" si="21"/>
        <v>0</v>
      </c>
      <c r="AL156" s="178" t="str">
        <f t="shared" si="22"/>
        <v/>
      </c>
      <c r="AM156" s="177" t="b">
        <f t="shared" si="23"/>
        <v>0</v>
      </c>
      <c r="AO156" s="180">
        <f t="shared" si="24"/>
        <v>0</v>
      </c>
      <c r="AP156" s="176">
        <f t="shared" si="25"/>
        <v>0</v>
      </c>
      <c r="AQ156" s="161">
        <f t="shared" si="26"/>
        <v>-1</v>
      </c>
      <c r="AR156" s="162">
        <f t="shared" si="27"/>
        <v>0</v>
      </c>
      <c r="AS156" s="181">
        <f t="shared" si="28"/>
        <v>0</v>
      </c>
      <c r="AT156" s="176">
        <f t="shared" si="29"/>
        <v>0</v>
      </c>
      <c r="AU156" s="161">
        <f t="shared" si="30"/>
        <v>-1</v>
      </c>
      <c r="AV156" s="162">
        <f t="shared" si="31"/>
        <v>0</v>
      </c>
      <c r="AW156" s="182">
        <f t="shared" si="32"/>
        <v>0</v>
      </c>
      <c r="AZ156" s="175">
        <f t="shared" si="33"/>
        <v>0</v>
      </c>
    </row>
    <row r="157" spans="1:52" ht="15" customHeight="1">
      <c r="A157" s="70"/>
      <c r="B157" s="2"/>
      <c r="C157" s="122" t="s">
        <v>159</v>
      </c>
      <c r="D157" s="404"/>
      <c r="E157" s="405"/>
      <c r="F157" s="405"/>
      <c r="G157" s="405"/>
      <c r="H157" s="405"/>
      <c r="I157" s="405"/>
      <c r="J157" s="405"/>
      <c r="K157" s="405"/>
      <c r="L157" s="406"/>
      <c r="M157" s="407"/>
      <c r="N157" s="408"/>
      <c r="O157" s="408"/>
      <c r="P157" s="408"/>
      <c r="Q157" s="408"/>
      <c r="R157" s="409"/>
      <c r="S157" s="302"/>
      <c r="T157" s="303"/>
      <c r="U157" s="303"/>
      <c r="V157" s="303"/>
      <c r="W157" s="303"/>
      <c r="X157" s="304"/>
      <c r="Y157" s="407"/>
      <c r="Z157" s="408"/>
      <c r="AA157" s="408"/>
      <c r="AB157" s="408"/>
      <c r="AC157" s="408"/>
      <c r="AD157" s="409"/>
      <c r="AG157" s="172">
        <f t="shared" si="17"/>
        <v>0</v>
      </c>
      <c r="AH157" s="195">
        <f t="shared" si="18"/>
        <v>0</v>
      </c>
      <c r="AI157" s="177" t="b">
        <f t="shared" si="19"/>
        <v>0</v>
      </c>
      <c r="AJ157" s="178" t="str">
        <f t="shared" si="20"/>
        <v/>
      </c>
      <c r="AK157" s="177" t="b">
        <f t="shared" si="21"/>
        <v>0</v>
      </c>
      <c r="AL157" s="178" t="str">
        <f t="shared" si="22"/>
        <v/>
      </c>
      <c r="AM157" s="177" t="b">
        <f t="shared" si="23"/>
        <v>0</v>
      </c>
      <c r="AO157" s="180">
        <f t="shared" si="24"/>
        <v>0</v>
      </c>
      <c r="AP157" s="176">
        <f t="shared" si="25"/>
        <v>0</v>
      </c>
      <c r="AQ157" s="161">
        <f t="shared" si="26"/>
        <v>-1</v>
      </c>
      <c r="AR157" s="162">
        <f t="shared" si="27"/>
        <v>0</v>
      </c>
      <c r="AS157" s="181">
        <f t="shared" si="28"/>
        <v>0</v>
      </c>
      <c r="AT157" s="176">
        <f t="shared" si="29"/>
        <v>0</v>
      </c>
      <c r="AU157" s="161">
        <f t="shared" si="30"/>
        <v>-1</v>
      </c>
      <c r="AV157" s="162">
        <f t="shared" si="31"/>
        <v>0</v>
      </c>
      <c r="AW157" s="182">
        <f t="shared" si="32"/>
        <v>0</v>
      </c>
      <c r="AZ157" s="175">
        <f t="shared" si="33"/>
        <v>0</v>
      </c>
    </row>
    <row r="158" spans="1:52" ht="15" customHeight="1">
      <c r="A158" s="70"/>
      <c r="B158" s="2"/>
      <c r="C158" s="74" t="s">
        <v>160</v>
      </c>
      <c r="D158" s="404"/>
      <c r="E158" s="405"/>
      <c r="F158" s="405"/>
      <c r="G158" s="405"/>
      <c r="H158" s="405"/>
      <c r="I158" s="405"/>
      <c r="J158" s="405"/>
      <c r="K158" s="405"/>
      <c r="L158" s="406"/>
      <c r="M158" s="407"/>
      <c r="N158" s="408"/>
      <c r="O158" s="408"/>
      <c r="P158" s="408"/>
      <c r="Q158" s="408"/>
      <c r="R158" s="409"/>
      <c r="S158" s="302"/>
      <c r="T158" s="303"/>
      <c r="U158" s="303"/>
      <c r="V158" s="303"/>
      <c r="W158" s="303"/>
      <c r="X158" s="304"/>
      <c r="Y158" s="407"/>
      <c r="Z158" s="408"/>
      <c r="AA158" s="408"/>
      <c r="AB158" s="408"/>
      <c r="AC158" s="408"/>
      <c r="AD158" s="409"/>
      <c r="AG158" s="172">
        <f t="shared" si="17"/>
        <v>0</v>
      </c>
      <c r="AH158" s="195">
        <f t="shared" si="18"/>
        <v>0</v>
      </c>
      <c r="AI158" s="177" t="b">
        <f t="shared" si="19"/>
        <v>0</v>
      </c>
      <c r="AJ158" s="178" t="str">
        <f t="shared" si="20"/>
        <v/>
      </c>
      <c r="AK158" s="177" t="b">
        <f t="shared" si="21"/>
        <v>0</v>
      </c>
      <c r="AL158" s="178" t="str">
        <f t="shared" si="22"/>
        <v/>
      </c>
      <c r="AM158" s="177" t="b">
        <f t="shared" si="23"/>
        <v>0</v>
      </c>
      <c r="AO158" s="180">
        <f t="shared" si="24"/>
        <v>0</v>
      </c>
      <c r="AP158" s="176">
        <f t="shared" si="25"/>
        <v>0</v>
      </c>
      <c r="AQ158" s="161">
        <f t="shared" si="26"/>
        <v>-1</v>
      </c>
      <c r="AR158" s="162">
        <f t="shared" si="27"/>
        <v>0</v>
      </c>
      <c r="AS158" s="181">
        <f t="shared" si="28"/>
        <v>0</v>
      </c>
      <c r="AT158" s="176">
        <f t="shared" si="29"/>
        <v>0</v>
      </c>
      <c r="AU158" s="161">
        <f t="shared" si="30"/>
        <v>-1</v>
      </c>
      <c r="AV158" s="162">
        <f t="shared" si="31"/>
        <v>0</v>
      </c>
      <c r="AW158" s="182">
        <f t="shared" si="32"/>
        <v>0</v>
      </c>
      <c r="AZ158" s="175">
        <f t="shared" si="33"/>
        <v>0</v>
      </c>
    </row>
    <row r="159" spans="1:52" ht="15" customHeight="1">
      <c r="A159" s="70"/>
      <c r="B159" s="2"/>
      <c r="C159" s="74" t="s">
        <v>161</v>
      </c>
      <c r="D159" s="404"/>
      <c r="E159" s="405"/>
      <c r="F159" s="405"/>
      <c r="G159" s="405"/>
      <c r="H159" s="405"/>
      <c r="I159" s="405"/>
      <c r="J159" s="405"/>
      <c r="K159" s="405"/>
      <c r="L159" s="406"/>
      <c r="M159" s="407"/>
      <c r="N159" s="408"/>
      <c r="O159" s="408"/>
      <c r="P159" s="408"/>
      <c r="Q159" s="408"/>
      <c r="R159" s="409"/>
      <c r="S159" s="302"/>
      <c r="T159" s="303"/>
      <c r="U159" s="303"/>
      <c r="V159" s="303"/>
      <c r="W159" s="303"/>
      <c r="X159" s="304"/>
      <c r="Y159" s="407"/>
      <c r="Z159" s="408"/>
      <c r="AA159" s="408"/>
      <c r="AB159" s="408"/>
      <c r="AC159" s="408"/>
      <c r="AD159" s="409"/>
      <c r="AG159" s="172">
        <f t="shared" si="17"/>
        <v>0</v>
      </c>
      <c r="AH159" s="195">
        <f t="shared" si="18"/>
        <v>0</v>
      </c>
      <c r="AI159" s="177" t="b">
        <f t="shared" si="19"/>
        <v>0</v>
      </c>
      <c r="AJ159" s="178" t="str">
        <f t="shared" si="20"/>
        <v/>
      </c>
      <c r="AK159" s="177" t="b">
        <f t="shared" si="21"/>
        <v>0</v>
      </c>
      <c r="AL159" s="178" t="str">
        <f t="shared" si="22"/>
        <v/>
      </c>
      <c r="AM159" s="177" t="b">
        <f t="shared" si="23"/>
        <v>0</v>
      </c>
      <c r="AO159" s="180">
        <f t="shared" si="24"/>
        <v>0</v>
      </c>
      <c r="AP159" s="176">
        <f t="shared" si="25"/>
        <v>0</v>
      </c>
      <c r="AQ159" s="161">
        <f t="shared" si="26"/>
        <v>-1</v>
      </c>
      <c r="AR159" s="162">
        <f t="shared" si="27"/>
        <v>0</v>
      </c>
      <c r="AS159" s="181">
        <f t="shared" si="28"/>
        <v>0</v>
      </c>
      <c r="AT159" s="176">
        <f t="shared" si="29"/>
        <v>0</v>
      </c>
      <c r="AU159" s="161">
        <f t="shared" si="30"/>
        <v>-1</v>
      </c>
      <c r="AV159" s="162">
        <f t="shared" si="31"/>
        <v>0</v>
      </c>
      <c r="AW159" s="182">
        <f t="shared" si="32"/>
        <v>0</v>
      </c>
      <c r="AZ159" s="175">
        <f t="shared" si="33"/>
        <v>0</v>
      </c>
    </row>
    <row r="160" spans="1:52" ht="15" customHeight="1">
      <c r="A160" s="70"/>
      <c r="B160" s="2"/>
      <c r="C160" s="74" t="s">
        <v>162</v>
      </c>
      <c r="D160" s="404"/>
      <c r="E160" s="405"/>
      <c r="F160" s="405"/>
      <c r="G160" s="405"/>
      <c r="H160" s="405"/>
      <c r="I160" s="405"/>
      <c r="J160" s="405"/>
      <c r="K160" s="405"/>
      <c r="L160" s="406"/>
      <c r="M160" s="407"/>
      <c r="N160" s="408"/>
      <c r="O160" s="408"/>
      <c r="P160" s="408"/>
      <c r="Q160" s="408"/>
      <c r="R160" s="409"/>
      <c r="S160" s="302"/>
      <c r="T160" s="303"/>
      <c r="U160" s="303"/>
      <c r="V160" s="303"/>
      <c r="W160" s="303"/>
      <c r="X160" s="304"/>
      <c r="Y160" s="407"/>
      <c r="Z160" s="408"/>
      <c r="AA160" s="408"/>
      <c r="AB160" s="408"/>
      <c r="AC160" s="408"/>
      <c r="AD160" s="409"/>
      <c r="AG160" s="172">
        <f t="shared" si="17"/>
        <v>0</v>
      </c>
      <c r="AH160" s="195">
        <f t="shared" si="18"/>
        <v>0</v>
      </c>
      <c r="AI160" s="177" t="b">
        <f t="shared" si="19"/>
        <v>0</v>
      </c>
      <c r="AJ160" s="178" t="str">
        <f t="shared" si="20"/>
        <v/>
      </c>
      <c r="AK160" s="177" t="b">
        <f t="shared" si="21"/>
        <v>0</v>
      </c>
      <c r="AL160" s="178" t="str">
        <f t="shared" si="22"/>
        <v/>
      </c>
      <c r="AM160" s="177" t="b">
        <f t="shared" si="23"/>
        <v>0</v>
      </c>
      <c r="AO160" s="180">
        <f t="shared" si="24"/>
        <v>0</v>
      </c>
      <c r="AP160" s="176">
        <f t="shared" si="25"/>
        <v>0</v>
      </c>
      <c r="AQ160" s="161">
        <f t="shared" si="26"/>
        <v>-1</v>
      </c>
      <c r="AR160" s="162">
        <f t="shared" si="27"/>
        <v>0</v>
      </c>
      <c r="AS160" s="181">
        <f t="shared" si="28"/>
        <v>0</v>
      </c>
      <c r="AT160" s="176">
        <f t="shared" si="29"/>
        <v>0</v>
      </c>
      <c r="AU160" s="161">
        <f t="shared" si="30"/>
        <v>-1</v>
      </c>
      <c r="AV160" s="162">
        <f t="shared" si="31"/>
        <v>0</v>
      </c>
      <c r="AW160" s="182">
        <f t="shared" si="32"/>
        <v>0</v>
      </c>
      <c r="AZ160" s="175">
        <f t="shared" si="33"/>
        <v>0</v>
      </c>
    </row>
    <row r="161" spans="1:52" ht="15" customHeight="1">
      <c r="A161" s="70"/>
      <c r="B161" s="2"/>
      <c r="C161" s="74" t="s">
        <v>163</v>
      </c>
      <c r="D161" s="404"/>
      <c r="E161" s="405"/>
      <c r="F161" s="405"/>
      <c r="G161" s="405"/>
      <c r="H161" s="405"/>
      <c r="I161" s="405"/>
      <c r="J161" s="405"/>
      <c r="K161" s="405"/>
      <c r="L161" s="406"/>
      <c r="M161" s="407"/>
      <c r="N161" s="408"/>
      <c r="O161" s="408"/>
      <c r="P161" s="408"/>
      <c r="Q161" s="408"/>
      <c r="R161" s="409"/>
      <c r="S161" s="302"/>
      <c r="T161" s="303"/>
      <c r="U161" s="303"/>
      <c r="V161" s="303"/>
      <c r="W161" s="303"/>
      <c r="X161" s="304"/>
      <c r="Y161" s="407"/>
      <c r="Z161" s="408"/>
      <c r="AA161" s="408"/>
      <c r="AB161" s="408"/>
      <c r="AC161" s="408"/>
      <c r="AD161" s="409"/>
      <c r="AG161" s="172">
        <f t="shared" si="17"/>
        <v>0</v>
      </c>
      <c r="AH161" s="195">
        <f t="shared" si="18"/>
        <v>0</v>
      </c>
      <c r="AI161" s="177" t="b">
        <f t="shared" si="19"/>
        <v>0</v>
      </c>
      <c r="AJ161" s="178" t="str">
        <f t="shared" si="20"/>
        <v/>
      </c>
      <c r="AK161" s="177" t="b">
        <f t="shared" si="21"/>
        <v>0</v>
      </c>
      <c r="AL161" s="178" t="str">
        <f t="shared" si="22"/>
        <v/>
      </c>
      <c r="AM161" s="177" t="b">
        <f t="shared" si="23"/>
        <v>0</v>
      </c>
      <c r="AO161" s="180">
        <f t="shared" si="24"/>
        <v>0</v>
      </c>
      <c r="AP161" s="176">
        <f t="shared" si="25"/>
        <v>0</v>
      </c>
      <c r="AQ161" s="161">
        <f t="shared" si="26"/>
        <v>-1</v>
      </c>
      <c r="AR161" s="162">
        <f t="shared" si="27"/>
        <v>0</v>
      </c>
      <c r="AS161" s="181">
        <f t="shared" si="28"/>
        <v>0</v>
      </c>
      <c r="AT161" s="176">
        <f t="shared" si="29"/>
        <v>0</v>
      </c>
      <c r="AU161" s="161">
        <f t="shared" si="30"/>
        <v>-1</v>
      </c>
      <c r="AV161" s="162">
        <f t="shared" si="31"/>
        <v>0</v>
      </c>
      <c r="AW161" s="182">
        <f t="shared" si="32"/>
        <v>0</v>
      </c>
      <c r="AZ161" s="175">
        <f t="shared" si="33"/>
        <v>0</v>
      </c>
    </row>
    <row r="162" spans="1:52" ht="15" customHeight="1">
      <c r="A162" s="70"/>
      <c r="B162" s="2"/>
      <c r="C162" s="74" t="s">
        <v>164</v>
      </c>
      <c r="D162" s="404"/>
      <c r="E162" s="405"/>
      <c r="F162" s="405"/>
      <c r="G162" s="405"/>
      <c r="H162" s="405"/>
      <c r="I162" s="405"/>
      <c r="J162" s="405"/>
      <c r="K162" s="405"/>
      <c r="L162" s="406"/>
      <c r="M162" s="407"/>
      <c r="N162" s="408"/>
      <c r="O162" s="408"/>
      <c r="P162" s="408"/>
      <c r="Q162" s="408"/>
      <c r="R162" s="409"/>
      <c r="S162" s="302"/>
      <c r="T162" s="303"/>
      <c r="U162" s="303"/>
      <c r="V162" s="303"/>
      <c r="W162" s="303"/>
      <c r="X162" s="304"/>
      <c r="Y162" s="407"/>
      <c r="Z162" s="408"/>
      <c r="AA162" s="408"/>
      <c r="AB162" s="408"/>
      <c r="AC162" s="408"/>
      <c r="AD162" s="409"/>
      <c r="AG162" s="172">
        <f t="shared" si="17"/>
        <v>0</v>
      </c>
      <c r="AH162" s="195">
        <f t="shared" si="18"/>
        <v>0</v>
      </c>
      <c r="AI162" s="177" t="b">
        <f t="shared" si="19"/>
        <v>0</v>
      </c>
      <c r="AJ162" s="178" t="str">
        <f t="shared" si="20"/>
        <v/>
      </c>
      <c r="AK162" s="177" t="b">
        <f t="shared" si="21"/>
        <v>0</v>
      </c>
      <c r="AL162" s="178" t="str">
        <f t="shared" si="22"/>
        <v/>
      </c>
      <c r="AM162" s="177" t="b">
        <f t="shared" si="23"/>
        <v>0</v>
      </c>
      <c r="AO162" s="180">
        <f t="shared" si="24"/>
        <v>0</v>
      </c>
      <c r="AP162" s="176">
        <f t="shared" si="25"/>
        <v>0</v>
      </c>
      <c r="AQ162" s="161">
        <f t="shared" si="26"/>
        <v>-1</v>
      </c>
      <c r="AR162" s="162">
        <f t="shared" si="27"/>
        <v>0</v>
      </c>
      <c r="AS162" s="181">
        <f t="shared" si="28"/>
        <v>0</v>
      </c>
      <c r="AT162" s="176">
        <f t="shared" si="29"/>
        <v>0</v>
      </c>
      <c r="AU162" s="161">
        <f t="shared" si="30"/>
        <v>-1</v>
      </c>
      <c r="AV162" s="162">
        <f t="shared" si="31"/>
        <v>0</v>
      </c>
      <c r="AW162" s="182">
        <f t="shared" si="32"/>
        <v>0</v>
      </c>
      <c r="AZ162" s="175">
        <f t="shared" si="33"/>
        <v>0</v>
      </c>
    </row>
    <row r="163" spans="1:52" ht="15" customHeight="1">
      <c r="A163" s="70"/>
      <c r="B163" s="2"/>
      <c r="C163" s="74" t="s">
        <v>165</v>
      </c>
      <c r="D163" s="404"/>
      <c r="E163" s="405"/>
      <c r="F163" s="405"/>
      <c r="G163" s="405"/>
      <c r="H163" s="405"/>
      <c r="I163" s="405"/>
      <c r="J163" s="405"/>
      <c r="K163" s="405"/>
      <c r="L163" s="406"/>
      <c r="M163" s="407"/>
      <c r="N163" s="408"/>
      <c r="O163" s="408"/>
      <c r="P163" s="408"/>
      <c r="Q163" s="408"/>
      <c r="R163" s="409"/>
      <c r="S163" s="302"/>
      <c r="T163" s="303"/>
      <c r="U163" s="303"/>
      <c r="V163" s="303"/>
      <c r="W163" s="303"/>
      <c r="X163" s="304"/>
      <c r="Y163" s="407"/>
      <c r="Z163" s="408"/>
      <c r="AA163" s="408"/>
      <c r="AB163" s="408"/>
      <c r="AC163" s="408"/>
      <c r="AD163" s="409"/>
      <c r="AG163" s="172">
        <f t="shared" si="17"/>
        <v>0</v>
      </c>
      <c r="AH163" s="195">
        <f t="shared" si="18"/>
        <v>0</v>
      </c>
      <c r="AI163" s="177" t="b">
        <f t="shared" si="19"/>
        <v>0</v>
      </c>
      <c r="AJ163" s="178" t="str">
        <f t="shared" si="20"/>
        <v/>
      </c>
      <c r="AK163" s="177" t="b">
        <f t="shared" si="21"/>
        <v>0</v>
      </c>
      <c r="AL163" s="178" t="str">
        <f t="shared" si="22"/>
        <v/>
      </c>
      <c r="AM163" s="177" t="b">
        <f t="shared" si="23"/>
        <v>0</v>
      </c>
      <c r="AO163" s="180">
        <f t="shared" si="24"/>
        <v>0</v>
      </c>
      <c r="AP163" s="176">
        <f t="shared" si="25"/>
        <v>0</v>
      </c>
      <c r="AQ163" s="161">
        <f t="shared" si="26"/>
        <v>-1</v>
      </c>
      <c r="AR163" s="162">
        <f t="shared" si="27"/>
        <v>0</v>
      </c>
      <c r="AS163" s="181">
        <f t="shared" si="28"/>
        <v>0</v>
      </c>
      <c r="AT163" s="176">
        <f t="shared" si="29"/>
        <v>0</v>
      </c>
      <c r="AU163" s="161">
        <f t="shared" si="30"/>
        <v>-1</v>
      </c>
      <c r="AV163" s="162">
        <f t="shared" si="31"/>
        <v>0</v>
      </c>
      <c r="AW163" s="182">
        <f t="shared" si="32"/>
        <v>0</v>
      </c>
      <c r="AZ163" s="175">
        <f t="shared" si="33"/>
        <v>0</v>
      </c>
    </row>
    <row r="164" spans="1:52" ht="15" customHeight="1">
      <c r="A164" s="70"/>
      <c r="B164" s="2"/>
      <c r="C164" s="74" t="s">
        <v>166</v>
      </c>
      <c r="D164" s="404"/>
      <c r="E164" s="405"/>
      <c r="F164" s="405"/>
      <c r="G164" s="405"/>
      <c r="H164" s="405"/>
      <c r="I164" s="405"/>
      <c r="J164" s="405"/>
      <c r="K164" s="405"/>
      <c r="L164" s="406"/>
      <c r="M164" s="407"/>
      <c r="N164" s="408"/>
      <c r="O164" s="408"/>
      <c r="P164" s="408"/>
      <c r="Q164" s="408"/>
      <c r="R164" s="409"/>
      <c r="S164" s="302"/>
      <c r="T164" s="303"/>
      <c r="U164" s="303"/>
      <c r="V164" s="303"/>
      <c r="W164" s="303"/>
      <c r="X164" s="304"/>
      <c r="Y164" s="407"/>
      <c r="Z164" s="408"/>
      <c r="AA164" s="408"/>
      <c r="AB164" s="408"/>
      <c r="AC164" s="408"/>
      <c r="AD164" s="409"/>
      <c r="AG164" s="172">
        <f t="shared" si="17"/>
        <v>0</v>
      </c>
      <c r="AH164" s="195">
        <f t="shared" si="18"/>
        <v>0</v>
      </c>
      <c r="AI164" s="177" t="b">
        <f t="shared" si="19"/>
        <v>0</v>
      </c>
      <c r="AJ164" s="178" t="str">
        <f t="shared" si="20"/>
        <v/>
      </c>
      <c r="AK164" s="177" t="b">
        <f t="shared" si="21"/>
        <v>0</v>
      </c>
      <c r="AL164" s="178" t="str">
        <f t="shared" si="22"/>
        <v/>
      </c>
      <c r="AM164" s="177" t="b">
        <f t="shared" si="23"/>
        <v>0</v>
      </c>
      <c r="AO164" s="180">
        <f t="shared" si="24"/>
        <v>0</v>
      </c>
      <c r="AP164" s="176">
        <f t="shared" si="25"/>
        <v>0</v>
      </c>
      <c r="AQ164" s="161">
        <f t="shared" si="26"/>
        <v>-1</v>
      </c>
      <c r="AR164" s="162">
        <f t="shared" si="27"/>
        <v>0</v>
      </c>
      <c r="AS164" s="181">
        <f t="shared" si="28"/>
        <v>0</v>
      </c>
      <c r="AT164" s="176">
        <f t="shared" si="29"/>
        <v>0</v>
      </c>
      <c r="AU164" s="161">
        <f t="shared" si="30"/>
        <v>-1</v>
      </c>
      <c r="AV164" s="162">
        <f t="shared" si="31"/>
        <v>0</v>
      </c>
      <c r="AW164" s="182">
        <f t="shared" si="32"/>
        <v>0</v>
      </c>
      <c r="AZ164" s="175">
        <f t="shared" si="33"/>
        <v>0</v>
      </c>
    </row>
    <row r="165" spans="1:52" ht="15" customHeight="1">
      <c r="A165" s="70"/>
      <c r="B165" s="2"/>
      <c r="C165" s="74" t="s">
        <v>167</v>
      </c>
      <c r="D165" s="404"/>
      <c r="E165" s="405"/>
      <c r="F165" s="405"/>
      <c r="G165" s="405"/>
      <c r="H165" s="405"/>
      <c r="I165" s="405"/>
      <c r="J165" s="405"/>
      <c r="K165" s="405"/>
      <c r="L165" s="406"/>
      <c r="M165" s="407"/>
      <c r="N165" s="408"/>
      <c r="O165" s="408"/>
      <c r="P165" s="408"/>
      <c r="Q165" s="408"/>
      <c r="R165" s="409"/>
      <c r="S165" s="302"/>
      <c r="T165" s="303"/>
      <c r="U165" s="303"/>
      <c r="V165" s="303"/>
      <c r="W165" s="303"/>
      <c r="X165" s="304"/>
      <c r="Y165" s="407"/>
      <c r="Z165" s="408"/>
      <c r="AA165" s="408"/>
      <c r="AB165" s="408"/>
      <c r="AC165" s="408"/>
      <c r="AD165" s="409"/>
      <c r="AG165" s="172">
        <f t="shared" si="17"/>
        <v>0</v>
      </c>
      <c r="AH165" s="195">
        <f t="shared" si="18"/>
        <v>0</v>
      </c>
      <c r="AI165" s="177" t="b">
        <f t="shared" si="19"/>
        <v>0</v>
      </c>
      <c r="AJ165" s="178" t="str">
        <f t="shared" si="20"/>
        <v/>
      </c>
      <c r="AK165" s="177" t="b">
        <f t="shared" si="21"/>
        <v>0</v>
      </c>
      <c r="AL165" s="178" t="str">
        <f t="shared" si="22"/>
        <v/>
      </c>
      <c r="AM165" s="177" t="b">
        <f t="shared" si="23"/>
        <v>0</v>
      </c>
      <c r="AO165" s="180">
        <f t="shared" si="24"/>
        <v>0</v>
      </c>
      <c r="AP165" s="176">
        <f t="shared" si="25"/>
        <v>0</v>
      </c>
      <c r="AQ165" s="161">
        <f t="shared" si="26"/>
        <v>-1</v>
      </c>
      <c r="AR165" s="162">
        <f t="shared" si="27"/>
        <v>0</v>
      </c>
      <c r="AS165" s="181">
        <f t="shared" si="28"/>
        <v>0</v>
      </c>
      <c r="AT165" s="176">
        <f t="shared" si="29"/>
        <v>0</v>
      </c>
      <c r="AU165" s="161">
        <f t="shared" si="30"/>
        <v>-1</v>
      </c>
      <c r="AV165" s="162">
        <f t="shared" si="31"/>
        <v>0</v>
      </c>
      <c r="AW165" s="182">
        <f t="shared" si="32"/>
        <v>0</v>
      </c>
      <c r="AZ165" s="175">
        <f t="shared" si="33"/>
        <v>0</v>
      </c>
    </row>
    <row r="166" spans="1:52" ht="15" customHeight="1">
      <c r="A166" s="70"/>
      <c r="B166" s="2"/>
      <c r="C166" s="74" t="s">
        <v>168</v>
      </c>
      <c r="D166" s="404"/>
      <c r="E166" s="405"/>
      <c r="F166" s="405"/>
      <c r="G166" s="405"/>
      <c r="H166" s="405"/>
      <c r="I166" s="405"/>
      <c r="J166" s="405"/>
      <c r="K166" s="405"/>
      <c r="L166" s="406"/>
      <c r="M166" s="407"/>
      <c r="N166" s="408"/>
      <c r="O166" s="408"/>
      <c r="P166" s="408"/>
      <c r="Q166" s="408"/>
      <c r="R166" s="409"/>
      <c r="S166" s="302"/>
      <c r="T166" s="303"/>
      <c r="U166" s="303"/>
      <c r="V166" s="303"/>
      <c r="W166" s="303"/>
      <c r="X166" s="304"/>
      <c r="Y166" s="407"/>
      <c r="Z166" s="408"/>
      <c r="AA166" s="408"/>
      <c r="AB166" s="408"/>
      <c r="AC166" s="408"/>
      <c r="AD166" s="409"/>
      <c r="AG166" s="172">
        <f t="shared" si="17"/>
        <v>0</v>
      </c>
      <c r="AH166" s="195">
        <f t="shared" si="18"/>
        <v>0</v>
      </c>
      <c r="AI166" s="177" t="b">
        <f t="shared" si="19"/>
        <v>0</v>
      </c>
      <c r="AJ166" s="178" t="str">
        <f t="shared" si="20"/>
        <v/>
      </c>
      <c r="AK166" s="177" t="b">
        <f t="shared" si="21"/>
        <v>0</v>
      </c>
      <c r="AL166" s="178" t="str">
        <f t="shared" si="22"/>
        <v/>
      </c>
      <c r="AM166" s="177" t="b">
        <f t="shared" si="23"/>
        <v>0</v>
      </c>
      <c r="AO166" s="180">
        <f t="shared" si="24"/>
        <v>0</v>
      </c>
      <c r="AP166" s="176">
        <f t="shared" si="25"/>
        <v>0</v>
      </c>
      <c r="AQ166" s="161">
        <f t="shared" si="26"/>
        <v>-1</v>
      </c>
      <c r="AR166" s="162">
        <f t="shared" si="27"/>
        <v>0</v>
      </c>
      <c r="AS166" s="181">
        <f t="shared" si="28"/>
        <v>0</v>
      </c>
      <c r="AT166" s="176">
        <f t="shared" si="29"/>
        <v>0</v>
      </c>
      <c r="AU166" s="161">
        <f t="shared" si="30"/>
        <v>-1</v>
      </c>
      <c r="AV166" s="162">
        <f t="shared" si="31"/>
        <v>0</v>
      </c>
      <c r="AW166" s="182">
        <f t="shared" si="32"/>
        <v>0</v>
      </c>
      <c r="AZ166" s="175">
        <f t="shared" si="33"/>
        <v>0</v>
      </c>
    </row>
    <row r="167" spans="1:52" ht="15" customHeight="1">
      <c r="A167" s="70"/>
      <c r="B167" s="2"/>
      <c r="C167" s="74" t="s">
        <v>169</v>
      </c>
      <c r="D167" s="404"/>
      <c r="E167" s="405"/>
      <c r="F167" s="405"/>
      <c r="G167" s="405"/>
      <c r="H167" s="405"/>
      <c r="I167" s="405"/>
      <c r="J167" s="405"/>
      <c r="K167" s="405"/>
      <c r="L167" s="406"/>
      <c r="M167" s="407"/>
      <c r="N167" s="408"/>
      <c r="O167" s="408"/>
      <c r="P167" s="408"/>
      <c r="Q167" s="408"/>
      <c r="R167" s="409"/>
      <c r="S167" s="302"/>
      <c r="T167" s="303"/>
      <c r="U167" s="303"/>
      <c r="V167" s="303"/>
      <c r="W167" s="303"/>
      <c r="X167" s="304"/>
      <c r="Y167" s="407"/>
      <c r="Z167" s="408"/>
      <c r="AA167" s="408"/>
      <c r="AB167" s="408"/>
      <c r="AC167" s="408"/>
      <c r="AD167" s="409"/>
      <c r="AG167" s="172">
        <f t="shared" si="17"/>
        <v>0</v>
      </c>
      <c r="AH167" s="195">
        <f t="shared" si="18"/>
        <v>0</v>
      </c>
      <c r="AI167" s="177" t="b">
        <f t="shared" si="19"/>
        <v>0</v>
      </c>
      <c r="AJ167" s="178" t="str">
        <f t="shared" si="20"/>
        <v/>
      </c>
      <c r="AK167" s="177" t="b">
        <f t="shared" si="21"/>
        <v>0</v>
      </c>
      <c r="AL167" s="178" t="str">
        <f t="shared" si="22"/>
        <v/>
      </c>
      <c r="AM167" s="177" t="b">
        <f t="shared" si="23"/>
        <v>0</v>
      </c>
      <c r="AO167" s="180">
        <f t="shared" si="24"/>
        <v>0</v>
      </c>
      <c r="AP167" s="176">
        <f t="shared" si="25"/>
        <v>0</v>
      </c>
      <c r="AQ167" s="161">
        <f t="shared" si="26"/>
        <v>-1</v>
      </c>
      <c r="AR167" s="162">
        <f t="shared" si="27"/>
        <v>0</v>
      </c>
      <c r="AS167" s="181">
        <f t="shared" si="28"/>
        <v>0</v>
      </c>
      <c r="AT167" s="176">
        <f t="shared" si="29"/>
        <v>0</v>
      </c>
      <c r="AU167" s="161">
        <f t="shared" si="30"/>
        <v>-1</v>
      </c>
      <c r="AV167" s="162">
        <f t="shared" si="31"/>
        <v>0</v>
      </c>
      <c r="AW167" s="182">
        <f t="shared" si="32"/>
        <v>0</v>
      </c>
      <c r="AZ167" s="175">
        <f t="shared" si="33"/>
        <v>0</v>
      </c>
    </row>
    <row r="168" spans="1:52" ht="15" customHeight="1">
      <c r="A168" s="70"/>
      <c r="B168" s="2"/>
      <c r="C168" s="74" t="s">
        <v>170</v>
      </c>
      <c r="D168" s="404"/>
      <c r="E168" s="405"/>
      <c r="F168" s="405"/>
      <c r="G168" s="405"/>
      <c r="H168" s="405"/>
      <c r="I168" s="405"/>
      <c r="J168" s="405"/>
      <c r="K168" s="405"/>
      <c r="L168" s="406"/>
      <c r="M168" s="407"/>
      <c r="N168" s="408"/>
      <c r="O168" s="408"/>
      <c r="P168" s="408"/>
      <c r="Q168" s="408"/>
      <c r="R168" s="409"/>
      <c r="S168" s="302"/>
      <c r="T168" s="303"/>
      <c r="U168" s="303"/>
      <c r="V168" s="303"/>
      <c r="W168" s="303"/>
      <c r="X168" s="304"/>
      <c r="Y168" s="407"/>
      <c r="Z168" s="408"/>
      <c r="AA168" s="408"/>
      <c r="AB168" s="408"/>
      <c r="AC168" s="408"/>
      <c r="AD168" s="409"/>
      <c r="AG168" s="172">
        <f t="shared" si="17"/>
        <v>0</v>
      </c>
      <c r="AH168" s="195">
        <f t="shared" si="18"/>
        <v>0</v>
      </c>
      <c r="AI168" s="177" t="b">
        <f t="shared" si="19"/>
        <v>0</v>
      </c>
      <c r="AJ168" s="178" t="str">
        <f t="shared" si="20"/>
        <v/>
      </c>
      <c r="AK168" s="177" t="b">
        <f t="shared" si="21"/>
        <v>0</v>
      </c>
      <c r="AL168" s="178" t="str">
        <f t="shared" si="22"/>
        <v/>
      </c>
      <c r="AM168" s="177" t="b">
        <f t="shared" si="23"/>
        <v>0</v>
      </c>
      <c r="AO168" s="180">
        <f t="shared" si="24"/>
        <v>0</v>
      </c>
      <c r="AP168" s="176">
        <f t="shared" si="25"/>
        <v>0</v>
      </c>
      <c r="AQ168" s="161">
        <f t="shared" si="26"/>
        <v>-1</v>
      </c>
      <c r="AR168" s="162">
        <f t="shared" si="27"/>
        <v>0</v>
      </c>
      <c r="AS168" s="181">
        <f t="shared" si="28"/>
        <v>0</v>
      </c>
      <c r="AT168" s="176">
        <f t="shared" si="29"/>
        <v>0</v>
      </c>
      <c r="AU168" s="161">
        <f t="shared" si="30"/>
        <v>-1</v>
      </c>
      <c r="AV168" s="162">
        <f t="shared" si="31"/>
        <v>0</v>
      </c>
      <c r="AW168" s="182">
        <f t="shared" si="32"/>
        <v>0</v>
      </c>
      <c r="AZ168" s="175">
        <f t="shared" si="33"/>
        <v>0</v>
      </c>
    </row>
    <row r="169" spans="1:52" ht="15" customHeight="1">
      <c r="A169" s="70"/>
      <c r="B169" s="2"/>
      <c r="C169" s="74" t="s">
        <v>171</v>
      </c>
      <c r="D169" s="404"/>
      <c r="E169" s="405"/>
      <c r="F169" s="405"/>
      <c r="G169" s="405"/>
      <c r="H169" s="405"/>
      <c r="I169" s="405"/>
      <c r="J169" s="405"/>
      <c r="K169" s="405"/>
      <c r="L169" s="406"/>
      <c r="M169" s="407"/>
      <c r="N169" s="408"/>
      <c r="O169" s="408"/>
      <c r="P169" s="408"/>
      <c r="Q169" s="408"/>
      <c r="R169" s="409"/>
      <c r="S169" s="302"/>
      <c r="T169" s="303"/>
      <c r="U169" s="303"/>
      <c r="V169" s="303"/>
      <c r="W169" s="303"/>
      <c r="X169" s="304"/>
      <c r="Y169" s="407"/>
      <c r="Z169" s="408"/>
      <c r="AA169" s="408"/>
      <c r="AB169" s="408"/>
      <c r="AC169" s="408"/>
      <c r="AD169" s="409"/>
      <c r="AG169" s="172">
        <f t="shared" si="17"/>
        <v>0</v>
      </c>
      <c r="AH169" s="195">
        <f t="shared" si="18"/>
        <v>0</v>
      </c>
      <c r="AI169" s="177" t="b">
        <f t="shared" si="19"/>
        <v>0</v>
      </c>
      <c r="AJ169" s="178" t="str">
        <f t="shared" si="20"/>
        <v/>
      </c>
      <c r="AK169" s="177" t="b">
        <f t="shared" si="21"/>
        <v>0</v>
      </c>
      <c r="AL169" s="178" t="str">
        <f t="shared" si="22"/>
        <v/>
      </c>
      <c r="AM169" s="177" t="b">
        <f t="shared" si="23"/>
        <v>0</v>
      </c>
      <c r="AO169" s="180">
        <f t="shared" si="24"/>
        <v>0</v>
      </c>
      <c r="AP169" s="176">
        <f t="shared" si="25"/>
        <v>0</v>
      </c>
      <c r="AQ169" s="161">
        <f t="shared" si="26"/>
        <v>-1</v>
      </c>
      <c r="AR169" s="162">
        <f t="shared" si="27"/>
        <v>0</v>
      </c>
      <c r="AS169" s="181">
        <f t="shared" si="28"/>
        <v>0</v>
      </c>
      <c r="AT169" s="176">
        <f t="shared" si="29"/>
        <v>0</v>
      </c>
      <c r="AU169" s="161">
        <f t="shared" si="30"/>
        <v>-1</v>
      </c>
      <c r="AV169" s="162">
        <f t="shared" si="31"/>
        <v>0</v>
      </c>
      <c r="AW169" s="182">
        <f t="shared" si="32"/>
        <v>0</v>
      </c>
      <c r="AZ169" s="175">
        <f t="shared" si="33"/>
        <v>0</v>
      </c>
    </row>
    <row r="170" spans="1:52" ht="15" customHeight="1">
      <c r="A170" s="70"/>
      <c r="B170" s="2"/>
      <c r="C170" s="74" t="s">
        <v>172</v>
      </c>
      <c r="D170" s="404"/>
      <c r="E170" s="405"/>
      <c r="F170" s="405"/>
      <c r="G170" s="405"/>
      <c r="H170" s="405"/>
      <c r="I170" s="405"/>
      <c r="J170" s="405"/>
      <c r="K170" s="405"/>
      <c r="L170" s="406"/>
      <c r="M170" s="407"/>
      <c r="N170" s="408"/>
      <c r="O170" s="408"/>
      <c r="P170" s="408"/>
      <c r="Q170" s="408"/>
      <c r="R170" s="409"/>
      <c r="S170" s="302"/>
      <c r="T170" s="303"/>
      <c r="U170" s="303"/>
      <c r="V170" s="303"/>
      <c r="W170" s="303"/>
      <c r="X170" s="304"/>
      <c r="Y170" s="407"/>
      <c r="Z170" s="408"/>
      <c r="AA170" s="408"/>
      <c r="AB170" s="408"/>
      <c r="AC170" s="408"/>
      <c r="AD170" s="409"/>
      <c r="AG170" s="172">
        <f t="shared" si="17"/>
        <v>0</v>
      </c>
      <c r="AH170" s="195">
        <f t="shared" si="18"/>
        <v>0</v>
      </c>
      <c r="AI170" s="177" t="b">
        <f t="shared" si="19"/>
        <v>0</v>
      </c>
      <c r="AJ170" s="178" t="str">
        <f t="shared" si="20"/>
        <v/>
      </c>
      <c r="AK170" s="177" t="b">
        <f t="shared" si="21"/>
        <v>0</v>
      </c>
      <c r="AL170" s="178" t="str">
        <f t="shared" si="22"/>
        <v/>
      </c>
      <c r="AM170" s="177" t="b">
        <f t="shared" si="23"/>
        <v>0</v>
      </c>
      <c r="AO170" s="180">
        <f t="shared" si="24"/>
        <v>0</v>
      </c>
      <c r="AP170" s="176">
        <f t="shared" si="25"/>
        <v>0</v>
      </c>
      <c r="AQ170" s="161">
        <f t="shared" si="26"/>
        <v>-1</v>
      </c>
      <c r="AR170" s="162">
        <f t="shared" si="27"/>
        <v>0</v>
      </c>
      <c r="AS170" s="181">
        <f t="shared" si="28"/>
        <v>0</v>
      </c>
      <c r="AT170" s="176">
        <f t="shared" si="29"/>
        <v>0</v>
      </c>
      <c r="AU170" s="161">
        <f t="shared" si="30"/>
        <v>-1</v>
      </c>
      <c r="AV170" s="162">
        <f t="shared" si="31"/>
        <v>0</v>
      </c>
      <c r="AW170" s="182">
        <f t="shared" si="32"/>
        <v>0</v>
      </c>
      <c r="AZ170" s="175">
        <f t="shared" si="33"/>
        <v>0</v>
      </c>
    </row>
    <row r="171" spans="1:52" ht="15" customHeight="1">
      <c r="A171" s="70"/>
      <c r="B171" s="2"/>
      <c r="C171" s="74" t="s">
        <v>173</v>
      </c>
      <c r="D171" s="404"/>
      <c r="E171" s="405"/>
      <c r="F171" s="405"/>
      <c r="G171" s="405"/>
      <c r="H171" s="405"/>
      <c r="I171" s="405"/>
      <c r="J171" s="405"/>
      <c r="K171" s="405"/>
      <c r="L171" s="406"/>
      <c r="M171" s="407"/>
      <c r="N171" s="408"/>
      <c r="O171" s="408"/>
      <c r="P171" s="408"/>
      <c r="Q171" s="408"/>
      <c r="R171" s="409"/>
      <c r="S171" s="302"/>
      <c r="T171" s="303"/>
      <c r="U171" s="303"/>
      <c r="V171" s="303"/>
      <c r="W171" s="303"/>
      <c r="X171" s="304"/>
      <c r="Y171" s="407"/>
      <c r="Z171" s="408"/>
      <c r="AA171" s="408"/>
      <c r="AB171" s="408"/>
      <c r="AC171" s="408"/>
      <c r="AD171" s="409"/>
      <c r="AG171" s="172">
        <f t="shared" si="17"/>
        <v>0</v>
      </c>
      <c r="AH171" s="195">
        <f t="shared" si="18"/>
        <v>0</v>
      </c>
      <c r="AI171" s="177" t="b">
        <f t="shared" si="19"/>
        <v>0</v>
      </c>
      <c r="AJ171" s="178" t="str">
        <f t="shared" si="20"/>
        <v/>
      </c>
      <c r="AK171" s="177" t="b">
        <f t="shared" si="21"/>
        <v>0</v>
      </c>
      <c r="AL171" s="178" t="str">
        <f t="shared" si="22"/>
        <v/>
      </c>
      <c r="AM171" s="177" t="b">
        <f t="shared" si="23"/>
        <v>0</v>
      </c>
      <c r="AO171" s="180">
        <f t="shared" si="24"/>
        <v>0</v>
      </c>
      <c r="AP171" s="176">
        <f t="shared" si="25"/>
        <v>0</v>
      </c>
      <c r="AQ171" s="161">
        <f t="shared" si="26"/>
        <v>-1</v>
      </c>
      <c r="AR171" s="162">
        <f t="shared" si="27"/>
        <v>0</v>
      </c>
      <c r="AS171" s="181">
        <f t="shared" si="28"/>
        <v>0</v>
      </c>
      <c r="AT171" s="176">
        <f t="shared" si="29"/>
        <v>0</v>
      </c>
      <c r="AU171" s="161">
        <f t="shared" si="30"/>
        <v>-1</v>
      </c>
      <c r="AV171" s="162">
        <f t="shared" si="31"/>
        <v>0</v>
      </c>
      <c r="AW171" s="182">
        <f t="shared" si="32"/>
        <v>0</v>
      </c>
      <c r="AZ171" s="175">
        <f t="shared" si="33"/>
        <v>0</v>
      </c>
    </row>
    <row r="172" spans="1:52" ht="15" customHeight="1">
      <c r="A172" s="70"/>
      <c r="B172" s="2"/>
      <c r="C172" s="74" t="s">
        <v>174</v>
      </c>
      <c r="D172" s="404"/>
      <c r="E172" s="405"/>
      <c r="F172" s="405"/>
      <c r="G172" s="405"/>
      <c r="H172" s="405"/>
      <c r="I172" s="405"/>
      <c r="J172" s="405"/>
      <c r="K172" s="405"/>
      <c r="L172" s="406"/>
      <c r="M172" s="407"/>
      <c r="N172" s="408"/>
      <c r="O172" s="408"/>
      <c r="P172" s="408"/>
      <c r="Q172" s="408"/>
      <c r="R172" s="409"/>
      <c r="S172" s="302"/>
      <c r="T172" s="303"/>
      <c r="U172" s="303"/>
      <c r="V172" s="303"/>
      <c r="W172" s="303"/>
      <c r="X172" s="304"/>
      <c r="Y172" s="407"/>
      <c r="Z172" s="408"/>
      <c r="AA172" s="408"/>
      <c r="AB172" s="408"/>
      <c r="AC172" s="408"/>
      <c r="AD172" s="409"/>
      <c r="AG172" s="172">
        <f t="shared" si="17"/>
        <v>0</v>
      </c>
      <c r="AH172" s="195">
        <f t="shared" si="18"/>
        <v>0</v>
      </c>
      <c r="AI172" s="177" t="b">
        <f t="shared" si="19"/>
        <v>0</v>
      </c>
      <c r="AJ172" s="178" t="str">
        <f t="shared" si="20"/>
        <v/>
      </c>
      <c r="AK172" s="177" t="b">
        <f t="shared" si="21"/>
        <v>0</v>
      </c>
      <c r="AL172" s="178" t="str">
        <f t="shared" si="22"/>
        <v/>
      </c>
      <c r="AM172" s="177" t="b">
        <f t="shared" si="23"/>
        <v>0</v>
      </c>
      <c r="AO172" s="180">
        <f t="shared" si="24"/>
        <v>0</v>
      </c>
      <c r="AP172" s="176">
        <f t="shared" si="25"/>
        <v>0</v>
      </c>
      <c r="AQ172" s="161">
        <f t="shared" si="26"/>
        <v>-1</v>
      </c>
      <c r="AR172" s="162">
        <f t="shared" si="27"/>
        <v>0</v>
      </c>
      <c r="AS172" s="181">
        <f t="shared" si="28"/>
        <v>0</v>
      </c>
      <c r="AT172" s="176">
        <f t="shared" si="29"/>
        <v>0</v>
      </c>
      <c r="AU172" s="161">
        <f t="shared" si="30"/>
        <v>-1</v>
      </c>
      <c r="AV172" s="162">
        <f t="shared" si="31"/>
        <v>0</v>
      </c>
      <c r="AW172" s="182">
        <f t="shared" si="32"/>
        <v>0</v>
      </c>
      <c r="AZ172" s="175">
        <f t="shared" si="33"/>
        <v>0</v>
      </c>
    </row>
    <row r="173" spans="1:52" ht="15" customHeight="1">
      <c r="A173" s="70"/>
      <c r="B173" s="2"/>
      <c r="C173" s="74" t="s">
        <v>175</v>
      </c>
      <c r="D173" s="404"/>
      <c r="E173" s="405"/>
      <c r="F173" s="405"/>
      <c r="G173" s="405"/>
      <c r="H173" s="405"/>
      <c r="I173" s="405"/>
      <c r="J173" s="405"/>
      <c r="K173" s="405"/>
      <c r="L173" s="406"/>
      <c r="M173" s="407"/>
      <c r="N173" s="408"/>
      <c r="O173" s="408"/>
      <c r="P173" s="408"/>
      <c r="Q173" s="408"/>
      <c r="R173" s="409"/>
      <c r="S173" s="302"/>
      <c r="T173" s="303"/>
      <c r="U173" s="303"/>
      <c r="V173" s="303"/>
      <c r="W173" s="303"/>
      <c r="X173" s="304"/>
      <c r="Y173" s="407"/>
      <c r="Z173" s="408"/>
      <c r="AA173" s="408"/>
      <c r="AB173" s="408"/>
      <c r="AC173" s="408"/>
      <c r="AD173" s="409"/>
      <c r="AG173" s="172">
        <f t="shared" si="17"/>
        <v>0</v>
      </c>
      <c r="AH173" s="195">
        <f t="shared" si="18"/>
        <v>0</v>
      </c>
      <c r="AI173" s="177" t="b">
        <f t="shared" si="19"/>
        <v>0</v>
      </c>
      <c r="AJ173" s="178" t="str">
        <f t="shared" si="20"/>
        <v/>
      </c>
      <c r="AK173" s="177" t="b">
        <f t="shared" si="21"/>
        <v>0</v>
      </c>
      <c r="AL173" s="178" t="str">
        <f t="shared" si="22"/>
        <v/>
      </c>
      <c r="AM173" s="177" t="b">
        <f t="shared" si="23"/>
        <v>0</v>
      </c>
      <c r="AO173" s="180">
        <f t="shared" si="24"/>
        <v>0</v>
      </c>
      <c r="AP173" s="176">
        <f t="shared" si="25"/>
        <v>0</v>
      </c>
      <c r="AQ173" s="161">
        <f t="shared" si="26"/>
        <v>-1</v>
      </c>
      <c r="AR173" s="162">
        <f t="shared" si="27"/>
        <v>0</v>
      </c>
      <c r="AS173" s="181">
        <f t="shared" si="28"/>
        <v>0</v>
      </c>
      <c r="AT173" s="176">
        <f t="shared" si="29"/>
        <v>0</v>
      </c>
      <c r="AU173" s="161">
        <f t="shared" si="30"/>
        <v>-1</v>
      </c>
      <c r="AV173" s="162">
        <f t="shared" si="31"/>
        <v>0</v>
      </c>
      <c r="AW173" s="182">
        <f t="shared" si="32"/>
        <v>0</v>
      </c>
      <c r="AZ173" s="175">
        <f t="shared" si="33"/>
        <v>0</v>
      </c>
    </row>
    <row r="174" spans="1:52" ht="15" customHeight="1">
      <c r="A174" s="70"/>
      <c r="B174" s="2"/>
      <c r="C174" s="74" t="s">
        <v>176</v>
      </c>
      <c r="D174" s="404"/>
      <c r="E174" s="405"/>
      <c r="F174" s="405"/>
      <c r="G174" s="405"/>
      <c r="H174" s="405"/>
      <c r="I174" s="405"/>
      <c r="J174" s="405"/>
      <c r="K174" s="405"/>
      <c r="L174" s="406"/>
      <c r="M174" s="407"/>
      <c r="N174" s="408"/>
      <c r="O174" s="408"/>
      <c r="P174" s="408"/>
      <c r="Q174" s="408"/>
      <c r="R174" s="409"/>
      <c r="S174" s="302"/>
      <c r="T174" s="303"/>
      <c r="U174" s="303"/>
      <c r="V174" s="303"/>
      <c r="W174" s="303"/>
      <c r="X174" s="304"/>
      <c r="Y174" s="407"/>
      <c r="Z174" s="408"/>
      <c r="AA174" s="408"/>
      <c r="AB174" s="408"/>
      <c r="AC174" s="408"/>
      <c r="AD174" s="409"/>
      <c r="AG174" s="172">
        <f t="shared" si="17"/>
        <v>0</v>
      </c>
      <c r="AH174" s="195">
        <f t="shared" si="18"/>
        <v>0</v>
      </c>
      <c r="AI174" s="177" t="b">
        <f t="shared" si="19"/>
        <v>0</v>
      </c>
      <c r="AJ174" s="178" t="str">
        <f t="shared" si="20"/>
        <v/>
      </c>
      <c r="AK174" s="177" t="b">
        <f t="shared" si="21"/>
        <v>0</v>
      </c>
      <c r="AL174" s="178" t="str">
        <f t="shared" si="22"/>
        <v/>
      </c>
      <c r="AM174" s="177" t="b">
        <f t="shared" si="23"/>
        <v>0</v>
      </c>
      <c r="AO174" s="180">
        <f t="shared" si="24"/>
        <v>0</v>
      </c>
      <c r="AP174" s="176">
        <f t="shared" si="25"/>
        <v>0</v>
      </c>
      <c r="AQ174" s="161">
        <f t="shared" si="26"/>
        <v>-1</v>
      </c>
      <c r="AR174" s="162">
        <f t="shared" si="27"/>
        <v>0</v>
      </c>
      <c r="AS174" s="181">
        <f t="shared" si="28"/>
        <v>0</v>
      </c>
      <c r="AT174" s="176">
        <f t="shared" si="29"/>
        <v>0</v>
      </c>
      <c r="AU174" s="161">
        <f t="shared" si="30"/>
        <v>-1</v>
      </c>
      <c r="AV174" s="162">
        <f t="shared" si="31"/>
        <v>0</v>
      </c>
      <c r="AW174" s="182">
        <f t="shared" si="32"/>
        <v>0</v>
      </c>
      <c r="AZ174" s="175">
        <f t="shared" si="33"/>
        <v>0</v>
      </c>
    </row>
    <row r="175" spans="1:52" ht="15" customHeight="1">
      <c r="A175" s="70"/>
      <c r="B175" s="2"/>
      <c r="C175" s="74" t="s">
        <v>177</v>
      </c>
      <c r="D175" s="404"/>
      <c r="E175" s="405"/>
      <c r="F175" s="405"/>
      <c r="G175" s="405"/>
      <c r="H175" s="405"/>
      <c r="I175" s="405"/>
      <c r="J175" s="405"/>
      <c r="K175" s="405"/>
      <c r="L175" s="406"/>
      <c r="M175" s="407"/>
      <c r="N175" s="408"/>
      <c r="O175" s="408"/>
      <c r="P175" s="408"/>
      <c r="Q175" s="408"/>
      <c r="R175" s="409"/>
      <c r="S175" s="302"/>
      <c r="T175" s="303"/>
      <c r="U175" s="303"/>
      <c r="V175" s="303"/>
      <c r="W175" s="303"/>
      <c r="X175" s="304"/>
      <c r="Y175" s="407"/>
      <c r="Z175" s="408"/>
      <c r="AA175" s="408"/>
      <c r="AB175" s="408"/>
      <c r="AC175" s="408"/>
      <c r="AD175" s="409"/>
      <c r="AG175" s="172">
        <f t="shared" si="17"/>
        <v>0</v>
      </c>
      <c r="AH175" s="195">
        <f t="shared" si="18"/>
        <v>0</v>
      </c>
      <c r="AI175" s="177" t="b">
        <f t="shared" si="19"/>
        <v>0</v>
      </c>
      <c r="AJ175" s="178" t="str">
        <f t="shared" si="20"/>
        <v/>
      </c>
      <c r="AK175" s="177" t="b">
        <f t="shared" si="21"/>
        <v>0</v>
      </c>
      <c r="AL175" s="178" t="str">
        <f t="shared" si="22"/>
        <v/>
      </c>
      <c r="AM175" s="177" t="b">
        <f t="shared" si="23"/>
        <v>0</v>
      </c>
      <c r="AO175" s="180">
        <f t="shared" si="24"/>
        <v>0</v>
      </c>
      <c r="AP175" s="176">
        <f t="shared" si="25"/>
        <v>0</v>
      </c>
      <c r="AQ175" s="161">
        <f t="shared" si="26"/>
        <v>-1</v>
      </c>
      <c r="AR175" s="162">
        <f t="shared" si="27"/>
        <v>0</v>
      </c>
      <c r="AS175" s="181">
        <f t="shared" si="28"/>
        <v>0</v>
      </c>
      <c r="AT175" s="176">
        <f t="shared" si="29"/>
        <v>0</v>
      </c>
      <c r="AU175" s="161">
        <f t="shared" si="30"/>
        <v>-1</v>
      </c>
      <c r="AV175" s="162">
        <f t="shared" si="31"/>
        <v>0</v>
      </c>
      <c r="AW175" s="182">
        <f t="shared" si="32"/>
        <v>0</v>
      </c>
      <c r="AZ175" s="175">
        <f t="shared" si="33"/>
        <v>0</v>
      </c>
    </row>
    <row r="176" spans="1:52" ht="15" customHeight="1">
      <c r="A176" s="70"/>
      <c r="B176" s="2"/>
      <c r="C176" s="74" t="s">
        <v>178</v>
      </c>
      <c r="D176" s="404"/>
      <c r="E176" s="405"/>
      <c r="F176" s="405"/>
      <c r="G176" s="405"/>
      <c r="H176" s="405"/>
      <c r="I176" s="405"/>
      <c r="J176" s="405"/>
      <c r="K176" s="405"/>
      <c r="L176" s="406"/>
      <c r="M176" s="407"/>
      <c r="N176" s="408"/>
      <c r="O176" s="408"/>
      <c r="P176" s="408"/>
      <c r="Q176" s="408"/>
      <c r="R176" s="409"/>
      <c r="S176" s="302"/>
      <c r="T176" s="303"/>
      <c r="U176" s="303"/>
      <c r="V176" s="303"/>
      <c r="W176" s="303"/>
      <c r="X176" s="304"/>
      <c r="Y176" s="407"/>
      <c r="Z176" s="408"/>
      <c r="AA176" s="408"/>
      <c r="AB176" s="408"/>
      <c r="AC176" s="408"/>
      <c r="AD176" s="409"/>
      <c r="AG176" s="172">
        <f t="shared" si="17"/>
        <v>0</v>
      </c>
      <c r="AH176" s="195">
        <f t="shared" si="18"/>
        <v>0</v>
      </c>
      <c r="AI176" s="177" t="b">
        <f t="shared" si="19"/>
        <v>0</v>
      </c>
      <c r="AJ176" s="178" t="str">
        <f t="shared" si="20"/>
        <v/>
      </c>
      <c r="AK176" s="177" t="b">
        <f t="shared" si="21"/>
        <v>0</v>
      </c>
      <c r="AL176" s="178" t="str">
        <f t="shared" si="22"/>
        <v/>
      </c>
      <c r="AM176" s="177" t="b">
        <f t="shared" si="23"/>
        <v>0</v>
      </c>
      <c r="AO176" s="180">
        <f t="shared" si="24"/>
        <v>0</v>
      </c>
      <c r="AP176" s="176">
        <f t="shared" si="25"/>
        <v>0</v>
      </c>
      <c r="AQ176" s="161">
        <f t="shared" si="26"/>
        <v>-1</v>
      </c>
      <c r="AR176" s="162">
        <f t="shared" si="27"/>
        <v>0</v>
      </c>
      <c r="AS176" s="181">
        <f t="shared" si="28"/>
        <v>0</v>
      </c>
      <c r="AT176" s="176">
        <f t="shared" si="29"/>
        <v>0</v>
      </c>
      <c r="AU176" s="161">
        <f t="shared" si="30"/>
        <v>-1</v>
      </c>
      <c r="AV176" s="162">
        <f t="shared" si="31"/>
        <v>0</v>
      </c>
      <c r="AW176" s="182">
        <f t="shared" si="32"/>
        <v>0</v>
      </c>
      <c r="AZ176" s="175">
        <f t="shared" si="33"/>
        <v>0</v>
      </c>
    </row>
    <row r="177" spans="1:52" ht="15" customHeight="1">
      <c r="A177" s="70"/>
      <c r="B177" s="2"/>
      <c r="C177" s="74" t="s">
        <v>179</v>
      </c>
      <c r="D177" s="404"/>
      <c r="E177" s="405"/>
      <c r="F177" s="405"/>
      <c r="G177" s="405"/>
      <c r="H177" s="405"/>
      <c r="I177" s="405"/>
      <c r="J177" s="405"/>
      <c r="K177" s="405"/>
      <c r="L177" s="406"/>
      <c r="M177" s="407"/>
      <c r="N177" s="408"/>
      <c r="O177" s="408"/>
      <c r="P177" s="408"/>
      <c r="Q177" s="408"/>
      <c r="R177" s="409"/>
      <c r="S177" s="302"/>
      <c r="T177" s="303"/>
      <c r="U177" s="303"/>
      <c r="V177" s="303"/>
      <c r="W177" s="303"/>
      <c r="X177" s="304"/>
      <c r="Y177" s="407"/>
      <c r="Z177" s="408"/>
      <c r="AA177" s="408"/>
      <c r="AB177" s="408"/>
      <c r="AC177" s="408"/>
      <c r="AD177" s="409"/>
      <c r="AG177" s="172">
        <f t="shared" si="17"/>
        <v>0</v>
      </c>
      <c r="AH177" s="195">
        <f t="shared" si="18"/>
        <v>0</v>
      </c>
      <c r="AI177" s="177" t="b">
        <f t="shared" si="19"/>
        <v>0</v>
      </c>
      <c r="AJ177" s="178" t="str">
        <f t="shared" si="20"/>
        <v/>
      </c>
      <c r="AK177" s="177" t="b">
        <f t="shared" si="21"/>
        <v>0</v>
      </c>
      <c r="AL177" s="178" t="str">
        <f t="shared" si="22"/>
        <v/>
      </c>
      <c r="AM177" s="177" t="b">
        <f t="shared" si="23"/>
        <v>0</v>
      </c>
      <c r="AO177" s="180">
        <f t="shared" si="24"/>
        <v>0</v>
      </c>
      <c r="AP177" s="176">
        <f t="shared" si="25"/>
        <v>0</v>
      </c>
      <c r="AQ177" s="161">
        <f t="shared" si="26"/>
        <v>-1</v>
      </c>
      <c r="AR177" s="162">
        <f t="shared" si="27"/>
        <v>0</v>
      </c>
      <c r="AS177" s="181">
        <f t="shared" si="28"/>
        <v>0</v>
      </c>
      <c r="AT177" s="176">
        <f t="shared" si="29"/>
        <v>0</v>
      </c>
      <c r="AU177" s="161">
        <f t="shared" si="30"/>
        <v>-1</v>
      </c>
      <c r="AV177" s="162">
        <f t="shared" si="31"/>
        <v>0</v>
      </c>
      <c r="AW177" s="182">
        <f t="shared" si="32"/>
        <v>0</v>
      </c>
      <c r="AZ177" s="175">
        <f t="shared" si="33"/>
        <v>0</v>
      </c>
    </row>
    <row r="178" spans="1:52" ht="15" customHeight="1">
      <c r="A178" s="70"/>
      <c r="B178" s="2"/>
      <c r="C178" s="123" t="s">
        <v>180</v>
      </c>
      <c r="D178" s="404"/>
      <c r="E178" s="405"/>
      <c r="F178" s="405"/>
      <c r="G178" s="405"/>
      <c r="H178" s="405"/>
      <c r="I178" s="405"/>
      <c r="J178" s="405"/>
      <c r="K178" s="405"/>
      <c r="L178" s="406"/>
      <c r="M178" s="407"/>
      <c r="N178" s="408"/>
      <c r="O178" s="408"/>
      <c r="P178" s="408"/>
      <c r="Q178" s="408"/>
      <c r="R178" s="409"/>
      <c r="S178" s="302"/>
      <c r="T178" s="303"/>
      <c r="U178" s="303"/>
      <c r="V178" s="303"/>
      <c r="W178" s="303"/>
      <c r="X178" s="304"/>
      <c r="Y178" s="407"/>
      <c r="Z178" s="408"/>
      <c r="AA178" s="408"/>
      <c r="AB178" s="408"/>
      <c r="AC178" s="408"/>
      <c r="AD178" s="409"/>
      <c r="AG178" s="172">
        <f t="shared" si="17"/>
        <v>0</v>
      </c>
      <c r="AH178" s="195">
        <f t="shared" si="18"/>
        <v>0</v>
      </c>
      <c r="AI178" s="177" t="b">
        <f t="shared" si="19"/>
        <v>0</v>
      </c>
      <c r="AJ178" s="178" t="str">
        <f t="shared" si="20"/>
        <v/>
      </c>
      <c r="AK178" s="177" t="b">
        <f t="shared" si="21"/>
        <v>0</v>
      </c>
      <c r="AL178" s="178" t="str">
        <f t="shared" si="22"/>
        <v/>
      </c>
      <c r="AM178" s="177" t="b">
        <f t="shared" si="23"/>
        <v>0</v>
      </c>
      <c r="AO178" s="180">
        <f t="shared" si="24"/>
        <v>0</v>
      </c>
      <c r="AP178" s="176">
        <f t="shared" si="25"/>
        <v>0</v>
      </c>
      <c r="AQ178" s="161">
        <f t="shared" si="26"/>
        <v>-1</v>
      </c>
      <c r="AR178" s="162">
        <f t="shared" si="27"/>
        <v>0</v>
      </c>
      <c r="AS178" s="181">
        <f t="shared" si="28"/>
        <v>0</v>
      </c>
      <c r="AT178" s="176">
        <f t="shared" si="29"/>
        <v>0</v>
      </c>
      <c r="AU178" s="161">
        <f t="shared" si="30"/>
        <v>-1</v>
      </c>
      <c r="AV178" s="162">
        <f t="shared" si="31"/>
        <v>0</v>
      </c>
      <c r="AW178" s="182">
        <f t="shared" si="32"/>
        <v>0</v>
      </c>
      <c r="AZ178" s="175">
        <f t="shared" si="33"/>
        <v>0</v>
      </c>
    </row>
    <row r="179" spans="1:52" ht="15" customHeight="1">
      <c r="A179" s="70"/>
      <c r="B179" s="2"/>
      <c r="C179" s="123" t="s">
        <v>181</v>
      </c>
      <c r="D179" s="404"/>
      <c r="E179" s="405"/>
      <c r="F179" s="405"/>
      <c r="G179" s="405"/>
      <c r="H179" s="405"/>
      <c r="I179" s="405"/>
      <c r="J179" s="405"/>
      <c r="K179" s="405"/>
      <c r="L179" s="406"/>
      <c r="M179" s="407"/>
      <c r="N179" s="408"/>
      <c r="O179" s="408"/>
      <c r="P179" s="408"/>
      <c r="Q179" s="408"/>
      <c r="R179" s="409"/>
      <c r="S179" s="302"/>
      <c r="T179" s="303"/>
      <c r="U179" s="303"/>
      <c r="V179" s="303"/>
      <c r="W179" s="303"/>
      <c r="X179" s="304"/>
      <c r="Y179" s="407"/>
      <c r="Z179" s="408"/>
      <c r="AA179" s="408"/>
      <c r="AB179" s="408"/>
      <c r="AC179" s="408"/>
      <c r="AD179" s="409"/>
      <c r="AG179" s="172">
        <f t="shared" si="17"/>
        <v>0</v>
      </c>
      <c r="AH179" s="195">
        <f t="shared" si="18"/>
        <v>0</v>
      </c>
      <c r="AI179" s="177" t="b">
        <f t="shared" si="19"/>
        <v>0</v>
      </c>
      <c r="AJ179" s="178" t="str">
        <f t="shared" si="20"/>
        <v/>
      </c>
      <c r="AK179" s="177" t="b">
        <f t="shared" si="21"/>
        <v>0</v>
      </c>
      <c r="AL179" s="178" t="str">
        <f t="shared" si="22"/>
        <v/>
      </c>
      <c r="AM179" s="177" t="b">
        <f t="shared" si="23"/>
        <v>0</v>
      </c>
      <c r="AO179" s="180">
        <f t="shared" si="24"/>
        <v>0</v>
      </c>
      <c r="AP179" s="176">
        <f t="shared" si="25"/>
        <v>0</v>
      </c>
      <c r="AQ179" s="161">
        <f t="shared" si="26"/>
        <v>-1</v>
      </c>
      <c r="AR179" s="162">
        <f t="shared" si="27"/>
        <v>0</v>
      </c>
      <c r="AS179" s="181">
        <f t="shared" si="28"/>
        <v>0</v>
      </c>
      <c r="AT179" s="176">
        <f t="shared" si="29"/>
        <v>0</v>
      </c>
      <c r="AU179" s="161">
        <f t="shared" si="30"/>
        <v>-1</v>
      </c>
      <c r="AV179" s="162">
        <f t="shared" si="31"/>
        <v>0</v>
      </c>
      <c r="AW179" s="182">
        <f t="shared" si="32"/>
        <v>0</v>
      </c>
      <c r="AZ179" s="175">
        <f t="shared" si="33"/>
        <v>0</v>
      </c>
    </row>
    <row r="180" spans="1:52" ht="15" customHeight="1">
      <c r="A180" s="70"/>
      <c r="B180" s="2"/>
      <c r="C180" s="123" t="s">
        <v>182</v>
      </c>
      <c r="D180" s="404"/>
      <c r="E180" s="405"/>
      <c r="F180" s="405"/>
      <c r="G180" s="405"/>
      <c r="H180" s="405"/>
      <c r="I180" s="405"/>
      <c r="J180" s="405"/>
      <c r="K180" s="405"/>
      <c r="L180" s="406"/>
      <c r="M180" s="407"/>
      <c r="N180" s="408"/>
      <c r="O180" s="408"/>
      <c r="P180" s="408"/>
      <c r="Q180" s="408"/>
      <c r="R180" s="409"/>
      <c r="S180" s="302"/>
      <c r="T180" s="303"/>
      <c r="U180" s="303"/>
      <c r="V180" s="303"/>
      <c r="W180" s="303"/>
      <c r="X180" s="304"/>
      <c r="Y180" s="407"/>
      <c r="Z180" s="408"/>
      <c r="AA180" s="408"/>
      <c r="AB180" s="408"/>
      <c r="AC180" s="408"/>
      <c r="AD180" s="409"/>
      <c r="AG180" s="172">
        <f t="shared" si="17"/>
        <v>0</v>
      </c>
      <c r="AH180" s="195">
        <f t="shared" si="18"/>
        <v>0</v>
      </c>
      <c r="AI180" s="177" t="b">
        <f t="shared" si="19"/>
        <v>0</v>
      </c>
      <c r="AJ180" s="178" t="str">
        <f t="shared" si="20"/>
        <v/>
      </c>
      <c r="AK180" s="177" t="b">
        <f t="shared" si="21"/>
        <v>0</v>
      </c>
      <c r="AL180" s="178" t="str">
        <f t="shared" si="22"/>
        <v/>
      </c>
      <c r="AM180" s="177" t="b">
        <f t="shared" si="23"/>
        <v>0</v>
      </c>
      <c r="AO180" s="180">
        <f t="shared" si="24"/>
        <v>0</v>
      </c>
      <c r="AP180" s="176">
        <f t="shared" si="25"/>
        <v>0</v>
      </c>
      <c r="AQ180" s="161">
        <f t="shared" si="26"/>
        <v>-1</v>
      </c>
      <c r="AR180" s="162">
        <f t="shared" si="27"/>
        <v>0</v>
      </c>
      <c r="AS180" s="181">
        <f t="shared" si="28"/>
        <v>0</v>
      </c>
      <c r="AT180" s="176">
        <f t="shared" si="29"/>
        <v>0</v>
      </c>
      <c r="AU180" s="161">
        <f t="shared" si="30"/>
        <v>-1</v>
      </c>
      <c r="AV180" s="162">
        <f t="shared" si="31"/>
        <v>0</v>
      </c>
      <c r="AW180" s="182">
        <f t="shared" si="32"/>
        <v>0</v>
      </c>
      <c r="AZ180" s="175">
        <f t="shared" si="33"/>
        <v>0</v>
      </c>
    </row>
    <row r="181" spans="1:52" ht="15" customHeight="1">
      <c r="A181" s="70"/>
      <c r="B181" s="2"/>
      <c r="C181" s="123" t="s">
        <v>183</v>
      </c>
      <c r="D181" s="404"/>
      <c r="E181" s="405"/>
      <c r="F181" s="405"/>
      <c r="G181" s="405"/>
      <c r="H181" s="405"/>
      <c r="I181" s="405"/>
      <c r="J181" s="405"/>
      <c r="K181" s="405"/>
      <c r="L181" s="406"/>
      <c r="M181" s="407"/>
      <c r="N181" s="408"/>
      <c r="O181" s="408"/>
      <c r="P181" s="408"/>
      <c r="Q181" s="408"/>
      <c r="R181" s="409"/>
      <c r="S181" s="302"/>
      <c r="T181" s="303"/>
      <c r="U181" s="303"/>
      <c r="V181" s="303"/>
      <c r="W181" s="303"/>
      <c r="X181" s="304"/>
      <c r="Y181" s="407"/>
      <c r="Z181" s="408"/>
      <c r="AA181" s="408"/>
      <c r="AB181" s="408"/>
      <c r="AC181" s="408"/>
      <c r="AD181" s="409"/>
      <c r="AG181" s="172">
        <f t="shared" si="17"/>
        <v>0</v>
      </c>
      <c r="AH181" s="195">
        <f t="shared" si="18"/>
        <v>0</v>
      </c>
      <c r="AI181" s="177" t="b">
        <f t="shared" si="19"/>
        <v>0</v>
      </c>
      <c r="AJ181" s="178" t="str">
        <f t="shared" si="20"/>
        <v/>
      </c>
      <c r="AK181" s="177" t="b">
        <f t="shared" si="21"/>
        <v>0</v>
      </c>
      <c r="AL181" s="178" t="str">
        <f t="shared" si="22"/>
        <v/>
      </c>
      <c r="AM181" s="177" t="b">
        <f t="shared" si="23"/>
        <v>0</v>
      </c>
      <c r="AO181" s="180">
        <f t="shared" si="24"/>
        <v>0</v>
      </c>
      <c r="AP181" s="176">
        <f t="shared" si="25"/>
        <v>0</v>
      </c>
      <c r="AQ181" s="161">
        <f t="shared" si="26"/>
        <v>-1</v>
      </c>
      <c r="AR181" s="162">
        <f t="shared" si="27"/>
        <v>0</v>
      </c>
      <c r="AS181" s="181">
        <f t="shared" si="28"/>
        <v>0</v>
      </c>
      <c r="AT181" s="176">
        <f t="shared" si="29"/>
        <v>0</v>
      </c>
      <c r="AU181" s="161">
        <f t="shared" si="30"/>
        <v>-1</v>
      </c>
      <c r="AV181" s="162">
        <f t="shared" si="31"/>
        <v>0</v>
      </c>
      <c r="AW181" s="182">
        <f t="shared" si="32"/>
        <v>0</v>
      </c>
      <c r="AZ181" s="175">
        <f t="shared" si="33"/>
        <v>0</v>
      </c>
    </row>
    <row r="182" spans="1:52" ht="15" customHeight="1">
      <c r="A182" s="70"/>
      <c r="B182" s="2"/>
      <c r="C182" s="123" t="s">
        <v>184</v>
      </c>
      <c r="D182" s="404"/>
      <c r="E182" s="405"/>
      <c r="F182" s="405"/>
      <c r="G182" s="405"/>
      <c r="H182" s="405"/>
      <c r="I182" s="405"/>
      <c r="J182" s="405"/>
      <c r="K182" s="405"/>
      <c r="L182" s="406"/>
      <c r="M182" s="407"/>
      <c r="N182" s="408"/>
      <c r="O182" s="408"/>
      <c r="P182" s="408"/>
      <c r="Q182" s="408"/>
      <c r="R182" s="409"/>
      <c r="S182" s="302"/>
      <c r="T182" s="303"/>
      <c r="U182" s="303"/>
      <c r="V182" s="303"/>
      <c r="W182" s="303"/>
      <c r="X182" s="304"/>
      <c r="Y182" s="407"/>
      <c r="Z182" s="408"/>
      <c r="AA182" s="408"/>
      <c r="AB182" s="408"/>
      <c r="AC182" s="408"/>
      <c r="AD182" s="409"/>
      <c r="AG182" s="172">
        <f t="shared" si="17"/>
        <v>0</v>
      </c>
      <c r="AH182" s="195">
        <f t="shared" si="18"/>
        <v>0</v>
      </c>
      <c r="AI182" s="177" t="b">
        <f t="shared" si="19"/>
        <v>0</v>
      </c>
      <c r="AJ182" s="178" t="str">
        <f t="shared" si="20"/>
        <v/>
      </c>
      <c r="AK182" s="177" t="b">
        <f t="shared" si="21"/>
        <v>0</v>
      </c>
      <c r="AL182" s="178" t="str">
        <f t="shared" si="22"/>
        <v/>
      </c>
      <c r="AM182" s="177" t="b">
        <f t="shared" si="23"/>
        <v>0</v>
      </c>
      <c r="AO182" s="180">
        <f t="shared" si="24"/>
        <v>0</v>
      </c>
      <c r="AP182" s="176">
        <f t="shared" si="25"/>
        <v>0</v>
      </c>
      <c r="AQ182" s="161">
        <f t="shared" si="26"/>
        <v>-1</v>
      </c>
      <c r="AR182" s="162">
        <f t="shared" si="27"/>
        <v>0</v>
      </c>
      <c r="AS182" s="181">
        <f t="shared" si="28"/>
        <v>0</v>
      </c>
      <c r="AT182" s="176">
        <f t="shared" si="29"/>
        <v>0</v>
      </c>
      <c r="AU182" s="161">
        <f t="shared" si="30"/>
        <v>-1</v>
      </c>
      <c r="AV182" s="162">
        <f t="shared" si="31"/>
        <v>0</v>
      </c>
      <c r="AW182" s="182">
        <f t="shared" si="32"/>
        <v>0</v>
      </c>
      <c r="AZ182" s="175">
        <f t="shared" si="33"/>
        <v>0</v>
      </c>
    </row>
    <row r="183" spans="1:52" ht="15" customHeight="1">
      <c r="A183" s="70"/>
      <c r="B183" s="2"/>
      <c r="C183" s="123" t="s">
        <v>185</v>
      </c>
      <c r="D183" s="404"/>
      <c r="E183" s="405"/>
      <c r="F183" s="405"/>
      <c r="G183" s="405"/>
      <c r="H183" s="405"/>
      <c r="I183" s="405"/>
      <c r="J183" s="405"/>
      <c r="K183" s="405"/>
      <c r="L183" s="406"/>
      <c r="M183" s="407"/>
      <c r="N183" s="408"/>
      <c r="O183" s="408"/>
      <c r="P183" s="408"/>
      <c r="Q183" s="408"/>
      <c r="R183" s="409"/>
      <c r="S183" s="302"/>
      <c r="T183" s="303"/>
      <c r="U183" s="303"/>
      <c r="V183" s="303"/>
      <c r="W183" s="303"/>
      <c r="X183" s="304"/>
      <c r="Y183" s="407"/>
      <c r="Z183" s="408"/>
      <c r="AA183" s="408"/>
      <c r="AB183" s="408"/>
      <c r="AC183" s="408"/>
      <c r="AD183" s="409"/>
      <c r="AG183" s="172">
        <f t="shared" si="17"/>
        <v>0</v>
      </c>
      <c r="AH183" s="195">
        <f t="shared" si="18"/>
        <v>0</v>
      </c>
      <c r="AI183" s="177" t="b">
        <f t="shared" si="19"/>
        <v>0</v>
      </c>
      <c r="AJ183" s="178" t="str">
        <f t="shared" si="20"/>
        <v/>
      </c>
      <c r="AK183" s="177" t="b">
        <f t="shared" si="21"/>
        <v>0</v>
      </c>
      <c r="AL183" s="178" t="str">
        <f t="shared" si="22"/>
        <v/>
      </c>
      <c r="AM183" s="177" t="b">
        <f t="shared" si="23"/>
        <v>0</v>
      </c>
      <c r="AO183" s="180">
        <f t="shared" si="24"/>
        <v>0</v>
      </c>
      <c r="AP183" s="176">
        <f t="shared" si="25"/>
        <v>0</v>
      </c>
      <c r="AQ183" s="161">
        <f t="shared" si="26"/>
        <v>-1</v>
      </c>
      <c r="AR183" s="162">
        <f t="shared" si="27"/>
        <v>0</v>
      </c>
      <c r="AS183" s="181">
        <f t="shared" si="28"/>
        <v>0</v>
      </c>
      <c r="AT183" s="176">
        <f t="shared" si="29"/>
        <v>0</v>
      </c>
      <c r="AU183" s="161">
        <f t="shared" si="30"/>
        <v>-1</v>
      </c>
      <c r="AV183" s="162">
        <f t="shared" si="31"/>
        <v>0</v>
      </c>
      <c r="AW183" s="182">
        <f t="shared" si="32"/>
        <v>0</v>
      </c>
      <c r="AZ183" s="175">
        <f t="shared" si="33"/>
        <v>0</v>
      </c>
    </row>
    <row r="184" spans="1:52" ht="15" customHeight="1">
      <c r="A184" s="70"/>
      <c r="B184" s="2"/>
      <c r="C184" s="123" t="s">
        <v>186</v>
      </c>
      <c r="D184" s="404"/>
      <c r="E184" s="405"/>
      <c r="F184" s="405"/>
      <c r="G184" s="405"/>
      <c r="H184" s="405"/>
      <c r="I184" s="405"/>
      <c r="J184" s="405"/>
      <c r="K184" s="405"/>
      <c r="L184" s="406"/>
      <c r="M184" s="407"/>
      <c r="N184" s="408"/>
      <c r="O184" s="408"/>
      <c r="P184" s="408"/>
      <c r="Q184" s="408"/>
      <c r="R184" s="409"/>
      <c r="S184" s="302"/>
      <c r="T184" s="303"/>
      <c r="U184" s="303"/>
      <c r="V184" s="303"/>
      <c r="W184" s="303"/>
      <c r="X184" s="304"/>
      <c r="Y184" s="407"/>
      <c r="Z184" s="408"/>
      <c r="AA184" s="408"/>
      <c r="AB184" s="408"/>
      <c r="AC184" s="408"/>
      <c r="AD184" s="409"/>
      <c r="AG184" s="172">
        <f t="shared" si="17"/>
        <v>0</v>
      </c>
      <c r="AH184" s="195">
        <f t="shared" si="18"/>
        <v>0</v>
      </c>
      <c r="AI184" s="177" t="b">
        <f t="shared" si="19"/>
        <v>0</v>
      </c>
      <c r="AJ184" s="178" t="str">
        <f t="shared" si="20"/>
        <v/>
      </c>
      <c r="AK184" s="177" t="b">
        <f t="shared" si="21"/>
        <v>0</v>
      </c>
      <c r="AL184" s="178" t="str">
        <f t="shared" si="22"/>
        <v/>
      </c>
      <c r="AM184" s="177" t="b">
        <f t="shared" si="23"/>
        <v>0</v>
      </c>
      <c r="AO184" s="180">
        <f t="shared" si="24"/>
        <v>0</v>
      </c>
      <c r="AP184" s="176">
        <f t="shared" si="25"/>
        <v>0</v>
      </c>
      <c r="AQ184" s="161">
        <f t="shared" si="26"/>
        <v>-1</v>
      </c>
      <c r="AR184" s="162">
        <f t="shared" si="27"/>
        <v>0</v>
      </c>
      <c r="AS184" s="181">
        <f t="shared" si="28"/>
        <v>0</v>
      </c>
      <c r="AT184" s="176">
        <f t="shared" si="29"/>
        <v>0</v>
      </c>
      <c r="AU184" s="161">
        <f t="shared" si="30"/>
        <v>-1</v>
      </c>
      <c r="AV184" s="162">
        <f t="shared" si="31"/>
        <v>0</v>
      </c>
      <c r="AW184" s="182">
        <f t="shared" si="32"/>
        <v>0</v>
      </c>
      <c r="AZ184" s="175">
        <f t="shared" si="33"/>
        <v>0</v>
      </c>
    </row>
    <row r="185" spans="1:52" ht="15" customHeight="1">
      <c r="A185" s="70"/>
      <c r="B185" s="2"/>
      <c r="C185" s="123" t="s">
        <v>187</v>
      </c>
      <c r="D185" s="404"/>
      <c r="E185" s="405"/>
      <c r="F185" s="405"/>
      <c r="G185" s="405"/>
      <c r="H185" s="405"/>
      <c r="I185" s="405"/>
      <c r="J185" s="405"/>
      <c r="K185" s="405"/>
      <c r="L185" s="406"/>
      <c r="M185" s="407"/>
      <c r="N185" s="408"/>
      <c r="O185" s="408"/>
      <c r="P185" s="408"/>
      <c r="Q185" s="408"/>
      <c r="R185" s="409"/>
      <c r="S185" s="302"/>
      <c r="T185" s="303"/>
      <c r="U185" s="303"/>
      <c r="V185" s="303"/>
      <c r="W185" s="303"/>
      <c r="X185" s="304"/>
      <c r="Y185" s="407"/>
      <c r="Z185" s="408"/>
      <c r="AA185" s="408"/>
      <c r="AB185" s="408"/>
      <c r="AC185" s="408"/>
      <c r="AD185" s="409"/>
      <c r="AG185" s="172">
        <f t="shared" si="17"/>
        <v>0</v>
      </c>
      <c r="AH185" s="195">
        <f t="shared" si="18"/>
        <v>0</v>
      </c>
      <c r="AI185" s="177" t="b">
        <f t="shared" si="19"/>
        <v>0</v>
      </c>
      <c r="AJ185" s="178" t="str">
        <f t="shared" si="20"/>
        <v/>
      </c>
      <c r="AK185" s="177" t="b">
        <f t="shared" si="21"/>
        <v>0</v>
      </c>
      <c r="AL185" s="178" t="str">
        <f t="shared" si="22"/>
        <v/>
      </c>
      <c r="AM185" s="177" t="b">
        <f t="shared" si="23"/>
        <v>0</v>
      </c>
      <c r="AO185" s="180">
        <f t="shared" si="24"/>
        <v>0</v>
      </c>
      <c r="AP185" s="176">
        <f t="shared" si="25"/>
        <v>0</v>
      </c>
      <c r="AQ185" s="161">
        <f t="shared" si="26"/>
        <v>-1</v>
      </c>
      <c r="AR185" s="162">
        <f t="shared" si="27"/>
        <v>0</v>
      </c>
      <c r="AS185" s="181">
        <f t="shared" si="28"/>
        <v>0</v>
      </c>
      <c r="AT185" s="176">
        <f t="shared" si="29"/>
        <v>0</v>
      </c>
      <c r="AU185" s="161">
        <f t="shared" si="30"/>
        <v>-1</v>
      </c>
      <c r="AV185" s="162">
        <f t="shared" si="31"/>
        <v>0</v>
      </c>
      <c r="AW185" s="182">
        <f t="shared" si="32"/>
        <v>0</v>
      </c>
      <c r="AZ185" s="175">
        <f t="shared" si="33"/>
        <v>0</v>
      </c>
    </row>
    <row r="186" spans="1:52" ht="15" customHeight="1">
      <c r="A186" s="70"/>
      <c r="B186" s="2"/>
      <c r="C186" s="123" t="s">
        <v>188</v>
      </c>
      <c r="D186" s="404"/>
      <c r="E186" s="405"/>
      <c r="F186" s="405"/>
      <c r="G186" s="405"/>
      <c r="H186" s="405"/>
      <c r="I186" s="405"/>
      <c r="J186" s="405"/>
      <c r="K186" s="405"/>
      <c r="L186" s="406"/>
      <c r="M186" s="407"/>
      <c r="N186" s="408"/>
      <c r="O186" s="408"/>
      <c r="P186" s="408"/>
      <c r="Q186" s="408"/>
      <c r="R186" s="409"/>
      <c r="S186" s="302"/>
      <c r="T186" s="303"/>
      <c r="U186" s="303"/>
      <c r="V186" s="303"/>
      <c r="W186" s="303"/>
      <c r="X186" s="304"/>
      <c r="Y186" s="407"/>
      <c r="Z186" s="408"/>
      <c r="AA186" s="408"/>
      <c r="AB186" s="408"/>
      <c r="AC186" s="408"/>
      <c r="AD186" s="409"/>
      <c r="AG186" s="172">
        <f t="shared" si="17"/>
        <v>0</v>
      </c>
      <c r="AH186" s="195">
        <f t="shared" si="18"/>
        <v>0</v>
      </c>
      <c r="AI186" s="177" t="b">
        <f t="shared" si="19"/>
        <v>0</v>
      </c>
      <c r="AJ186" s="178" t="str">
        <f t="shared" si="20"/>
        <v/>
      </c>
      <c r="AK186" s="177" t="b">
        <f t="shared" si="21"/>
        <v>0</v>
      </c>
      <c r="AL186" s="178" t="str">
        <f t="shared" si="22"/>
        <v/>
      </c>
      <c r="AM186" s="177" t="b">
        <f t="shared" si="23"/>
        <v>0</v>
      </c>
      <c r="AO186" s="180">
        <f t="shared" si="24"/>
        <v>0</v>
      </c>
      <c r="AP186" s="176">
        <f t="shared" si="25"/>
        <v>0</v>
      </c>
      <c r="AQ186" s="161">
        <f t="shared" si="26"/>
        <v>-1</v>
      </c>
      <c r="AR186" s="162">
        <f t="shared" si="27"/>
        <v>0</v>
      </c>
      <c r="AS186" s="181">
        <f t="shared" si="28"/>
        <v>0</v>
      </c>
      <c r="AT186" s="176">
        <f t="shared" si="29"/>
        <v>0</v>
      </c>
      <c r="AU186" s="161">
        <f t="shared" si="30"/>
        <v>-1</v>
      </c>
      <c r="AV186" s="162">
        <f t="shared" si="31"/>
        <v>0</v>
      </c>
      <c r="AW186" s="182">
        <f t="shared" si="32"/>
        <v>0</v>
      </c>
      <c r="AZ186" s="175">
        <f t="shared" si="33"/>
        <v>0</v>
      </c>
    </row>
    <row r="187" spans="1:52" ht="15" customHeight="1">
      <c r="A187" s="70"/>
      <c r="B187" s="2"/>
      <c r="C187" s="123" t="s">
        <v>189</v>
      </c>
      <c r="D187" s="404"/>
      <c r="E187" s="405"/>
      <c r="F187" s="405"/>
      <c r="G187" s="405"/>
      <c r="H187" s="405"/>
      <c r="I187" s="405"/>
      <c r="J187" s="405"/>
      <c r="K187" s="405"/>
      <c r="L187" s="406"/>
      <c r="M187" s="407"/>
      <c r="N187" s="408"/>
      <c r="O187" s="408"/>
      <c r="P187" s="408"/>
      <c r="Q187" s="408"/>
      <c r="R187" s="409"/>
      <c r="S187" s="302"/>
      <c r="T187" s="303"/>
      <c r="U187" s="303"/>
      <c r="V187" s="303"/>
      <c r="W187" s="303"/>
      <c r="X187" s="304"/>
      <c r="Y187" s="407"/>
      <c r="Z187" s="408"/>
      <c r="AA187" s="408"/>
      <c r="AB187" s="408"/>
      <c r="AC187" s="408"/>
      <c r="AD187" s="409"/>
      <c r="AG187" s="172">
        <f t="shared" si="17"/>
        <v>0</v>
      </c>
      <c r="AH187" s="195">
        <f t="shared" si="18"/>
        <v>0</v>
      </c>
      <c r="AI187" s="177" t="b">
        <f t="shared" si="19"/>
        <v>0</v>
      </c>
      <c r="AJ187" s="178" t="str">
        <f t="shared" si="20"/>
        <v/>
      </c>
      <c r="AK187" s="177" t="b">
        <f t="shared" si="21"/>
        <v>0</v>
      </c>
      <c r="AL187" s="178" t="str">
        <f t="shared" si="22"/>
        <v/>
      </c>
      <c r="AM187" s="177" t="b">
        <f t="shared" si="23"/>
        <v>0</v>
      </c>
      <c r="AO187" s="180">
        <f t="shared" si="24"/>
        <v>0</v>
      </c>
      <c r="AP187" s="176">
        <f t="shared" si="25"/>
        <v>0</v>
      </c>
      <c r="AQ187" s="161">
        <f t="shared" si="26"/>
        <v>-1</v>
      </c>
      <c r="AR187" s="162">
        <f t="shared" si="27"/>
        <v>0</v>
      </c>
      <c r="AS187" s="181">
        <f t="shared" si="28"/>
        <v>0</v>
      </c>
      <c r="AT187" s="176">
        <f t="shared" si="29"/>
        <v>0</v>
      </c>
      <c r="AU187" s="161">
        <f t="shared" si="30"/>
        <v>-1</v>
      </c>
      <c r="AV187" s="162">
        <f t="shared" si="31"/>
        <v>0</v>
      </c>
      <c r="AW187" s="182">
        <f t="shared" si="32"/>
        <v>0</v>
      </c>
      <c r="AZ187" s="175">
        <f t="shared" si="33"/>
        <v>0</v>
      </c>
    </row>
    <row r="188" spans="1:52" ht="15" customHeight="1">
      <c r="A188" s="70"/>
      <c r="B188" s="2"/>
      <c r="C188" s="123" t="s">
        <v>190</v>
      </c>
      <c r="D188" s="404"/>
      <c r="E188" s="405"/>
      <c r="F188" s="405"/>
      <c r="G188" s="405"/>
      <c r="H188" s="405"/>
      <c r="I188" s="405"/>
      <c r="J188" s="405"/>
      <c r="K188" s="405"/>
      <c r="L188" s="406"/>
      <c r="M188" s="407"/>
      <c r="N188" s="408"/>
      <c r="O188" s="408"/>
      <c r="P188" s="408"/>
      <c r="Q188" s="408"/>
      <c r="R188" s="409"/>
      <c r="S188" s="302"/>
      <c r="T188" s="303"/>
      <c r="U188" s="303"/>
      <c r="V188" s="303"/>
      <c r="W188" s="303"/>
      <c r="X188" s="304"/>
      <c r="Y188" s="407"/>
      <c r="Z188" s="408"/>
      <c r="AA188" s="408"/>
      <c r="AB188" s="408"/>
      <c r="AC188" s="408"/>
      <c r="AD188" s="409"/>
      <c r="AG188" s="172">
        <f t="shared" si="17"/>
        <v>0</v>
      </c>
      <c r="AH188" s="195">
        <f t="shared" si="18"/>
        <v>0</v>
      </c>
      <c r="AI188" s="177" t="b">
        <f t="shared" si="19"/>
        <v>0</v>
      </c>
      <c r="AJ188" s="178" t="str">
        <f t="shared" si="20"/>
        <v/>
      </c>
      <c r="AK188" s="177" t="b">
        <f t="shared" si="21"/>
        <v>0</v>
      </c>
      <c r="AL188" s="178" t="str">
        <f t="shared" si="22"/>
        <v/>
      </c>
      <c r="AM188" s="177" t="b">
        <f t="shared" si="23"/>
        <v>0</v>
      </c>
      <c r="AO188" s="180">
        <f t="shared" si="24"/>
        <v>0</v>
      </c>
      <c r="AP188" s="176">
        <f t="shared" si="25"/>
        <v>0</v>
      </c>
      <c r="AQ188" s="161">
        <f t="shared" si="26"/>
        <v>-1</v>
      </c>
      <c r="AR188" s="162">
        <f t="shared" si="27"/>
        <v>0</v>
      </c>
      <c r="AS188" s="181">
        <f t="shared" si="28"/>
        <v>0</v>
      </c>
      <c r="AT188" s="176">
        <f t="shared" si="29"/>
        <v>0</v>
      </c>
      <c r="AU188" s="161">
        <f t="shared" si="30"/>
        <v>-1</v>
      </c>
      <c r="AV188" s="162">
        <f t="shared" si="31"/>
        <v>0</v>
      </c>
      <c r="AW188" s="182">
        <f t="shared" si="32"/>
        <v>0</v>
      </c>
      <c r="AZ188" s="175">
        <f t="shared" si="33"/>
        <v>0</v>
      </c>
    </row>
    <row r="189" spans="1:52" ht="15" customHeight="1">
      <c r="A189" s="70"/>
      <c r="B189" s="2"/>
      <c r="C189" s="123" t="s">
        <v>191</v>
      </c>
      <c r="D189" s="404"/>
      <c r="E189" s="405"/>
      <c r="F189" s="405"/>
      <c r="G189" s="405"/>
      <c r="H189" s="405"/>
      <c r="I189" s="405"/>
      <c r="J189" s="405"/>
      <c r="K189" s="405"/>
      <c r="L189" s="406"/>
      <c r="M189" s="407"/>
      <c r="N189" s="408"/>
      <c r="O189" s="408"/>
      <c r="P189" s="408"/>
      <c r="Q189" s="408"/>
      <c r="R189" s="409"/>
      <c r="S189" s="302"/>
      <c r="T189" s="303"/>
      <c r="U189" s="303"/>
      <c r="V189" s="303"/>
      <c r="W189" s="303"/>
      <c r="X189" s="304"/>
      <c r="Y189" s="407"/>
      <c r="Z189" s="408"/>
      <c r="AA189" s="408"/>
      <c r="AB189" s="408"/>
      <c r="AC189" s="408"/>
      <c r="AD189" s="409"/>
      <c r="AG189" s="172">
        <f t="shared" si="17"/>
        <v>0</v>
      </c>
      <c r="AH189" s="195">
        <f t="shared" si="18"/>
        <v>0</v>
      </c>
      <c r="AI189" s="177" t="b">
        <f t="shared" si="19"/>
        <v>0</v>
      </c>
      <c r="AJ189" s="178" t="str">
        <f t="shared" si="20"/>
        <v/>
      </c>
      <c r="AK189" s="177" t="b">
        <f t="shared" si="21"/>
        <v>0</v>
      </c>
      <c r="AL189" s="178" t="str">
        <f t="shared" si="22"/>
        <v/>
      </c>
      <c r="AM189" s="177" t="b">
        <f t="shared" si="23"/>
        <v>0</v>
      </c>
      <c r="AO189" s="180">
        <f t="shared" si="24"/>
        <v>0</v>
      </c>
      <c r="AP189" s="176">
        <f t="shared" si="25"/>
        <v>0</v>
      </c>
      <c r="AQ189" s="161">
        <f t="shared" si="26"/>
        <v>-1</v>
      </c>
      <c r="AR189" s="162">
        <f t="shared" si="27"/>
        <v>0</v>
      </c>
      <c r="AS189" s="181">
        <f t="shared" si="28"/>
        <v>0</v>
      </c>
      <c r="AT189" s="176">
        <f t="shared" si="29"/>
        <v>0</v>
      </c>
      <c r="AU189" s="161">
        <f t="shared" si="30"/>
        <v>-1</v>
      </c>
      <c r="AV189" s="162">
        <f t="shared" si="31"/>
        <v>0</v>
      </c>
      <c r="AW189" s="182">
        <f t="shared" si="32"/>
        <v>0</v>
      </c>
      <c r="AZ189" s="175">
        <f t="shared" si="33"/>
        <v>0</v>
      </c>
    </row>
    <row r="190" spans="1:52" ht="15" customHeight="1">
      <c r="A190" s="70"/>
      <c r="B190" s="2"/>
      <c r="C190" s="123" t="s">
        <v>192</v>
      </c>
      <c r="D190" s="404"/>
      <c r="E190" s="405"/>
      <c r="F190" s="405"/>
      <c r="G190" s="405"/>
      <c r="H190" s="405"/>
      <c r="I190" s="405"/>
      <c r="J190" s="405"/>
      <c r="K190" s="405"/>
      <c r="L190" s="406"/>
      <c r="M190" s="407"/>
      <c r="N190" s="408"/>
      <c r="O190" s="408"/>
      <c r="P190" s="408"/>
      <c r="Q190" s="408"/>
      <c r="R190" s="409"/>
      <c r="S190" s="302"/>
      <c r="T190" s="303"/>
      <c r="U190" s="303"/>
      <c r="V190" s="303"/>
      <c r="W190" s="303"/>
      <c r="X190" s="304"/>
      <c r="Y190" s="407"/>
      <c r="Z190" s="408"/>
      <c r="AA190" s="408"/>
      <c r="AB190" s="408"/>
      <c r="AC190" s="408"/>
      <c r="AD190" s="409"/>
      <c r="AG190" s="172">
        <f t="shared" si="17"/>
        <v>0</v>
      </c>
      <c r="AH190" s="195">
        <f t="shared" si="18"/>
        <v>0</v>
      </c>
      <c r="AI190" s="177" t="b">
        <f t="shared" si="19"/>
        <v>0</v>
      </c>
      <c r="AJ190" s="178" t="str">
        <f t="shared" si="20"/>
        <v/>
      </c>
      <c r="AK190" s="177" t="b">
        <f t="shared" si="21"/>
        <v>0</v>
      </c>
      <c r="AL190" s="178" t="str">
        <f t="shared" si="22"/>
        <v/>
      </c>
      <c r="AM190" s="177" t="b">
        <f t="shared" si="23"/>
        <v>0</v>
      </c>
      <c r="AO190" s="180">
        <f t="shared" si="24"/>
        <v>0</v>
      </c>
      <c r="AP190" s="176">
        <f t="shared" si="25"/>
        <v>0</v>
      </c>
      <c r="AQ190" s="161">
        <f t="shared" si="26"/>
        <v>-1</v>
      </c>
      <c r="AR190" s="162">
        <f t="shared" si="27"/>
        <v>0</v>
      </c>
      <c r="AS190" s="181">
        <f t="shared" si="28"/>
        <v>0</v>
      </c>
      <c r="AT190" s="176">
        <f t="shared" si="29"/>
        <v>0</v>
      </c>
      <c r="AU190" s="161">
        <f t="shared" si="30"/>
        <v>-1</v>
      </c>
      <c r="AV190" s="162">
        <f t="shared" si="31"/>
        <v>0</v>
      </c>
      <c r="AW190" s="182">
        <f t="shared" si="32"/>
        <v>0</v>
      </c>
      <c r="AZ190" s="175">
        <f t="shared" si="33"/>
        <v>0</v>
      </c>
    </row>
    <row r="191" spans="1:52" ht="15" customHeight="1">
      <c r="A191" s="70"/>
      <c r="B191" s="2"/>
      <c r="C191" s="123" t="s">
        <v>193</v>
      </c>
      <c r="D191" s="404"/>
      <c r="E191" s="405"/>
      <c r="F191" s="405"/>
      <c r="G191" s="405"/>
      <c r="H191" s="405"/>
      <c r="I191" s="405"/>
      <c r="J191" s="405"/>
      <c r="K191" s="405"/>
      <c r="L191" s="406"/>
      <c r="M191" s="407"/>
      <c r="N191" s="408"/>
      <c r="O191" s="408"/>
      <c r="P191" s="408"/>
      <c r="Q191" s="408"/>
      <c r="R191" s="409"/>
      <c r="S191" s="302"/>
      <c r="T191" s="303"/>
      <c r="U191" s="303"/>
      <c r="V191" s="303"/>
      <c r="W191" s="303"/>
      <c r="X191" s="304"/>
      <c r="Y191" s="407"/>
      <c r="Z191" s="408"/>
      <c r="AA191" s="408"/>
      <c r="AB191" s="408"/>
      <c r="AC191" s="408"/>
      <c r="AD191" s="409"/>
      <c r="AG191" s="172">
        <f t="shared" si="17"/>
        <v>0</v>
      </c>
      <c r="AH191" s="195">
        <f t="shared" si="18"/>
        <v>0</v>
      </c>
      <c r="AI191" s="177" t="b">
        <f t="shared" si="19"/>
        <v>0</v>
      </c>
      <c r="AJ191" s="178" t="str">
        <f t="shared" si="20"/>
        <v/>
      </c>
      <c r="AK191" s="177" t="b">
        <f t="shared" si="21"/>
        <v>0</v>
      </c>
      <c r="AL191" s="178" t="str">
        <f t="shared" si="22"/>
        <v/>
      </c>
      <c r="AM191" s="177" t="b">
        <f t="shared" si="23"/>
        <v>0</v>
      </c>
      <c r="AO191" s="180">
        <f t="shared" si="24"/>
        <v>0</v>
      </c>
      <c r="AP191" s="176">
        <f t="shared" si="25"/>
        <v>0</v>
      </c>
      <c r="AQ191" s="161">
        <f t="shared" si="26"/>
        <v>-1</v>
      </c>
      <c r="AR191" s="162">
        <f t="shared" si="27"/>
        <v>0</v>
      </c>
      <c r="AS191" s="181">
        <f t="shared" si="28"/>
        <v>0</v>
      </c>
      <c r="AT191" s="176">
        <f t="shared" si="29"/>
        <v>0</v>
      </c>
      <c r="AU191" s="161">
        <f t="shared" si="30"/>
        <v>-1</v>
      </c>
      <c r="AV191" s="162">
        <f t="shared" si="31"/>
        <v>0</v>
      </c>
      <c r="AW191" s="182">
        <f t="shared" si="32"/>
        <v>0</v>
      </c>
      <c r="AZ191" s="175">
        <f t="shared" si="33"/>
        <v>0</v>
      </c>
    </row>
    <row r="192" spans="1:52" ht="15" customHeight="1">
      <c r="A192" s="70"/>
      <c r="B192" s="2"/>
      <c r="C192" s="123" t="s">
        <v>194</v>
      </c>
      <c r="D192" s="404"/>
      <c r="E192" s="405"/>
      <c r="F192" s="405"/>
      <c r="G192" s="405"/>
      <c r="H192" s="405"/>
      <c r="I192" s="405"/>
      <c r="J192" s="405"/>
      <c r="K192" s="405"/>
      <c r="L192" s="406"/>
      <c r="M192" s="407"/>
      <c r="N192" s="408"/>
      <c r="O192" s="408"/>
      <c r="P192" s="408"/>
      <c r="Q192" s="408"/>
      <c r="R192" s="409"/>
      <c r="S192" s="302"/>
      <c r="T192" s="303"/>
      <c r="U192" s="303"/>
      <c r="V192" s="303"/>
      <c r="W192" s="303"/>
      <c r="X192" s="304"/>
      <c r="Y192" s="407"/>
      <c r="Z192" s="408"/>
      <c r="AA192" s="408"/>
      <c r="AB192" s="408"/>
      <c r="AC192" s="408"/>
      <c r="AD192" s="409"/>
      <c r="AG192" s="172">
        <f t="shared" si="17"/>
        <v>0</v>
      </c>
      <c r="AH192" s="195">
        <f t="shared" si="18"/>
        <v>0</v>
      </c>
      <c r="AI192" s="177" t="b">
        <f t="shared" si="19"/>
        <v>0</v>
      </c>
      <c r="AJ192" s="178" t="str">
        <f t="shared" si="20"/>
        <v/>
      </c>
      <c r="AK192" s="177" t="b">
        <f t="shared" si="21"/>
        <v>0</v>
      </c>
      <c r="AL192" s="178" t="str">
        <f t="shared" si="22"/>
        <v/>
      </c>
      <c r="AM192" s="177" t="b">
        <f t="shared" si="23"/>
        <v>0</v>
      </c>
      <c r="AO192" s="180">
        <f t="shared" si="24"/>
        <v>0</v>
      </c>
      <c r="AP192" s="176">
        <f t="shared" si="25"/>
        <v>0</v>
      </c>
      <c r="AQ192" s="161">
        <f t="shared" si="26"/>
        <v>-1</v>
      </c>
      <c r="AR192" s="162">
        <f t="shared" si="27"/>
        <v>0</v>
      </c>
      <c r="AS192" s="181">
        <f t="shared" si="28"/>
        <v>0</v>
      </c>
      <c r="AT192" s="176">
        <f t="shared" si="29"/>
        <v>0</v>
      </c>
      <c r="AU192" s="161">
        <f t="shared" si="30"/>
        <v>-1</v>
      </c>
      <c r="AV192" s="162">
        <f t="shared" si="31"/>
        <v>0</v>
      </c>
      <c r="AW192" s="182">
        <f t="shared" si="32"/>
        <v>0</v>
      </c>
      <c r="AZ192" s="175">
        <f t="shared" si="33"/>
        <v>0</v>
      </c>
    </row>
    <row r="193" spans="1:52" ht="15" customHeight="1">
      <c r="A193" s="70"/>
      <c r="B193" s="2"/>
      <c r="C193" s="123" t="s">
        <v>195</v>
      </c>
      <c r="D193" s="404"/>
      <c r="E193" s="405"/>
      <c r="F193" s="405"/>
      <c r="G193" s="405"/>
      <c r="H193" s="405"/>
      <c r="I193" s="405"/>
      <c r="J193" s="405"/>
      <c r="K193" s="405"/>
      <c r="L193" s="406"/>
      <c r="M193" s="407"/>
      <c r="N193" s="408"/>
      <c r="O193" s="408"/>
      <c r="P193" s="408"/>
      <c r="Q193" s="408"/>
      <c r="R193" s="409"/>
      <c r="S193" s="302"/>
      <c r="T193" s="303"/>
      <c r="U193" s="303"/>
      <c r="V193" s="303"/>
      <c r="W193" s="303"/>
      <c r="X193" s="304"/>
      <c r="Y193" s="407"/>
      <c r="Z193" s="408"/>
      <c r="AA193" s="408"/>
      <c r="AB193" s="408"/>
      <c r="AC193" s="408"/>
      <c r="AD193" s="409"/>
      <c r="AG193" s="172">
        <f t="shared" si="17"/>
        <v>0</v>
      </c>
      <c r="AH193" s="195">
        <f t="shared" si="18"/>
        <v>0</v>
      </c>
      <c r="AI193" s="177" t="b">
        <f t="shared" si="19"/>
        <v>0</v>
      </c>
      <c r="AJ193" s="178" t="str">
        <f t="shared" si="20"/>
        <v/>
      </c>
      <c r="AK193" s="177" t="b">
        <f t="shared" si="21"/>
        <v>0</v>
      </c>
      <c r="AL193" s="178" t="str">
        <f t="shared" si="22"/>
        <v/>
      </c>
      <c r="AM193" s="177" t="b">
        <f t="shared" si="23"/>
        <v>0</v>
      </c>
      <c r="AO193" s="180">
        <f t="shared" si="24"/>
        <v>0</v>
      </c>
      <c r="AP193" s="176">
        <f t="shared" si="25"/>
        <v>0</v>
      </c>
      <c r="AQ193" s="161">
        <f t="shared" si="26"/>
        <v>-1</v>
      </c>
      <c r="AR193" s="162">
        <f t="shared" si="27"/>
        <v>0</v>
      </c>
      <c r="AS193" s="181">
        <f t="shared" si="28"/>
        <v>0</v>
      </c>
      <c r="AT193" s="176">
        <f t="shared" si="29"/>
        <v>0</v>
      </c>
      <c r="AU193" s="161">
        <f t="shared" si="30"/>
        <v>-1</v>
      </c>
      <c r="AV193" s="162">
        <f t="shared" si="31"/>
        <v>0</v>
      </c>
      <c r="AW193" s="182">
        <f t="shared" si="32"/>
        <v>0</v>
      </c>
      <c r="AZ193" s="175">
        <f t="shared" si="33"/>
        <v>0</v>
      </c>
    </row>
    <row r="194" spans="1:52" ht="15" customHeight="1">
      <c r="A194" s="70"/>
      <c r="B194" s="2"/>
      <c r="C194" s="123" t="s">
        <v>196</v>
      </c>
      <c r="D194" s="404"/>
      <c r="E194" s="405"/>
      <c r="F194" s="405"/>
      <c r="G194" s="405"/>
      <c r="H194" s="405"/>
      <c r="I194" s="405"/>
      <c r="J194" s="405"/>
      <c r="K194" s="405"/>
      <c r="L194" s="406"/>
      <c r="M194" s="407"/>
      <c r="N194" s="408"/>
      <c r="O194" s="408"/>
      <c r="P194" s="408"/>
      <c r="Q194" s="408"/>
      <c r="R194" s="409"/>
      <c r="S194" s="302"/>
      <c r="T194" s="303"/>
      <c r="U194" s="303"/>
      <c r="V194" s="303"/>
      <c r="W194" s="303"/>
      <c r="X194" s="304"/>
      <c r="Y194" s="407"/>
      <c r="Z194" s="408"/>
      <c r="AA194" s="408"/>
      <c r="AB194" s="408"/>
      <c r="AC194" s="408"/>
      <c r="AD194" s="409"/>
      <c r="AG194" s="172">
        <f t="shared" si="17"/>
        <v>0</v>
      </c>
      <c r="AH194" s="195">
        <f t="shared" si="18"/>
        <v>0</v>
      </c>
      <c r="AI194" s="177" t="b">
        <f t="shared" si="19"/>
        <v>0</v>
      </c>
      <c r="AJ194" s="178" t="str">
        <f t="shared" si="20"/>
        <v/>
      </c>
      <c r="AK194" s="177" t="b">
        <f t="shared" si="21"/>
        <v>0</v>
      </c>
      <c r="AL194" s="178" t="str">
        <f t="shared" si="22"/>
        <v/>
      </c>
      <c r="AM194" s="177" t="b">
        <f t="shared" si="23"/>
        <v>0</v>
      </c>
      <c r="AO194" s="180">
        <f t="shared" si="24"/>
        <v>0</v>
      </c>
      <c r="AP194" s="176">
        <f t="shared" si="25"/>
        <v>0</v>
      </c>
      <c r="AQ194" s="161">
        <f t="shared" si="26"/>
        <v>-1</v>
      </c>
      <c r="AR194" s="162">
        <f t="shared" si="27"/>
        <v>0</v>
      </c>
      <c r="AS194" s="181">
        <f t="shared" si="28"/>
        <v>0</v>
      </c>
      <c r="AT194" s="176">
        <f t="shared" si="29"/>
        <v>0</v>
      </c>
      <c r="AU194" s="161">
        <f t="shared" si="30"/>
        <v>-1</v>
      </c>
      <c r="AV194" s="162">
        <f t="shared" si="31"/>
        <v>0</v>
      </c>
      <c r="AW194" s="182">
        <f t="shared" si="32"/>
        <v>0</v>
      </c>
      <c r="AZ194" s="175">
        <f t="shared" si="33"/>
        <v>0</v>
      </c>
    </row>
    <row r="195" spans="1:52" ht="15" customHeight="1">
      <c r="A195" s="70"/>
      <c r="B195" s="2"/>
      <c r="C195" s="123" t="s">
        <v>197</v>
      </c>
      <c r="D195" s="404"/>
      <c r="E195" s="405"/>
      <c r="F195" s="405"/>
      <c r="G195" s="405"/>
      <c r="H195" s="405"/>
      <c r="I195" s="405"/>
      <c r="J195" s="405"/>
      <c r="K195" s="405"/>
      <c r="L195" s="406"/>
      <c r="M195" s="407"/>
      <c r="N195" s="408"/>
      <c r="O195" s="408"/>
      <c r="P195" s="408"/>
      <c r="Q195" s="408"/>
      <c r="R195" s="409"/>
      <c r="S195" s="302"/>
      <c r="T195" s="303"/>
      <c r="U195" s="303"/>
      <c r="V195" s="303"/>
      <c r="W195" s="303"/>
      <c r="X195" s="304"/>
      <c r="Y195" s="407"/>
      <c r="Z195" s="408"/>
      <c r="AA195" s="408"/>
      <c r="AB195" s="408"/>
      <c r="AC195" s="408"/>
      <c r="AD195" s="409"/>
      <c r="AG195" s="172">
        <f t="shared" si="17"/>
        <v>0</v>
      </c>
      <c r="AH195" s="195">
        <f t="shared" si="18"/>
        <v>0</v>
      </c>
      <c r="AI195" s="177" t="b">
        <f t="shared" si="19"/>
        <v>0</v>
      </c>
      <c r="AJ195" s="178" t="str">
        <f t="shared" si="20"/>
        <v/>
      </c>
      <c r="AK195" s="177" t="b">
        <f t="shared" si="21"/>
        <v>0</v>
      </c>
      <c r="AL195" s="178" t="str">
        <f t="shared" si="22"/>
        <v/>
      </c>
      <c r="AM195" s="177" t="b">
        <f t="shared" si="23"/>
        <v>0</v>
      </c>
      <c r="AO195" s="180">
        <f t="shared" si="24"/>
        <v>0</v>
      </c>
      <c r="AP195" s="176">
        <f t="shared" si="25"/>
        <v>0</v>
      </c>
      <c r="AQ195" s="161">
        <f t="shared" si="26"/>
        <v>-1</v>
      </c>
      <c r="AR195" s="162">
        <f t="shared" si="27"/>
        <v>0</v>
      </c>
      <c r="AS195" s="181">
        <f t="shared" si="28"/>
        <v>0</v>
      </c>
      <c r="AT195" s="176">
        <f t="shared" si="29"/>
        <v>0</v>
      </c>
      <c r="AU195" s="161">
        <f t="shared" si="30"/>
        <v>-1</v>
      </c>
      <c r="AV195" s="162">
        <f t="shared" si="31"/>
        <v>0</v>
      </c>
      <c r="AW195" s="182">
        <f t="shared" si="32"/>
        <v>0</v>
      </c>
      <c r="AZ195" s="175">
        <f t="shared" si="33"/>
        <v>0</v>
      </c>
    </row>
    <row r="196" spans="1:52" ht="15" customHeight="1">
      <c r="A196" s="70"/>
      <c r="B196" s="2"/>
      <c r="C196" s="123" t="s">
        <v>198</v>
      </c>
      <c r="D196" s="404"/>
      <c r="E196" s="405"/>
      <c r="F196" s="405"/>
      <c r="G196" s="405"/>
      <c r="H196" s="405"/>
      <c r="I196" s="405"/>
      <c r="J196" s="405"/>
      <c r="K196" s="405"/>
      <c r="L196" s="406"/>
      <c r="M196" s="407"/>
      <c r="N196" s="408"/>
      <c r="O196" s="408"/>
      <c r="P196" s="408"/>
      <c r="Q196" s="408"/>
      <c r="R196" s="409"/>
      <c r="S196" s="302"/>
      <c r="T196" s="303"/>
      <c r="U196" s="303"/>
      <c r="V196" s="303"/>
      <c r="W196" s="303"/>
      <c r="X196" s="304"/>
      <c r="Y196" s="407"/>
      <c r="Z196" s="408"/>
      <c r="AA196" s="408"/>
      <c r="AB196" s="408"/>
      <c r="AC196" s="408"/>
      <c r="AD196" s="409"/>
      <c r="AG196" s="172">
        <f t="shared" si="17"/>
        <v>0</v>
      </c>
      <c r="AH196" s="195">
        <f t="shared" si="18"/>
        <v>0</v>
      </c>
      <c r="AI196" s="177" t="b">
        <f t="shared" si="19"/>
        <v>0</v>
      </c>
      <c r="AJ196" s="178" t="str">
        <f t="shared" si="20"/>
        <v/>
      </c>
      <c r="AK196" s="177" t="b">
        <f t="shared" si="21"/>
        <v>0</v>
      </c>
      <c r="AL196" s="178" t="str">
        <f t="shared" si="22"/>
        <v/>
      </c>
      <c r="AM196" s="177" t="b">
        <f t="shared" si="23"/>
        <v>0</v>
      </c>
      <c r="AO196" s="180">
        <f t="shared" si="24"/>
        <v>0</v>
      </c>
      <c r="AP196" s="176">
        <f t="shared" si="25"/>
        <v>0</v>
      </c>
      <c r="AQ196" s="161">
        <f t="shared" si="26"/>
        <v>-1</v>
      </c>
      <c r="AR196" s="162">
        <f t="shared" si="27"/>
        <v>0</v>
      </c>
      <c r="AS196" s="181">
        <f t="shared" si="28"/>
        <v>0</v>
      </c>
      <c r="AT196" s="176">
        <f t="shared" si="29"/>
        <v>0</v>
      </c>
      <c r="AU196" s="161">
        <f t="shared" si="30"/>
        <v>-1</v>
      </c>
      <c r="AV196" s="162">
        <f t="shared" si="31"/>
        <v>0</v>
      </c>
      <c r="AW196" s="182">
        <f t="shared" si="32"/>
        <v>0</v>
      </c>
      <c r="AZ196" s="175">
        <f t="shared" si="33"/>
        <v>0</v>
      </c>
    </row>
    <row r="197" spans="1:52" ht="15" customHeight="1">
      <c r="A197" s="70"/>
      <c r="B197" s="2"/>
      <c r="C197" s="123" t="s">
        <v>199</v>
      </c>
      <c r="D197" s="404"/>
      <c r="E197" s="405"/>
      <c r="F197" s="405"/>
      <c r="G197" s="405"/>
      <c r="H197" s="405"/>
      <c r="I197" s="405"/>
      <c r="J197" s="405"/>
      <c r="K197" s="405"/>
      <c r="L197" s="406"/>
      <c r="M197" s="407"/>
      <c r="N197" s="408"/>
      <c r="O197" s="408"/>
      <c r="P197" s="408"/>
      <c r="Q197" s="408"/>
      <c r="R197" s="409"/>
      <c r="S197" s="302"/>
      <c r="T197" s="303"/>
      <c r="U197" s="303"/>
      <c r="V197" s="303"/>
      <c r="W197" s="303"/>
      <c r="X197" s="304"/>
      <c r="Y197" s="407"/>
      <c r="Z197" s="408"/>
      <c r="AA197" s="408"/>
      <c r="AB197" s="408"/>
      <c r="AC197" s="408"/>
      <c r="AD197" s="409"/>
      <c r="AG197" s="172">
        <f t="shared" si="17"/>
        <v>0</v>
      </c>
      <c r="AH197" s="195">
        <f t="shared" si="18"/>
        <v>0</v>
      </c>
      <c r="AI197" s="177" t="b">
        <f t="shared" si="19"/>
        <v>0</v>
      </c>
      <c r="AJ197" s="178" t="str">
        <f t="shared" si="20"/>
        <v/>
      </c>
      <c r="AK197" s="177" t="b">
        <f t="shared" si="21"/>
        <v>0</v>
      </c>
      <c r="AL197" s="178" t="str">
        <f t="shared" si="22"/>
        <v/>
      </c>
      <c r="AM197" s="177" t="b">
        <f t="shared" si="23"/>
        <v>0</v>
      </c>
      <c r="AO197" s="180">
        <f t="shared" si="24"/>
        <v>0</v>
      </c>
      <c r="AP197" s="176">
        <f t="shared" si="25"/>
        <v>0</v>
      </c>
      <c r="AQ197" s="161">
        <f t="shared" si="26"/>
        <v>-1</v>
      </c>
      <c r="AR197" s="162">
        <f t="shared" si="27"/>
        <v>0</v>
      </c>
      <c r="AS197" s="181">
        <f t="shared" si="28"/>
        <v>0</v>
      </c>
      <c r="AT197" s="176">
        <f t="shared" si="29"/>
        <v>0</v>
      </c>
      <c r="AU197" s="161">
        <f t="shared" si="30"/>
        <v>-1</v>
      </c>
      <c r="AV197" s="162">
        <f t="shared" si="31"/>
        <v>0</v>
      </c>
      <c r="AW197" s="182">
        <f t="shared" si="32"/>
        <v>0</v>
      </c>
      <c r="AZ197" s="175">
        <f t="shared" si="33"/>
        <v>0</v>
      </c>
    </row>
    <row r="198" spans="1:52" ht="15" customHeight="1">
      <c r="A198" s="70"/>
      <c r="B198" s="2"/>
      <c r="C198" s="123" t="s">
        <v>200</v>
      </c>
      <c r="D198" s="404"/>
      <c r="E198" s="405"/>
      <c r="F198" s="405"/>
      <c r="G198" s="405"/>
      <c r="H198" s="405"/>
      <c r="I198" s="405"/>
      <c r="J198" s="405"/>
      <c r="K198" s="405"/>
      <c r="L198" s="406"/>
      <c r="M198" s="407"/>
      <c r="N198" s="408"/>
      <c r="O198" s="408"/>
      <c r="P198" s="408"/>
      <c r="Q198" s="408"/>
      <c r="R198" s="409"/>
      <c r="S198" s="302"/>
      <c r="T198" s="303"/>
      <c r="U198" s="303"/>
      <c r="V198" s="303"/>
      <c r="W198" s="303"/>
      <c r="X198" s="304"/>
      <c r="Y198" s="407"/>
      <c r="Z198" s="408"/>
      <c r="AA198" s="408"/>
      <c r="AB198" s="408"/>
      <c r="AC198" s="408"/>
      <c r="AD198" s="409"/>
      <c r="AG198" s="172">
        <f t="shared" si="17"/>
        <v>0</v>
      </c>
      <c r="AH198" s="195">
        <f t="shared" si="18"/>
        <v>0</v>
      </c>
      <c r="AI198" s="177" t="b">
        <f t="shared" si="19"/>
        <v>0</v>
      </c>
      <c r="AJ198" s="178" t="str">
        <f t="shared" si="20"/>
        <v/>
      </c>
      <c r="AK198" s="177" t="b">
        <f t="shared" si="21"/>
        <v>0</v>
      </c>
      <c r="AL198" s="178" t="str">
        <f t="shared" si="22"/>
        <v/>
      </c>
      <c r="AM198" s="177" t="b">
        <f t="shared" si="23"/>
        <v>0</v>
      </c>
      <c r="AO198" s="180">
        <f t="shared" si="24"/>
        <v>0</v>
      </c>
      <c r="AP198" s="176">
        <f t="shared" si="25"/>
        <v>0</v>
      </c>
      <c r="AQ198" s="161">
        <f t="shared" si="26"/>
        <v>-1</v>
      </c>
      <c r="AR198" s="162">
        <f t="shared" si="27"/>
        <v>0</v>
      </c>
      <c r="AS198" s="181">
        <f t="shared" si="28"/>
        <v>0</v>
      </c>
      <c r="AT198" s="176">
        <f t="shared" si="29"/>
        <v>0</v>
      </c>
      <c r="AU198" s="161">
        <f t="shared" si="30"/>
        <v>-1</v>
      </c>
      <c r="AV198" s="162">
        <f t="shared" si="31"/>
        <v>0</v>
      </c>
      <c r="AW198" s="182">
        <f t="shared" si="32"/>
        <v>0</v>
      </c>
      <c r="AZ198" s="175">
        <f t="shared" si="33"/>
        <v>0</v>
      </c>
    </row>
    <row r="199" spans="1:52" ht="15" customHeight="1">
      <c r="A199" s="70"/>
      <c r="B199" s="360" t="str">
        <f>IF(AZ199&gt;0,"No puede ingresar cero en la col. Recursos públicos debido a que registró el código 1 en la col. ¿Se ejercieron total o parcialmente… ?","")</f>
        <v/>
      </c>
      <c r="C199" s="360"/>
      <c r="D199" s="360"/>
      <c r="E199" s="360"/>
      <c r="F199" s="360"/>
      <c r="G199" s="360"/>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c r="AG199" s="255">
        <f>SUM(AG79:AG198)</f>
        <v>0</v>
      </c>
      <c r="AH199" s="256">
        <f>SUM(AH79:AH198)</f>
        <v>0</v>
      </c>
      <c r="AI199" s="229">
        <f>COUNTIF(AI79:AI198,TRUE)</f>
        <v>0</v>
      </c>
      <c r="AJ199" s="60"/>
      <c r="AK199" s="229">
        <f>COUNTIF(AK79:AK198,TRUE)</f>
        <v>0</v>
      </c>
      <c r="AL199" s="60"/>
      <c r="AM199" s="229">
        <f>COUNTIF(AM79:AM198,TRUE)</f>
        <v>0</v>
      </c>
      <c r="AN199" s="229">
        <f>SUM(AI199,AK199,AM199)</f>
        <v>0</v>
      </c>
      <c r="AO199" s="230">
        <f>SUM(AO79:AO198)</f>
        <v>0</v>
      </c>
      <c r="AP199" s="231">
        <f>SUM(AP79:AP198)</f>
        <v>0</v>
      </c>
      <c r="AR199" s="232">
        <f>SUM(AR79:AR198)</f>
        <v>0</v>
      </c>
      <c r="AS199" s="233">
        <f>SUM(AS79:AS198)</f>
        <v>0</v>
      </c>
      <c r="AT199" s="231">
        <f>SUM(AT79:AT198)</f>
        <v>0</v>
      </c>
      <c r="AV199" s="232">
        <f>SUM(AV79:AV198)</f>
        <v>0</v>
      </c>
      <c r="AW199" s="234">
        <f>SUM(AW79:AW198)</f>
        <v>0</v>
      </c>
      <c r="AZ199" s="278">
        <f>SUM(AZ79:AZ198)</f>
        <v>0</v>
      </c>
    </row>
    <row r="200" spans="1:52" ht="24" customHeight="1">
      <c r="A200" s="70"/>
      <c r="B200" s="2"/>
      <c r="C200" s="322" t="s">
        <v>105</v>
      </c>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c r="AA200" s="322"/>
      <c r="AB200" s="322"/>
      <c r="AC200" s="322"/>
      <c r="AD200" s="322"/>
    </row>
    <row r="201" spans="1:52" ht="60" customHeight="1">
      <c r="A201" s="70"/>
      <c r="B201" s="2"/>
      <c r="C201" s="410"/>
      <c r="D201" s="410"/>
      <c r="E201" s="410"/>
      <c r="F201" s="410"/>
      <c r="G201" s="410"/>
      <c r="H201" s="410"/>
      <c r="I201" s="410"/>
      <c r="J201" s="410"/>
      <c r="K201" s="410"/>
      <c r="L201" s="410"/>
      <c r="M201" s="410"/>
      <c r="N201" s="410"/>
      <c r="O201" s="410"/>
      <c r="P201" s="410"/>
      <c r="Q201" s="410"/>
      <c r="R201" s="410"/>
      <c r="S201" s="410"/>
      <c r="T201" s="410"/>
      <c r="U201" s="410"/>
      <c r="V201" s="410"/>
      <c r="W201" s="410"/>
      <c r="X201" s="410"/>
      <c r="Y201" s="410"/>
      <c r="Z201" s="410"/>
      <c r="AA201" s="410"/>
      <c r="AB201" s="410"/>
      <c r="AC201" s="410"/>
      <c r="AD201" s="410"/>
    </row>
    <row r="202" spans="1:52" ht="15" customHeight="1">
      <c r="A202" s="70"/>
      <c r="B202" s="360" t="str">
        <f>IF(AG199&gt;0,"Favor de ingresar toda la información requerida en la pregunta y/o verifique que no tenga información en celdas sombreadas","")</f>
        <v/>
      </c>
      <c r="C202" s="360"/>
      <c r="D202" s="360"/>
      <c r="E202" s="360"/>
      <c r="F202" s="360"/>
      <c r="G202" s="360"/>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row>
    <row r="203" spans="1:52" ht="15" customHeight="1">
      <c r="A203" s="70"/>
      <c r="B203" s="319" t="str">
        <f>IF(AH199&gt;0,"Alerta: debido a que cuenta con registros NS, debe proporcionar una justificación en el area de comentarios al final de la pregunta","")</f>
        <v/>
      </c>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c r="AB203" s="319"/>
      <c r="AC203" s="319"/>
      <c r="AD203" s="319"/>
    </row>
    <row r="204" spans="1:52" ht="15" customHeight="1">
      <c r="A204" s="70"/>
      <c r="B204" s="360" t="str">
        <f>IF(OR(AP199&gt;0,AT199&gt;0),"Los ingresos brutos mensuales deben anotarse en pesos mexicanos (no debe agregar la frase “miles o millones de pesos”)",IF(OR(AR199&gt;0,AV199&gt;0),"Los ingresos brutos mensuales no deben llevar decimales",""))</f>
        <v/>
      </c>
      <c r="C204" s="360"/>
      <c r="D204" s="360"/>
      <c r="E204" s="360"/>
      <c r="F204" s="360"/>
      <c r="G204" s="360"/>
      <c r="H204" s="360"/>
      <c r="I204" s="360"/>
      <c r="J204" s="360"/>
      <c r="K204" s="360"/>
      <c r="L204" s="360"/>
      <c r="M204" s="360"/>
      <c r="N204" s="360"/>
      <c r="O204" s="360"/>
      <c r="P204" s="360"/>
      <c r="Q204" s="360"/>
      <c r="R204" s="360"/>
      <c r="S204" s="360"/>
      <c r="T204" s="360"/>
      <c r="U204" s="360"/>
      <c r="V204" s="360"/>
      <c r="W204" s="360"/>
      <c r="X204" s="360"/>
      <c r="Y204" s="360"/>
      <c r="Z204" s="360"/>
      <c r="AA204" s="360"/>
      <c r="AB204" s="360"/>
      <c r="AC204" s="360"/>
      <c r="AD204" s="360"/>
    </row>
    <row r="205" spans="1:52" ht="15" customHeight="1">
      <c r="A205" s="70"/>
      <c r="B205" s="360" t="str">
        <f>IF(AN199=0,"","El nombre debe registrarse en mayúsculas, sin comillas ni signos de acentuación, puntuación, paréntesis y abreviaturas")</f>
        <v/>
      </c>
      <c r="C205" s="360"/>
      <c r="D205" s="360"/>
      <c r="E205" s="360"/>
      <c r="F205" s="360"/>
      <c r="G205" s="360"/>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row>
    <row r="206" spans="1:52" ht="15" customHeight="1">
      <c r="A206" s="70"/>
      <c r="B206" s="319" t="str">
        <f>IF(AO199&gt;0,"Alerta: debido a que cuenta con registros NA, debe proporcionar una justificación en el area de comentarios al final de la pregunta","")</f>
        <v/>
      </c>
      <c r="C206" s="319"/>
      <c r="D206" s="319"/>
      <c r="E206" s="319"/>
      <c r="F206" s="319"/>
      <c r="G206" s="319"/>
      <c r="H206" s="319"/>
      <c r="I206" s="319"/>
      <c r="J206" s="319"/>
      <c r="K206" s="319"/>
      <c r="L206" s="319"/>
      <c r="M206" s="319"/>
      <c r="N206" s="319"/>
      <c r="O206" s="319"/>
      <c r="P206" s="319"/>
      <c r="Q206" s="319"/>
      <c r="R206" s="319"/>
      <c r="S206" s="319"/>
      <c r="T206" s="319"/>
      <c r="U206" s="319"/>
      <c r="V206" s="319"/>
      <c r="W206" s="319"/>
      <c r="X206" s="319"/>
      <c r="Y206" s="319"/>
      <c r="Z206" s="319"/>
      <c r="AA206" s="319"/>
      <c r="AB206" s="319"/>
      <c r="AC206" s="319"/>
      <c r="AD206" s="319"/>
    </row>
    <row r="207" spans="1:52" ht="15" customHeight="1">
      <c r="A207" s="70"/>
      <c r="B207" s="360" t="str">
        <f>IF(AW199&gt;0,"Favor de revisar la instrucción 8, ya que no se cumplen los criterios establecidos",IF(AX79&gt;0,"Favor de revisar la instrucción 9, ya que no se cumplen los criterios establecidos",""))</f>
        <v/>
      </c>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row>
    <row r="208" spans="1:52" ht="84" customHeight="1">
      <c r="A208" s="67" t="s">
        <v>201</v>
      </c>
      <c r="B208" s="397" t="s">
        <v>459</v>
      </c>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row>
    <row r="209" spans="1:49" ht="60" customHeight="1">
      <c r="A209" s="67"/>
      <c r="B209" s="71"/>
      <c r="C209" s="359" t="s">
        <v>460</v>
      </c>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c r="AA209" s="359"/>
      <c r="AB209" s="359"/>
      <c r="AC209" s="359"/>
      <c r="AD209" s="359"/>
    </row>
    <row r="210" spans="1:49" ht="60" customHeight="1">
      <c r="A210" s="77"/>
      <c r="B210" s="78"/>
      <c r="C210" s="322" t="s">
        <v>5403</v>
      </c>
      <c r="D210" s="322"/>
      <c r="E210" s="322"/>
      <c r="F210" s="322"/>
      <c r="G210" s="322"/>
      <c r="H210" s="322"/>
      <c r="I210" s="322"/>
      <c r="J210" s="322"/>
      <c r="K210" s="322"/>
      <c r="L210" s="322"/>
      <c r="M210" s="322"/>
      <c r="N210" s="322"/>
      <c r="O210" s="322"/>
      <c r="P210" s="322"/>
      <c r="Q210" s="322"/>
      <c r="R210" s="322"/>
      <c r="S210" s="322"/>
      <c r="T210" s="322"/>
      <c r="U210" s="322"/>
      <c r="V210" s="322"/>
      <c r="W210" s="322"/>
      <c r="X210" s="322"/>
      <c r="Y210" s="322"/>
      <c r="Z210" s="322"/>
      <c r="AA210" s="322"/>
      <c r="AB210" s="322"/>
      <c r="AC210" s="322"/>
      <c r="AD210" s="322"/>
    </row>
    <row r="211" spans="1:49" ht="24" customHeight="1">
      <c r="A211" s="67"/>
      <c r="B211" s="68"/>
      <c r="C211" s="376" t="s">
        <v>202</v>
      </c>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row>
    <row r="212" spans="1:49" ht="48" customHeight="1">
      <c r="A212" s="67"/>
      <c r="B212" s="68"/>
      <c r="C212" s="359" t="s">
        <v>288</v>
      </c>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row>
    <row r="213" spans="1:49" ht="15" customHeight="1">
      <c r="A213" s="67"/>
      <c r="B213" s="68"/>
      <c r="C213" s="359" t="s">
        <v>203</v>
      </c>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row>
    <row r="214" spans="1:49" ht="24" customHeight="1">
      <c r="A214" s="67"/>
      <c r="B214" s="68"/>
      <c r="C214" s="359" t="s">
        <v>478</v>
      </c>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row>
    <row r="215" spans="1:49" ht="24" customHeight="1">
      <c r="A215" s="67"/>
      <c r="B215" s="68"/>
      <c r="C215" s="359" t="s">
        <v>380</v>
      </c>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row>
    <row r="216" spans="1:49" ht="15" customHeight="1">
      <c r="A216" s="67"/>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row>
    <row r="217" spans="1:49" ht="15" customHeight="1">
      <c r="A217" s="70"/>
      <c r="B217" s="2"/>
      <c r="C217"/>
      <c r="D217"/>
      <c r="E217"/>
      <c r="F217"/>
      <c r="G217"/>
      <c r="H217"/>
      <c r="I217"/>
      <c r="J217"/>
      <c r="K217"/>
      <c r="L217"/>
      <c r="M217"/>
      <c r="N217"/>
      <c r="O217"/>
      <c r="P217"/>
      <c r="Q217"/>
      <c r="R217"/>
      <c r="S217" s="75"/>
      <c r="T217"/>
      <c r="U217"/>
      <c r="V217"/>
      <c r="W217"/>
      <c r="X217"/>
      <c r="Y217"/>
      <c r="Z217"/>
      <c r="AA217" s="402" t="s">
        <v>204</v>
      </c>
      <c r="AB217" s="402"/>
      <c r="AC217" s="402"/>
      <c r="AD217" s="402"/>
    </row>
    <row r="218" spans="1:49" ht="48" customHeight="1">
      <c r="A218" s="70"/>
      <c r="B218" s="2"/>
      <c r="C218" s="299" t="s">
        <v>112</v>
      </c>
      <c r="D218" s="299"/>
      <c r="E218" s="299"/>
      <c r="F218" s="299"/>
      <c r="G218" s="299"/>
      <c r="H218" s="299"/>
      <c r="I218" s="299"/>
      <c r="J218" s="299"/>
      <c r="K218" s="299"/>
      <c r="L218" s="299"/>
      <c r="M218" s="299"/>
      <c r="N218" s="371" t="s">
        <v>452</v>
      </c>
      <c r="O218" s="371"/>
      <c r="P218" s="371"/>
      <c r="Q218" s="371"/>
      <c r="R218" s="371"/>
      <c r="S218" s="305" t="s">
        <v>367</v>
      </c>
      <c r="T218" s="305"/>
      <c r="U218" s="305"/>
      <c r="V218" s="305"/>
      <c r="W218" s="371" t="s">
        <v>461</v>
      </c>
      <c r="X218" s="371"/>
      <c r="Y218" s="371"/>
      <c r="Z218" s="371"/>
      <c r="AA218" s="305" t="s">
        <v>205</v>
      </c>
      <c r="AB218" s="305"/>
      <c r="AC218" s="305"/>
      <c r="AD218" s="305"/>
      <c r="AK218" s="433" t="s">
        <v>5383</v>
      </c>
      <c r="AL218" s="433"/>
      <c r="AM218" s="433"/>
      <c r="AN218" s="433"/>
      <c r="AO218" s="433"/>
    </row>
    <row r="219" spans="1:49" ht="96" customHeight="1">
      <c r="A219" s="70"/>
      <c r="B219" s="2"/>
      <c r="C219" s="299"/>
      <c r="D219" s="299"/>
      <c r="E219" s="299"/>
      <c r="F219" s="299"/>
      <c r="G219" s="299"/>
      <c r="H219" s="299"/>
      <c r="I219" s="299"/>
      <c r="J219" s="299"/>
      <c r="K219" s="299"/>
      <c r="L219" s="299"/>
      <c r="M219" s="299"/>
      <c r="N219" s="391" t="s">
        <v>413</v>
      </c>
      <c r="O219" s="391"/>
      <c r="P219" s="391"/>
      <c r="Q219" s="403" t="s">
        <v>453</v>
      </c>
      <c r="R219" s="403"/>
      <c r="S219" s="305"/>
      <c r="T219" s="305"/>
      <c r="U219" s="305"/>
      <c r="V219" s="305"/>
      <c r="W219" s="371"/>
      <c r="X219" s="371"/>
      <c r="Y219" s="371"/>
      <c r="Z219" s="371"/>
      <c r="AA219" s="305"/>
      <c r="AB219" s="305"/>
      <c r="AC219" s="305"/>
      <c r="AD219" s="305"/>
      <c r="AG219" s="214" t="s">
        <v>5364</v>
      </c>
      <c r="AH219" s="219" t="s">
        <v>5365</v>
      </c>
      <c r="AI219" s="235" t="s">
        <v>5382</v>
      </c>
      <c r="AJ219" s="236" t="s">
        <v>5387</v>
      </c>
      <c r="AK219" s="239" t="s">
        <v>5368</v>
      </c>
      <c r="AL219" s="60"/>
      <c r="AM219" s="239" t="s">
        <v>5369</v>
      </c>
      <c r="AN219" s="60"/>
      <c r="AO219" s="239" t="s">
        <v>5370</v>
      </c>
      <c r="AQ219" s="237" t="s">
        <v>5384</v>
      </c>
      <c r="AR219" s="238" t="s">
        <v>5385</v>
      </c>
      <c r="AS219" s="266" t="s">
        <v>5386</v>
      </c>
      <c r="AT219" s="268"/>
      <c r="AU219" s="267" t="s">
        <v>5381</v>
      </c>
      <c r="AV219" s="258" t="s">
        <v>5402</v>
      </c>
      <c r="AW219" s="245" t="s">
        <v>5405</v>
      </c>
    </row>
    <row r="220" spans="1:49" ht="15" customHeight="1">
      <c r="A220" s="70"/>
      <c r="B220" s="2"/>
      <c r="C220" s="72" t="s">
        <v>57</v>
      </c>
      <c r="D220" s="361" t="str">
        <f>IF(CNGE_2024_M1_Secc3!D79="","",CNGE_2024_M1_Secc3!D79)</f>
        <v/>
      </c>
      <c r="E220" s="361"/>
      <c r="F220" s="361"/>
      <c r="G220" s="361"/>
      <c r="H220" s="361"/>
      <c r="I220" s="361"/>
      <c r="J220" s="361"/>
      <c r="K220" s="361"/>
      <c r="L220" s="361"/>
      <c r="M220" s="361"/>
      <c r="N220" s="375"/>
      <c r="O220" s="375"/>
      <c r="P220" s="375"/>
      <c r="Q220" s="373"/>
      <c r="R220" s="373"/>
      <c r="S220" s="302"/>
      <c r="T220" s="303"/>
      <c r="U220" s="303"/>
      <c r="V220" s="304"/>
      <c r="W220" s="302"/>
      <c r="X220" s="303"/>
      <c r="Y220" s="303"/>
      <c r="Z220" s="304"/>
      <c r="AA220" s="302"/>
      <c r="AB220" s="303"/>
      <c r="AC220" s="303"/>
      <c r="AD220" s="304"/>
      <c r="AG220" s="190">
        <f>IF(AND($AG$68&gt;0,COUNTA(D220:AD220,D344:AD344)=0),0,IF(AND($AW220&gt;0,COUNTA(N220:AD220,H344:AD344)=0),0,IF(AND($AG$68=0,COUNTBLANK(D220)=0,S79&lt;&gt;"",S79&lt;&gt;1,COUNTA(N220:AD220,H344:AD344)=0),0,IF(AND($AG$68=0,COUNTBLANK(D220)=0,S79&lt;&gt;"",S79=1,COUNTA(N220:V220,AA220)=4,S220&lt;&gt;"",S220&lt;&gt;1,COUNTA(W220)=0,COUNTA(H344)=1,COUNTA(N344)=1,AJ220=0),0,IF(AND($AG$68=0,COUNTBLANK(D220)=0,S79&lt;&gt;"",S79=1,COUNTA(N220:V220,AA220)=4,S220&lt;&gt;"",S220=1,COUNTA(W220)=1,COUNTA(H344)=1,COUNTA(N344)=1,AJ220=0),0,IF(AND(COUNTBLANK(D220)=1,COUNTA(N220:AD220,H344:AD344)=0),0,1))))))</f>
        <v>0</v>
      </c>
      <c r="AH220" s="191">
        <f>COUNTIF(N220:R220,"NS")+COUNTIF(W220,"NS")</f>
        <v>0</v>
      </c>
      <c r="AI220" s="188">
        <f>IF(AND(H344="",COUNTA(I344:M344)=0),0,IF(AND(H344&lt;&gt;"",COUNTA(I344:M344)=0),0,IF(AND(H344&lt;&gt;"",I344&lt;&gt;"",COUNTA(J344:M344)=0),0,IF(AND(H344&lt;&gt;"",I344&lt;&gt;"",J344&lt;&gt;"",COUNTA(K344:M344)=0),0,IF(AND(H344&lt;&gt;"",I344&lt;&gt;"",J344&lt;&gt;"",K344&lt;&gt;"",COUNTA(L344:M344)=0),0,IF(AND(H344&lt;&gt;"",I344&lt;&gt;"",J344&lt;&gt;"",K344&lt;&gt;"",L344&lt;&gt;"",COUNTA(M344)=0),0,IF(AND(H344&lt;&gt;"",I344&lt;&gt;"",J344&lt;&gt;"",K344&lt;&gt;"",L344&lt;&gt;"",M344&lt;&gt;""),0,1)))))))</f>
        <v>0</v>
      </c>
      <c r="AJ220" s="192">
        <f>IF(AND(COUNTBLANK(D220)=0,COUNTA(P344:AB344)&gt;0,AC344="",AD344=""),0,IF(AND(COUNTBLANK(D220)=0,COUNTA(P344:AC344)=0,AD344="X"),0,IF(AND(COUNTBLANK(D220)=0,COUNTA(P344:AB344,AD344)=0,AC344="X"),0,IF(AND(COUNTBLANK(D220)=1,COUNTA(P344:AD344)=0),0,1))))</f>
        <v>0</v>
      </c>
      <c r="AK220" s="185" t="b">
        <f>NOT(EXACT(N220,UPPER(N220)))</f>
        <v>0</v>
      </c>
      <c r="AL220" s="164" t="str">
        <f>SUBSTITUTE( SUBSTITUTE( SUBSTITUTE( SUBSTITUTE( SUBSTITUTE( SUBSTITUTE( SUBSTITUTE( SUBSTITUTE( SUBSTITUTE( SUBSTITUTE(N220, "á", "a"), "é", "e"), "í", "i"), "ó", "o"), "ú", "u"), "Á", "A"), "É", "E"), "Í", "I"), "Ó", "O"), "Ú", "U")</f>
        <v/>
      </c>
      <c r="AM220" s="185" t="b">
        <f>NOT(EXACT(N220,AL220))</f>
        <v>0</v>
      </c>
      <c r="AN220" s="164" t="str">
        <f>SUBSTITUTE((SUBSTITUTE(SUBSTITUTE(SUBSTITUTE(N220,".",""),",",""),"(","")),")","")</f>
        <v/>
      </c>
      <c r="AO220" s="185" t="b">
        <f>NOT(EXACT(N220,AN220))</f>
        <v>0</v>
      </c>
      <c r="AP220" s="164"/>
      <c r="AQ220" s="186">
        <f>COUNTIF(N220,"VARIAS")</f>
        <v>0</v>
      </c>
      <c r="AR220" s="189">
        <f>IF(COUNTIF(AB344:AB463,"X")&gt;0,1,0)</f>
        <v>0</v>
      </c>
      <c r="AS220" s="193">
        <f>IF(AND($AD344="X",COUNTA(P344:AC344)&gt;0),1,IF(AND($AC344="X",COUNTA(P344:AB344,AD344)&gt;0),1,0))</f>
        <v>0</v>
      </c>
      <c r="AT220" s="265"/>
      <c r="AU220" s="187">
        <f>IF(AND($AG$68&gt;0,COUNTA(D220:AD339,D344:AD463)&gt;0),1,0)</f>
        <v>0</v>
      </c>
      <c r="AV220" s="257">
        <f>IF(OR(COUNTIF(H344:M344,1)&gt;1,COUNTIF(H344:M344,2)&gt;1,COUNTIF(H344:M344,3)&gt;1,COUNTIF(H344:M344,4)&gt;1,COUNTIF(H344:M344,5)&gt;1,COUNTIF(H344:M344,6)&gt;1,COUNTIF(H344:M344,7)&gt;1,COUNTIF(H344:M344,8)&gt;1,COUNTIF(H344:M344,9)&gt;1,),1,0)</f>
        <v>0</v>
      </c>
      <c r="AW220" s="200">
        <f>IF(COUNTIF($M79,"NA")&gt;0,1,IF(AND($S79&lt;&gt;"",$S79&lt;&gt;1),1,0))</f>
        <v>0</v>
      </c>
    </row>
    <row r="221" spans="1:49" ht="15" customHeight="1">
      <c r="A221" s="70"/>
      <c r="B221" s="2"/>
      <c r="C221" s="72" t="s">
        <v>58</v>
      </c>
      <c r="D221" s="361" t="str">
        <f>IF(CNGE_2024_M1_Secc3!D80="","",CNGE_2024_M1_Secc3!D80)</f>
        <v/>
      </c>
      <c r="E221" s="361"/>
      <c r="F221" s="361"/>
      <c r="G221" s="361"/>
      <c r="H221" s="361"/>
      <c r="I221" s="361"/>
      <c r="J221" s="361"/>
      <c r="K221" s="361"/>
      <c r="L221" s="361"/>
      <c r="M221" s="361"/>
      <c r="N221" s="375"/>
      <c r="O221" s="375"/>
      <c r="P221" s="375"/>
      <c r="Q221" s="373"/>
      <c r="R221" s="373"/>
      <c r="S221" s="302"/>
      <c r="T221" s="303"/>
      <c r="U221" s="303"/>
      <c r="V221" s="304"/>
      <c r="W221" s="302"/>
      <c r="X221" s="303"/>
      <c r="Y221" s="303"/>
      <c r="Z221" s="304"/>
      <c r="AA221" s="302"/>
      <c r="AB221" s="303"/>
      <c r="AC221" s="303"/>
      <c r="AD221" s="304"/>
      <c r="AG221" s="190">
        <f t="shared" ref="AG221:AG284" si="34">IF(AND($AG$68&gt;0,COUNTA(D221:AD221,D345:AD345)=0),0,IF(AND($AW221&gt;0,COUNTA(N221:AD221,H345:AD345)=0),0,IF(AND($AG$68=0,COUNTBLANK(D221)=0,S80&lt;&gt;"",S80&lt;&gt;1,COUNTA(N221:AD221,H345:AD345)=0),0,IF(AND($AG$68=0,COUNTBLANK(D221)=0,S80&lt;&gt;"",S80=1,COUNTA(N221:V221,AA221)=4,S221&lt;&gt;"",S221&lt;&gt;1,COUNTA(W221)=0,COUNTA(H345)=1,COUNTA(N345)=1,AJ221=0),0,IF(AND($AG$68=0,COUNTBLANK(D221)=0,S80&lt;&gt;"",S80=1,COUNTA(N221:V221,AA221)=4,S221&lt;&gt;"",S221=1,COUNTA(W221)=1,COUNTA(H345)=1,COUNTA(N345)=1,AJ221=0),0,IF(AND(COUNTBLANK(D221)=1,COUNTA(N221:AD221,H345:AD345)=0),0,1))))))</f>
        <v>0</v>
      </c>
      <c r="AH221" s="191">
        <f t="shared" ref="AH221:AH284" si="35">COUNTIF(N221:R221,"NS")+COUNTIF(W221,"NS")</f>
        <v>0</v>
      </c>
      <c r="AI221" s="188">
        <f t="shared" ref="AI221:AI284" si="36">IF(AND(H345="",COUNTA(I345:M345)=0),0,IF(AND(H345&lt;&gt;"",COUNTA(I345:M345)=0),0,IF(AND(H345&lt;&gt;"",I345&lt;&gt;"",COUNTA(J345:M345)=0),0,IF(AND(H345&lt;&gt;"",I345&lt;&gt;"",J345&lt;&gt;"",COUNTA(K345:M345)=0),0,IF(AND(H345&lt;&gt;"",I345&lt;&gt;"",J345&lt;&gt;"",K345&lt;&gt;"",COUNTA(L345:M345)=0),0,IF(AND(H345&lt;&gt;"",I345&lt;&gt;"",J345&lt;&gt;"",K345&lt;&gt;"",L345&lt;&gt;"",COUNTA(M345)=0),0,IF(AND(H345&lt;&gt;"",I345&lt;&gt;"",J345&lt;&gt;"",K345&lt;&gt;"",L345&lt;&gt;"",M345&lt;&gt;""),0,1)))))))</f>
        <v>0</v>
      </c>
      <c r="AJ221" s="192">
        <f t="shared" ref="AJ221:AJ284" si="37">IF(AND(COUNTBLANK(D221)=0,COUNTA(P345:AB345)&gt;0,AC345="",AD345=""),0,IF(AND(COUNTBLANK(D221)=0,COUNTA(P345:AC345)=0,AD345="X"),0,IF(AND(COUNTBLANK(D221)=0,COUNTA(P345:AB345,AD345)=0,AC345="X"),0,IF(AND(COUNTBLANK(D221)=1,COUNTA(P345:AD345)=0),0,1))))</f>
        <v>0</v>
      </c>
      <c r="AK221" s="185" t="b">
        <f t="shared" ref="AK221:AK284" si="38">NOT(EXACT(N221,UPPER(N221)))</f>
        <v>0</v>
      </c>
      <c r="AL221" s="164" t="str">
        <f t="shared" ref="AL221:AL284" si="39">SUBSTITUTE( SUBSTITUTE( SUBSTITUTE( SUBSTITUTE( SUBSTITUTE( SUBSTITUTE( SUBSTITUTE( SUBSTITUTE( SUBSTITUTE( SUBSTITUTE(N221, "á", "a"), "é", "e"), "í", "i"), "ó", "o"), "ú", "u"), "Á", "A"), "É", "E"), "Í", "I"), "Ó", "O"), "Ú", "U")</f>
        <v/>
      </c>
      <c r="AM221" s="185" t="b">
        <f t="shared" ref="AM221:AM284" si="40">NOT(EXACT(N221,AL221))</f>
        <v>0</v>
      </c>
      <c r="AN221" s="164" t="str">
        <f t="shared" ref="AN221:AN284" si="41">SUBSTITUTE((SUBSTITUTE(SUBSTITUTE(SUBSTITUTE(N221,".",""),",",""),"(","")),")","")</f>
        <v/>
      </c>
      <c r="AO221" s="185" t="b">
        <f t="shared" ref="AO221:AO284" si="42">NOT(EXACT(N221,AN221))</f>
        <v>0</v>
      </c>
      <c r="AQ221" s="186">
        <f t="shared" ref="AQ221:AQ284" si="43">COUNTIF(N221,"VARIAS")</f>
        <v>0</v>
      </c>
      <c r="AS221" s="193">
        <f t="shared" ref="AS221:AS284" si="44">IF(AND($AD345="X",COUNTA(P345:AC345)&gt;0),1,IF(AND($AC345="X",COUNTA(P345:AB345,AD345)&gt;0),1,0))</f>
        <v>0</v>
      </c>
      <c r="AT221" s="265"/>
      <c r="AV221" s="257">
        <f t="shared" ref="AV221:AV284" si="45">IF(OR(COUNTIF(H345:M345,1)&gt;1,COUNTIF(H345:M345,2)&gt;1,COUNTIF(H345:M345,3)&gt;1,COUNTIF(H345:M345,4)&gt;1,COUNTIF(H345:M345,5)&gt;1,COUNTIF(H345:M345,6)&gt;1,COUNTIF(H345:M345,7)&gt;1,COUNTIF(H345:M345,8)&gt;1,COUNTIF(H345:M345,9)&gt;1,),1,0)</f>
        <v>0</v>
      </c>
      <c r="AW221" s="200">
        <f t="shared" ref="AW221:AW284" si="46">IF(COUNTIF($M80,"NA")&gt;0,1,IF(AND($S80&lt;&gt;"",$S80&lt;&gt;1),1,0))</f>
        <v>0</v>
      </c>
    </row>
    <row r="222" spans="1:49" ht="15" customHeight="1">
      <c r="A222" s="70"/>
      <c r="B222" s="2"/>
      <c r="C222" s="72" t="s">
        <v>59</v>
      </c>
      <c r="D222" s="361" t="str">
        <f>IF(CNGE_2024_M1_Secc3!D81="","",CNGE_2024_M1_Secc3!D81)</f>
        <v/>
      </c>
      <c r="E222" s="361"/>
      <c r="F222" s="361"/>
      <c r="G222" s="361"/>
      <c r="H222" s="361"/>
      <c r="I222" s="361"/>
      <c r="J222" s="361"/>
      <c r="K222" s="361"/>
      <c r="L222" s="361"/>
      <c r="M222" s="361"/>
      <c r="N222" s="375"/>
      <c r="O222" s="375"/>
      <c r="P222" s="375"/>
      <c r="Q222" s="373"/>
      <c r="R222" s="373"/>
      <c r="S222" s="302"/>
      <c r="T222" s="303"/>
      <c r="U222" s="303"/>
      <c r="V222" s="304"/>
      <c r="W222" s="302"/>
      <c r="X222" s="303"/>
      <c r="Y222" s="303"/>
      <c r="Z222" s="304"/>
      <c r="AA222" s="302"/>
      <c r="AB222" s="303"/>
      <c r="AC222" s="303"/>
      <c r="AD222" s="304"/>
      <c r="AG222" s="190">
        <f t="shared" si="34"/>
        <v>0</v>
      </c>
      <c r="AH222" s="191">
        <f t="shared" si="35"/>
        <v>0</v>
      </c>
      <c r="AI222" s="188">
        <f t="shared" si="36"/>
        <v>0</v>
      </c>
      <c r="AJ222" s="192">
        <f t="shared" si="37"/>
        <v>0</v>
      </c>
      <c r="AK222" s="185" t="b">
        <f t="shared" si="38"/>
        <v>0</v>
      </c>
      <c r="AL222" s="164" t="str">
        <f t="shared" si="39"/>
        <v/>
      </c>
      <c r="AM222" s="185" t="b">
        <f t="shared" si="40"/>
        <v>0</v>
      </c>
      <c r="AN222" s="164" t="str">
        <f t="shared" si="41"/>
        <v/>
      </c>
      <c r="AO222" s="185" t="b">
        <f t="shared" si="42"/>
        <v>0</v>
      </c>
      <c r="AQ222" s="186">
        <f t="shared" si="43"/>
        <v>0</v>
      </c>
      <c r="AS222" s="193">
        <f t="shared" si="44"/>
        <v>0</v>
      </c>
      <c r="AT222" s="265"/>
      <c r="AV222" s="257">
        <f t="shared" si="45"/>
        <v>0</v>
      </c>
      <c r="AW222" s="200">
        <f t="shared" si="46"/>
        <v>0</v>
      </c>
    </row>
    <row r="223" spans="1:49" ht="15" customHeight="1">
      <c r="A223" s="70"/>
      <c r="B223" s="2"/>
      <c r="C223" s="72" t="s">
        <v>60</v>
      </c>
      <c r="D223" s="361" t="str">
        <f>IF(CNGE_2024_M1_Secc3!D82="","",CNGE_2024_M1_Secc3!D82)</f>
        <v/>
      </c>
      <c r="E223" s="361"/>
      <c r="F223" s="361"/>
      <c r="G223" s="361"/>
      <c r="H223" s="361"/>
      <c r="I223" s="361"/>
      <c r="J223" s="361"/>
      <c r="K223" s="361"/>
      <c r="L223" s="361"/>
      <c r="M223" s="361"/>
      <c r="N223" s="375"/>
      <c r="O223" s="375"/>
      <c r="P223" s="375"/>
      <c r="Q223" s="373"/>
      <c r="R223" s="373"/>
      <c r="S223" s="302"/>
      <c r="T223" s="303"/>
      <c r="U223" s="303"/>
      <c r="V223" s="304"/>
      <c r="W223" s="302"/>
      <c r="X223" s="303"/>
      <c r="Y223" s="303"/>
      <c r="Z223" s="304"/>
      <c r="AA223" s="302"/>
      <c r="AB223" s="303"/>
      <c r="AC223" s="303"/>
      <c r="AD223" s="304"/>
      <c r="AG223" s="190">
        <f t="shared" si="34"/>
        <v>0</v>
      </c>
      <c r="AH223" s="191">
        <f t="shared" si="35"/>
        <v>0</v>
      </c>
      <c r="AI223" s="188">
        <f t="shared" si="36"/>
        <v>0</v>
      </c>
      <c r="AJ223" s="192">
        <f t="shared" si="37"/>
        <v>0</v>
      </c>
      <c r="AK223" s="185" t="b">
        <f t="shared" si="38"/>
        <v>0</v>
      </c>
      <c r="AL223" s="164" t="str">
        <f t="shared" si="39"/>
        <v/>
      </c>
      <c r="AM223" s="185" t="b">
        <f t="shared" si="40"/>
        <v>0</v>
      </c>
      <c r="AN223" s="164" t="str">
        <f t="shared" si="41"/>
        <v/>
      </c>
      <c r="AO223" s="185" t="b">
        <f t="shared" si="42"/>
        <v>0</v>
      </c>
      <c r="AQ223" s="186">
        <f t="shared" si="43"/>
        <v>0</v>
      </c>
      <c r="AS223" s="193">
        <f t="shared" si="44"/>
        <v>0</v>
      </c>
      <c r="AT223" s="265"/>
      <c r="AV223" s="257">
        <f t="shared" si="45"/>
        <v>0</v>
      </c>
      <c r="AW223" s="200">
        <f t="shared" si="46"/>
        <v>0</v>
      </c>
    </row>
    <row r="224" spans="1:49" ht="15" customHeight="1">
      <c r="A224" s="70"/>
      <c r="B224" s="2"/>
      <c r="C224" s="72" t="s">
        <v>61</v>
      </c>
      <c r="D224" s="361" t="str">
        <f>IF(CNGE_2024_M1_Secc3!D83="","",CNGE_2024_M1_Secc3!D83)</f>
        <v/>
      </c>
      <c r="E224" s="361"/>
      <c r="F224" s="361"/>
      <c r="G224" s="361"/>
      <c r="H224" s="361"/>
      <c r="I224" s="361"/>
      <c r="J224" s="361"/>
      <c r="K224" s="361"/>
      <c r="L224" s="361"/>
      <c r="M224" s="361"/>
      <c r="N224" s="375"/>
      <c r="O224" s="375"/>
      <c r="P224" s="375"/>
      <c r="Q224" s="373"/>
      <c r="R224" s="373"/>
      <c r="S224" s="302"/>
      <c r="T224" s="303"/>
      <c r="U224" s="303"/>
      <c r="V224" s="304"/>
      <c r="W224" s="302"/>
      <c r="X224" s="303"/>
      <c r="Y224" s="303"/>
      <c r="Z224" s="304"/>
      <c r="AA224" s="302"/>
      <c r="AB224" s="303"/>
      <c r="AC224" s="303"/>
      <c r="AD224" s="304"/>
      <c r="AG224" s="190">
        <f t="shared" si="34"/>
        <v>0</v>
      </c>
      <c r="AH224" s="191">
        <f t="shared" si="35"/>
        <v>0</v>
      </c>
      <c r="AI224" s="188">
        <f t="shared" si="36"/>
        <v>0</v>
      </c>
      <c r="AJ224" s="192">
        <f t="shared" si="37"/>
        <v>0</v>
      </c>
      <c r="AK224" s="185" t="b">
        <f t="shared" si="38"/>
        <v>0</v>
      </c>
      <c r="AL224" s="164" t="str">
        <f t="shared" si="39"/>
        <v/>
      </c>
      <c r="AM224" s="185" t="b">
        <f t="shared" si="40"/>
        <v>0</v>
      </c>
      <c r="AN224" s="164" t="str">
        <f t="shared" si="41"/>
        <v/>
      </c>
      <c r="AO224" s="185" t="b">
        <f t="shared" si="42"/>
        <v>0</v>
      </c>
      <c r="AQ224" s="186">
        <f t="shared" si="43"/>
        <v>0</v>
      </c>
      <c r="AS224" s="193">
        <f t="shared" si="44"/>
        <v>0</v>
      </c>
      <c r="AT224" s="265"/>
      <c r="AV224" s="257">
        <f t="shared" si="45"/>
        <v>0</v>
      </c>
      <c r="AW224" s="200">
        <f t="shared" si="46"/>
        <v>0</v>
      </c>
    </row>
    <row r="225" spans="1:49" ht="15" customHeight="1">
      <c r="A225" s="70"/>
      <c r="B225" s="2"/>
      <c r="C225" s="72" t="s">
        <v>62</v>
      </c>
      <c r="D225" s="361" t="str">
        <f>IF(CNGE_2024_M1_Secc3!D84="","",CNGE_2024_M1_Secc3!D84)</f>
        <v/>
      </c>
      <c r="E225" s="361"/>
      <c r="F225" s="361"/>
      <c r="G225" s="361"/>
      <c r="H225" s="361"/>
      <c r="I225" s="361"/>
      <c r="J225" s="361"/>
      <c r="K225" s="361"/>
      <c r="L225" s="361"/>
      <c r="M225" s="361"/>
      <c r="N225" s="375"/>
      <c r="O225" s="375"/>
      <c r="P225" s="375"/>
      <c r="Q225" s="373"/>
      <c r="R225" s="373"/>
      <c r="S225" s="302"/>
      <c r="T225" s="303"/>
      <c r="U225" s="303"/>
      <c r="V225" s="304"/>
      <c r="W225" s="302"/>
      <c r="X225" s="303"/>
      <c r="Y225" s="303"/>
      <c r="Z225" s="304"/>
      <c r="AA225" s="302"/>
      <c r="AB225" s="303"/>
      <c r="AC225" s="303"/>
      <c r="AD225" s="304"/>
      <c r="AG225" s="190">
        <f t="shared" si="34"/>
        <v>0</v>
      </c>
      <c r="AH225" s="191">
        <f t="shared" si="35"/>
        <v>0</v>
      </c>
      <c r="AI225" s="188">
        <f t="shared" si="36"/>
        <v>0</v>
      </c>
      <c r="AJ225" s="192">
        <f t="shared" si="37"/>
        <v>0</v>
      </c>
      <c r="AK225" s="185" t="b">
        <f t="shared" si="38"/>
        <v>0</v>
      </c>
      <c r="AL225" s="164" t="str">
        <f t="shared" si="39"/>
        <v/>
      </c>
      <c r="AM225" s="185" t="b">
        <f t="shared" si="40"/>
        <v>0</v>
      </c>
      <c r="AN225" s="164" t="str">
        <f t="shared" si="41"/>
        <v/>
      </c>
      <c r="AO225" s="185" t="b">
        <f t="shared" si="42"/>
        <v>0</v>
      </c>
      <c r="AQ225" s="186">
        <f t="shared" si="43"/>
        <v>0</v>
      </c>
      <c r="AS225" s="193">
        <f t="shared" si="44"/>
        <v>0</v>
      </c>
      <c r="AT225" s="265"/>
      <c r="AV225" s="257">
        <f t="shared" si="45"/>
        <v>0</v>
      </c>
      <c r="AW225" s="200">
        <f t="shared" si="46"/>
        <v>0</v>
      </c>
    </row>
    <row r="226" spans="1:49" ht="15" customHeight="1">
      <c r="A226" s="70"/>
      <c r="B226" s="2"/>
      <c r="C226" s="72" t="s">
        <v>63</v>
      </c>
      <c r="D226" s="361" t="str">
        <f>IF(CNGE_2024_M1_Secc3!D85="","",CNGE_2024_M1_Secc3!D85)</f>
        <v/>
      </c>
      <c r="E226" s="361"/>
      <c r="F226" s="361"/>
      <c r="G226" s="361"/>
      <c r="H226" s="361"/>
      <c r="I226" s="361"/>
      <c r="J226" s="361"/>
      <c r="K226" s="361"/>
      <c r="L226" s="361"/>
      <c r="M226" s="361"/>
      <c r="N226" s="375"/>
      <c r="O226" s="375"/>
      <c r="P226" s="375"/>
      <c r="Q226" s="373"/>
      <c r="R226" s="373"/>
      <c r="S226" s="302"/>
      <c r="T226" s="303"/>
      <c r="U226" s="303"/>
      <c r="V226" s="304"/>
      <c r="W226" s="302"/>
      <c r="X226" s="303"/>
      <c r="Y226" s="303"/>
      <c r="Z226" s="304"/>
      <c r="AA226" s="302"/>
      <c r="AB226" s="303"/>
      <c r="AC226" s="303"/>
      <c r="AD226" s="304"/>
      <c r="AG226" s="190">
        <f t="shared" si="34"/>
        <v>0</v>
      </c>
      <c r="AH226" s="191">
        <f t="shared" si="35"/>
        <v>0</v>
      </c>
      <c r="AI226" s="188">
        <f t="shared" si="36"/>
        <v>0</v>
      </c>
      <c r="AJ226" s="192">
        <f t="shared" si="37"/>
        <v>0</v>
      </c>
      <c r="AK226" s="185" t="b">
        <f t="shared" si="38"/>
        <v>0</v>
      </c>
      <c r="AL226" s="164" t="str">
        <f t="shared" si="39"/>
        <v/>
      </c>
      <c r="AM226" s="185" t="b">
        <f t="shared" si="40"/>
        <v>0</v>
      </c>
      <c r="AN226" s="164" t="str">
        <f t="shared" si="41"/>
        <v/>
      </c>
      <c r="AO226" s="185" t="b">
        <f t="shared" si="42"/>
        <v>0</v>
      </c>
      <c r="AQ226" s="186">
        <f t="shared" si="43"/>
        <v>0</v>
      </c>
      <c r="AS226" s="193">
        <f t="shared" si="44"/>
        <v>0</v>
      </c>
      <c r="AT226" s="265"/>
      <c r="AV226" s="257">
        <f t="shared" si="45"/>
        <v>0</v>
      </c>
      <c r="AW226" s="200">
        <f t="shared" si="46"/>
        <v>0</v>
      </c>
    </row>
    <row r="227" spans="1:49" ht="15" customHeight="1">
      <c r="A227" s="70"/>
      <c r="B227" s="2"/>
      <c r="C227" s="72" t="s">
        <v>64</v>
      </c>
      <c r="D227" s="361" t="str">
        <f>IF(CNGE_2024_M1_Secc3!D86="","",CNGE_2024_M1_Secc3!D86)</f>
        <v/>
      </c>
      <c r="E227" s="361"/>
      <c r="F227" s="361"/>
      <c r="G227" s="361"/>
      <c r="H227" s="361"/>
      <c r="I227" s="361"/>
      <c r="J227" s="361"/>
      <c r="K227" s="361"/>
      <c r="L227" s="361"/>
      <c r="M227" s="361"/>
      <c r="N227" s="375"/>
      <c r="O227" s="375"/>
      <c r="P227" s="375"/>
      <c r="Q227" s="373"/>
      <c r="R227" s="373"/>
      <c r="S227" s="302"/>
      <c r="T227" s="303"/>
      <c r="U227" s="303"/>
      <c r="V227" s="304"/>
      <c r="W227" s="302"/>
      <c r="X227" s="303"/>
      <c r="Y227" s="303"/>
      <c r="Z227" s="304"/>
      <c r="AA227" s="302"/>
      <c r="AB227" s="303"/>
      <c r="AC227" s="303"/>
      <c r="AD227" s="304"/>
      <c r="AG227" s="190">
        <f t="shared" si="34"/>
        <v>0</v>
      </c>
      <c r="AH227" s="191">
        <f t="shared" si="35"/>
        <v>0</v>
      </c>
      <c r="AI227" s="188">
        <f t="shared" si="36"/>
        <v>0</v>
      </c>
      <c r="AJ227" s="192">
        <f t="shared" si="37"/>
        <v>0</v>
      </c>
      <c r="AK227" s="185" t="b">
        <f t="shared" si="38"/>
        <v>0</v>
      </c>
      <c r="AL227" s="164" t="str">
        <f t="shared" si="39"/>
        <v/>
      </c>
      <c r="AM227" s="185" t="b">
        <f t="shared" si="40"/>
        <v>0</v>
      </c>
      <c r="AN227" s="164" t="str">
        <f t="shared" si="41"/>
        <v/>
      </c>
      <c r="AO227" s="185" t="b">
        <f t="shared" si="42"/>
        <v>0</v>
      </c>
      <c r="AQ227" s="186">
        <f t="shared" si="43"/>
        <v>0</v>
      </c>
      <c r="AS227" s="193">
        <f t="shared" si="44"/>
        <v>0</v>
      </c>
      <c r="AT227" s="265"/>
      <c r="AV227" s="257">
        <f t="shared" si="45"/>
        <v>0</v>
      </c>
      <c r="AW227" s="200">
        <f t="shared" si="46"/>
        <v>0</v>
      </c>
    </row>
    <row r="228" spans="1:49" ht="15" customHeight="1">
      <c r="A228" s="70"/>
      <c r="B228" s="2"/>
      <c r="C228" s="72" t="s">
        <v>65</v>
      </c>
      <c r="D228" s="361" t="str">
        <f>IF(CNGE_2024_M1_Secc3!D87="","",CNGE_2024_M1_Secc3!D87)</f>
        <v/>
      </c>
      <c r="E228" s="361"/>
      <c r="F228" s="361"/>
      <c r="G228" s="361"/>
      <c r="H228" s="361"/>
      <c r="I228" s="361"/>
      <c r="J228" s="361"/>
      <c r="K228" s="361"/>
      <c r="L228" s="361"/>
      <c r="M228" s="361"/>
      <c r="N228" s="375"/>
      <c r="O228" s="375"/>
      <c r="P228" s="375"/>
      <c r="Q228" s="373"/>
      <c r="R228" s="373"/>
      <c r="S228" s="302"/>
      <c r="T228" s="303"/>
      <c r="U228" s="303"/>
      <c r="V228" s="304"/>
      <c r="W228" s="302"/>
      <c r="X228" s="303"/>
      <c r="Y228" s="303"/>
      <c r="Z228" s="304"/>
      <c r="AA228" s="302"/>
      <c r="AB228" s="303"/>
      <c r="AC228" s="303"/>
      <c r="AD228" s="304"/>
      <c r="AG228" s="190">
        <f t="shared" si="34"/>
        <v>0</v>
      </c>
      <c r="AH228" s="191">
        <f t="shared" si="35"/>
        <v>0</v>
      </c>
      <c r="AI228" s="188">
        <f t="shared" si="36"/>
        <v>0</v>
      </c>
      <c r="AJ228" s="192">
        <f t="shared" si="37"/>
        <v>0</v>
      </c>
      <c r="AK228" s="185" t="b">
        <f t="shared" si="38"/>
        <v>0</v>
      </c>
      <c r="AL228" s="164" t="str">
        <f t="shared" si="39"/>
        <v/>
      </c>
      <c r="AM228" s="185" t="b">
        <f t="shared" si="40"/>
        <v>0</v>
      </c>
      <c r="AN228" s="164" t="str">
        <f t="shared" si="41"/>
        <v/>
      </c>
      <c r="AO228" s="185" t="b">
        <f t="shared" si="42"/>
        <v>0</v>
      </c>
      <c r="AQ228" s="186">
        <f t="shared" si="43"/>
        <v>0</v>
      </c>
      <c r="AS228" s="193">
        <f t="shared" si="44"/>
        <v>0</v>
      </c>
      <c r="AT228" s="265"/>
      <c r="AV228" s="257">
        <f t="shared" si="45"/>
        <v>0</v>
      </c>
      <c r="AW228" s="200">
        <f t="shared" si="46"/>
        <v>0</v>
      </c>
    </row>
    <row r="229" spans="1:49" ht="15" customHeight="1">
      <c r="A229" s="70"/>
      <c r="B229" s="2"/>
      <c r="C229" s="72" t="s">
        <v>66</v>
      </c>
      <c r="D229" s="361" t="str">
        <f>IF(CNGE_2024_M1_Secc3!D88="","",CNGE_2024_M1_Secc3!D88)</f>
        <v/>
      </c>
      <c r="E229" s="361"/>
      <c r="F229" s="361"/>
      <c r="G229" s="361"/>
      <c r="H229" s="361"/>
      <c r="I229" s="361"/>
      <c r="J229" s="361"/>
      <c r="K229" s="361"/>
      <c r="L229" s="361"/>
      <c r="M229" s="361"/>
      <c r="N229" s="375"/>
      <c r="O229" s="375"/>
      <c r="P229" s="375"/>
      <c r="Q229" s="373"/>
      <c r="R229" s="373"/>
      <c r="S229" s="302"/>
      <c r="T229" s="303"/>
      <c r="U229" s="303"/>
      <c r="V229" s="304"/>
      <c r="W229" s="302"/>
      <c r="X229" s="303"/>
      <c r="Y229" s="303"/>
      <c r="Z229" s="304"/>
      <c r="AA229" s="302"/>
      <c r="AB229" s="303"/>
      <c r="AC229" s="303"/>
      <c r="AD229" s="304"/>
      <c r="AG229" s="190">
        <f t="shared" si="34"/>
        <v>0</v>
      </c>
      <c r="AH229" s="191">
        <f t="shared" si="35"/>
        <v>0</v>
      </c>
      <c r="AI229" s="188">
        <f t="shared" si="36"/>
        <v>0</v>
      </c>
      <c r="AJ229" s="192">
        <f t="shared" si="37"/>
        <v>0</v>
      </c>
      <c r="AK229" s="185" t="b">
        <f t="shared" si="38"/>
        <v>0</v>
      </c>
      <c r="AL229" s="164" t="str">
        <f t="shared" si="39"/>
        <v/>
      </c>
      <c r="AM229" s="185" t="b">
        <f t="shared" si="40"/>
        <v>0</v>
      </c>
      <c r="AN229" s="164" t="str">
        <f t="shared" si="41"/>
        <v/>
      </c>
      <c r="AO229" s="185" t="b">
        <f t="shared" si="42"/>
        <v>0</v>
      </c>
      <c r="AQ229" s="186">
        <f t="shared" si="43"/>
        <v>0</v>
      </c>
      <c r="AS229" s="193">
        <f t="shared" si="44"/>
        <v>0</v>
      </c>
      <c r="AT229" s="265"/>
      <c r="AV229" s="257">
        <f t="shared" si="45"/>
        <v>0</v>
      </c>
      <c r="AW229" s="200">
        <f t="shared" si="46"/>
        <v>0</v>
      </c>
    </row>
    <row r="230" spans="1:49" ht="15" customHeight="1">
      <c r="A230" s="70"/>
      <c r="B230" s="2"/>
      <c r="C230" s="72" t="s">
        <v>67</v>
      </c>
      <c r="D230" s="361" t="str">
        <f>IF(CNGE_2024_M1_Secc3!D89="","",CNGE_2024_M1_Secc3!D89)</f>
        <v/>
      </c>
      <c r="E230" s="361"/>
      <c r="F230" s="361"/>
      <c r="G230" s="361"/>
      <c r="H230" s="361"/>
      <c r="I230" s="361"/>
      <c r="J230" s="361"/>
      <c r="K230" s="361"/>
      <c r="L230" s="361"/>
      <c r="M230" s="361"/>
      <c r="N230" s="375"/>
      <c r="O230" s="375"/>
      <c r="P230" s="375"/>
      <c r="Q230" s="373"/>
      <c r="R230" s="373"/>
      <c r="S230" s="302"/>
      <c r="T230" s="303"/>
      <c r="U230" s="303"/>
      <c r="V230" s="304"/>
      <c r="W230" s="302"/>
      <c r="X230" s="303"/>
      <c r="Y230" s="303"/>
      <c r="Z230" s="304"/>
      <c r="AA230" s="302"/>
      <c r="AB230" s="303"/>
      <c r="AC230" s="303"/>
      <c r="AD230" s="304"/>
      <c r="AG230" s="190">
        <f t="shared" si="34"/>
        <v>0</v>
      </c>
      <c r="AH230" s="191">
        <f t="shared" si="35"/>
        <v>0</v>
      </c>
      <c r="AI230" s="188">
        <f t="shared" si="36"/>
        <v>0</v>
      </c>
      <c r="AJ230" s="192">
        <f t="shared" si="37"/>
        <v>0</v>
      </c>
      <c r="AK230" s="185" t="b">
        <f t="shared" si="38"/>
        <v>0</v>
      </c>
      <c r="AL230" s="164" t="str">
        <f t="shared" si="39"/>
        <v/>
      </c>
      <c r="AM230" s="185" t="b">
        <f t="shared" si="40"/>
        <v>0</v>
      </c>
      <c r="AN230" s="164" t="str">
        <f t="shared" si="41"/>
        <v/>
      </c>
      <c r="AO230" s="185" t="b">
        <f t="shared" si="42"/>
        <v>0</v>
      </c>
      <c r="AQ230" s="186">
        <f t="shared" si="43"/>
        <v>0</v>
      </c>
      <c r="AS230" s="193">
        <f t="shared" si="44"/>
        <v>0</v>
      </c>
      <c r="AT230" s="265"/>
      <c r="AV230" s="257">
        <f t="shared" si="45"/>
        <v>0</v>
      </c>
      <c r="AW230" s="200">
        <f t="shared" si="46"/>
        <v>0</v>
      </c>
    </row>
    <row r="231" spans="1:49" ht="15" customHeight="1">
      <c r="A231" s="70"/>
      <c r="B231" s="2"/>
      <c r="C231" s="72" t="s">
        <v>68</v>
      </c>
      <c r="D231" s="361" t="str">
        <f>IF(CNGE_2024_M1_Secc3!D90="","",CNGE_2024_M1_Secc3!D90)</f>
        <v/>
      </c>
      <c r="E231" s="361"/>
      <c r="F231" s="361"/>
      <c r="G231" s="361"/>
      <c r="H231" s="361"/>
      <c r="I231" s="361"/>
      <c r="J231" s="361"/>
      <c r="K231" s="361"/>
      <c r="L231" s="361"/>
      <c r="M231" s="361"/>
      <c r="N231" s="375"/>
      <c r="O231" s="375"/>
      <c r="P231" s="375"/>
      <c r="Q231" s="373"/>
      <c r="R231" s="373"/>
      <c r="S231" s="302"/>
      <c r="T231" s="303"/>
      <c r="U231" s="303"/>
      <c r="V231" s="304"/>
      <c r="W231" s="302"/>
      <c r="X231" s="303"/>
      <c r="Y231" s="303"/>
      <c r="Z231" s="304"/>
      <c r="AA231" s="302"/>
      <c r="AB231" s="303"/>
      <c r="AC231" s="303"/>
      <c r="AD231" s="304"/>
      <c r="AG231" s="190">
        <f t="shared" si="34"/>
        <v>0</v>
      </c>
      <c r="AH231" s="191">
        <f t="shared" si="35"/>
        <v>0</v>
      </c>
      <c r="AI231" s="188">
        <f t="shared" si="36"/>
        <v>0</v>
      </c>
      <c r="AJ231" s="192">
        <f t="shared" si="37"/>
        <v>0</v>
      </c>
      <c r="AK231" s="185" t="b">
        <f t="shared" si="38"/>
        <v>0</v>
      </c>
      <c r="AL231" s="164" t="str">
        <f t="shared" si="39"/>
        <v/>
      </c>
      <c r="AM231" s="185" t="b">
        <f t="shared" si="40"/>
        <v>0</v>
      </c>
      <c r="AN231" s="164" t="str">
        <f t="shared" si="41"/>
        <v/>
      </c>
      <c r="AO231" s="185" t="b">
        <f t="shared" si="42"/>
        <v>0</v>
      </c>
      <c r="AQ231" s="186">
        <f t="shared" si="43"/>
        <v>0</v>
      </c>
      <c r="AS231" s="193">
        <f t="shared" si="44"/>
        <v>0</v>
      </c>
      <c r="AT231" s="265"/>
      <c r="AV231" s="257">
        <f t="shared" si="45"/>
        <v>0</v>
      </c>
      <c r="AW231" s="200">
        <f t="shared" si="46"/>
        <v>0</v>
      </c>
    </row>
    <row r="232" spans="1:49" ht="15" customHeight="1">
      <c r="A232" s="70"/>
      <c r="B232" s="2"/>
      <c r="C232" s="72" t="s">
        <v>69</v>
      </c>
      <c r="D232" s="361" t="str">
        <f>IF(CNGE_2024_M1_Secc3!D91="","",CNGE_2024_M1_Secc3!D91)</f>
        <v/>
      </c>
      <c r="E232" s="361"/>
      <c r="F232" s="361"/>
      <c r="G232" s="361"/>
      <c r="H232" s="361"/>
      <c r="I232" s="361"/>
      <c r="J232" s="361"/>
      <c r="K232" s="361"/>
      <c r="L232" s="361"/>
      <c r="M232" s="361"/>
      <c r="N232" s="375"/>
      <c r="O232" s="375"/>
      <c r="P232" s="375"/>
      <c r="Q232" s="373"/>
      <c r="R232" s="373"/>
      <c r="S232" s="302"/>
      <c r="T232" s="303"/>
      <c r="U232" s="303"/>
      <c r="V232" s="304"/>
      <c r="W232" s="302"/>
      <c r="X232" s="303"/>
      <c r="Y232" s="303"/>
      <c r="Z232" s="304"/>
      <c r="AA232" s="302"/>
      <c r="AB232" s="303"/>
      <c r="AC232" s="303"/>
      <c r="AD232" s="304"/>
      <c r="AG232" s="190">
        <f t="shared" si="34"/>
        <v>0</v>
      </c>
      <c r="AH232" s="191">
        <f t="shared" si="35"/>
        <v>0</v>
      </c>
      <c r="AI232" s="188">
        <f t="shared" si="36"/>
        <v>0</v>
      </c>
      <c r="AJ232" s="192">
        <f t="shared" si="37"/>
        <v>0</v>
      </c>
      <c r="AK232" s="185" t="b">
        <f t="shared" si="38"/>
        <v>0</v>
      </c>
      <c r="AL232" s="164" t="str">
        <f t="shared" si="39"/>
        <v/>
      </c>
      <c r="AM232" s="185" t="b">
        <f t="shared" si="40"/>
        <v>0</v>
      </c>
      <c r="AN232" s="164" t="str">
        <f t="shared" si="41"/>
        <v/>
      </c>
      <c r="AO232" s="185" t="b">
        <f t="shared" si="42"/>
        <v>0</v>
      </c>
      <c r="AQ232" s="186">
        <f t="shared" si="43"/>
        <v>0</v>
      </c>
      <c r="AS232" s="193">
        <f t="shared" si="44"/>
        <v>0</v>
      </c>
      <c r="AT232" s="265"/>
      <c r="AV232" s="257">
        <f t="shared" si="45"/>
        <v>0</v>
      </c>
      <c r="AW232" s="200">
        <f t="shared" si="46"/>
        <v>0</v>
      </c>
    </row>
    <row r="233" spans="1:49" ht="15" customHeight="1">
      <c r="A233" s="70"/>
      <c r="B233" s="2"/>
      <c r="C233" s="72" t="s">
        <v>70</v>
      </c>
      <c r="D233" s="361" t="str">
        <f>IF(CNGE_2024_M1_Secc3!D92="","",CNGE_2024_M1_Secc3!D92)</f>
        <v/>
      </c>
      <c r="E233" s="361"/>
      <c r="F233" s="361"/>
      <c r="G233" s="361"/>
      <c r="H233" s="361"/>
      <c r="I233" s="361"/>
      <c r="J233" s="361"/>
      <c r="K233" s="361"/>
      <c r="L233" s="361"/>
      <c r="M233" s="361"/>
      <c r="N233" s="375"/>
      <c r="O233" s="375"/>
      <c r="P233" s="375"/>
      <c r="Q233" s="373"/>
      <c r="R233" s="373"/>
      <c r="S233" s="302"/>
      <c r="T233" s="303"/>
      <c r="U233" s="303"/>
      <c r="V233" s="304"/>
      <c r="W233" s="302"/>
      <c r="X233" s="303"/>
      <c r="Y233" s="303"/>
      <c r="Z233" s="304"/>
      <c r="AA233" s="302"/>
      <c r="AB233" s="303"/>
      <c r="AC233" s="303"/>
      <c r="AD233" s="304"/>
      <c r="AG233" s="190">
        <f t="shared" si="34"/>
        <v>0</v>
      </c>
      <c r="AH233" s="191">
        <f t="shared" si="35"/>
        <v>0</v>
      </c>
      <c r="AI233" s="188">
        <f t="shared" si="36"/>
        <v>0</v>
      </c>
      <c r="AJ233" s="192">
        <f t="shared" si="37"/>
        <v>0</v>
      </c>
      <c r="AK233" s="185" t="b">
        <f t="shared" si="38"/>
        <v>0</v>
      </c>
      <c r="AL233" s="164" t="str">
        <f t="shared" si="39"/>
        <v/>
      </c>
      <c r="AM233" s="185" t="b">
        <f t="shared" si="40"/>
        <v>0</v>
      </c>
      <c r="AN233" s="164" t="str">
        <f t="shared" si="41"/>
        <v/>
      </c>
      <c r="AO233" s="185" t="b">
        <f t="shared" si="42"/>
        <v>0</v>
      </c>
      <c r="AQ233" s="186">
        <f t="shared" si="43"/>
        <v>0</v>
      </c>
      <c r="AS233" s="193">
        <f t="shared" si="44"/>
        <v>0</v>
      </c>
      <c r="AT233" s="265"/>
      <c r="AV233" s="257">
        <f t="shared" si="45"/>
        <v>0</v>
      </c>
      <c r="AW233" s="200">
        <f t="shared" si="46"/>
        <v>0</v>
      </c>
    </row>
    <row r="234" spans="1:49" ht="15" customHeight="1">
      <c r="A234" s="70"/>
      <c r="B234" s="2"/>
      <c r="C234" s="72" t="s">
        <v>71</v>
      </c>
      <c r="D234" s="361" t="str">
        <f>IF(CNGE_2024_M1_Secc3!D93="","",CNGE_2024_M1_Secc3!D93)</f>
        <v/>
      </c>
      <c r="E234" s="361"/>
      <c r="F234" s="361"/>
      <c r="G234" s="361"/>
      <c r="H234" s="361"/>
      <c r="I234" s="361"/>
      <c r="J234" s="361"/>
      <c r="K234" s="361"/>
      <c r="L234" s="361"/>
      <c r="M234" s="361"/>
      <c r="N234" s="375"/>
      <c r="O234" s="375"/>
      <c r="P234" s="375"/>
      <c r="Q234" s="373"/>
      <c r="R234" s="373"/>
      <c r="S234" s="302"/>
      <c r="T234" s="303"/>
      <c r="U234" s="303"/>
      <c r="V234" s="304"/>
      <c r="W234" s="302"/>
      <c r="X234" s="303"/>
      <c r="Y234" s="303"/>
      <c r="Z234" s="304"/>
      <c r="AA234" s="302"/>
      <c r="AB234" s="303"/>
      <c r="AC234" s="303"/>
      <c r="AD234" s="304"/>
      <c r="AG234" s="190">
        <f t="shared" si="34"/>
        <v>0</v>
      </c>
      <c r="AH234" s="191">
        <f t="shared" si="35"/>
        <v>0</v>
      </c>
      <c r="AI234" s="188">
        <f t="shared" si="36"/>
        <v>0</v>
      </c>
      <c r="AJ234" s="192">
        <f t="shared" si="37"/>
        <v>0</v>
      </c>
      <c r="AK234" s="185" t="b">
        <f t="shared" si="38"/>
        <v>0</v>
      </c>
      <c r="AL234" s="164" t="str">
        <f t="shared" si="39"/>
        <v/>
      </c>
      <c r="AM234" s="185" t="b">
        <f t="shared" si="40"/>
        <v>0</v>
      </c>
      <c r="AN234" s="164" t="str">
        <f t="shared" si="41"/>
        <v/>
      </c>
      <c r="AO234" s="185" t="b">
        <f t="shared" si="42"/>
        <v>0</v>
      </c>
      <c r="AQ234" s="186">
        <f t="shared" si="43"/>
        <v>0</v>
      </c>
      <c r="AS234" s="193">
        <f t="shared" si="44"/>
        <v>0</v>
      </c>
      <c r="AT234" s="265"/>
      <c r="AV234" s="257">
        <f t="shared" si="45"/>
        <v>0</v>
      </c>
      <c r="AW234" s="200">
        <f t="shared" si="46"/>
        <v>0</v>
      </c>
    </row>
    <row r="235" spans="1:49" ht="15" customHeight="1">
      <c r="A235" s="70"/>
      <c r="B235" s="2"/>
      <c r="C235" s="72" t="s">
        <v>72</v>
      </c>
      <c r="D235" s="361" t="str">
        <f>IF(CNGE_2024_M1_Secc3!D94="","",CNGE_2024_M1_Secc3!D94)</f>
        <v/>
      </c>
      <c r="E235" s="361"/>
      <c r="F235" s="361"/>
      <c r="G235" s="361"/>
      <c r="H235" s="361"/>
      <c r="I235" s="361"/>
      <c r="J235" s="361"/>
      <c r="K235" s="361"/>
      <c r="L235" s="361"/>
      <c r="M235" s="361"/>
      <c r="N235" s="375"/>
      <c r="O235" s="375"/>
      <c r="P235" s="375"/>
      <c r="Q235" s="373"/>
      <c r="R235" s="373"/>
      <c r="S235" s="302"/>
      <c r="T235" s="303"/>
      <c r="U235" s="303"/>
      <c r="V235" s="304"/>
      <c r="W235" s="302"/>
      <c r="X235" s="303"/>
      <c r="Y235" s="303"/>
      <c r="Z235" s="304"/>
      <c r="AA235" s="302"/>
      <c r="AB235" s="303"/>
      <c r="AC235" s="303"/>
      <c r="AD235" s="304"/>
      <c r="AG235" s="190">
        <f t="shared" si="34"/>
        <v>0</v>
      </c>
      <c r="AH235" s="191">
        <f t="shared" si="35"/>
        <v>0</v>
      </c>
      <c r="AI235" s="188">
        <f t="shared" si="36"/>
        <v>0</v>
      </c>
      <c r="AJ235" s="192">
        <f t="shared" si="37"/>
        <v>0</v>
      </c>
      <c r="AK235" s="185" t="b">
        <f t="shared" si="38"/>
        <v>0</v>
      </c>
      <c r="AL235" s="164" t="str">
        <f t="shared" si="39"/>
        <v/>
      </c>
      <c r="AM235" s="185" t="b">
        <f t="shared" si="40"/>
        <v>0</v>
      </c>
      <c r="AN235" s="164" t="str">
        <f t="shared" si="41"/>
        <v/>
      </c>
      <c r="AO235" s="185" t="b">
        <f t="shared" si="42"/>
        <v>0</v>
      </c>
      <c r="AQ235" s="186">
        <f t="shared" si="43"/>
        <v>0</v>
      </c>
      <c r="AS235" s="193">
        <f t="shared" si="44"/>
        <v>0</v>
      </c>
      <c r="AT235" s="265"/>
      <c r="AV235" s="257">
        <f t="shared" si="45"/>
        <v>0</v>
      </c>
      <c r="AW235" s="200">
        <f t="shared" si="46"/>
        <v>0</v>
      </c>
    </row>
    <row r="236" spans="1:49" ht="15" customHeight="1">
      <c r="A236" s="70"/>
      <c r="B236" s="2"/>
      <c r="C236" s="72" t="s">
        <v>73</v>
      </c>
      <c r="D236" s="361" t="str">
        <f>IF(CNGE_2024_M1_Secc3!D95="","",CNGE_2024_M1_Secc3!D95)</f>
        <v/>
      </c>
      <c r="E236" s="361"/>
      <c r="F236" s="361"/>
      <c r="G236" s="361"/>
      <c r="H236" s="361"/>
      <c r="I236" s="361"/>
      <c r="J236" s="361"/>
      <c r="K236" s="361"/>
      <c r="L236" s="361"/>
      <c r="M236" s="361"/>
      <c r="N236" s="375"/>
      <c r="O236" s="375"/>
      <c r="P236" s="375"/>
      <c r="Q236" s="373"/>
      <c r="R236" s="373"/>
      <c r="S236" s="302"/>
      <c r="T236" s="303"/>
      <c r="U236" s="303"/>
      <c r="V236" s="304"/>
      <c r="W236" s="302"/>
      <c r="X236" s="303"/>
      <c r="Y236" s="303"/>
      <c r="Z236" s="304"/>
      <c r="AA236" s="302"/>
      <c r="AB236" s="303"/>
      <c r="AC236" s="303"/>
      <c r="AD236" s="304"/>
      <c r="AG236" s="190">
        <f t="shared" si="34"/>
        <v>0</v>
      </c>
      <c r="AH236" s="191">
        <f t="shared" si="35"/>
        <v>0</v>
      </c>
      <c r="AI236" s="188">
        <f t="shared" si="36"/>
        <v>0</v>
      </c>
      <c r="AJ236" s="192">
        <f t="shared" si="37"/>
        <v>0</v>
      </c>
      <c r="AK236" s="185" t="b">
        <f t="shared" si="38"/>
        <v>0</v>
      </c>
      <c r="AL236" s="164" t="str">
        <f t="shared" si="39"/>
        <v/>
      </c>
      <c r="AM236" s="185" t="b">
        <f t="shared" si="40"/>
        <v>0</v>
      </c>
      <c r="AN236" s="164" t="str">
        <f t="shared" si="41"/>
        <v/>
      </c>
      <c r="AO236" s="185" t="b">
        <f t="shared" si="42"/>
        <v>0</v>
      </c>
      <c r="AQ236" s="186">
        <f t="shared" si="43"/>
        <v>0</v>
      </c>
      <c r="AS236" s="193">
        <f t="shared" si="44"/>
        <v>0</v>
      </c>
      <c r="AT236" s="265"/>
      <c r="AV236" s="257">
        <f t="shared" si="45"/>
        <v>0</v>
      </c>
      <c r="AW236" s="200">
        <f t="shared" si="46"/>
        <v>0</v>
      </c>
    </row>
    <row r="237" spans="1:49" ht="15" customHeight="1">
      <c r="A237" s="70"/>
      <c r="B237" s="2"/>
      <c r="C237" s="72" t="s">
        <v>74</v>
      </c>
      <c r="D237" s="361" t="str">
        <f>IF(CNGE_2024_M1_Secc3!D96="","",CNGE_2024_M1_Secc3!D96)</f>
        <v/>
      </c>
      <c r="E237" s="361"/>
      <c r="F237" s="361"/>
      <c r="G237" s="361"/>
      <c r="H237" s="361"/>
      <c r="I237" s="361"/>
      <c r="J237" s="361"/>
      <c r="K237" s="361"/>
      <c r="L237" s="361"/>
      <c r="M237" s="361"/>
      <c r="N237" s="375"/>
      <c r="O237" s="375"/>
      <c r="P237" s="375"/>
      <c r="Q237" s="373"/>
      <c r="R237" s="373"/>
      <c r="S237" s="302"/>
      <c r="T237" s="303"/>
      <c r="U237" s="303"/>
      <c r="V237" s="304"/>
      <c r="W237" s="302"/>
      <c r="X237" s="303"/>
      <c r="Y237" s="303"/>
      <c r="Z237" s="304"/>
      <c r="AA237" s="302"/>
      <c r="AB237" s="303"/>
      <c r="AC237" s="303"/>
      <c r="AD237" s="304"/>
      <c r="AG237" s="190">
        <f t="shared" si="34"/>
        <v>0</v>
      </c>
      <c r="AH237" s="191">
        <f t="shared" si="35"/>
        <v>0</v>
      </c>
      <c r="AI237" s="188">
        <f t="shared" si="36"/>
        <v>0</v>
      </c>
      <c r="AJ237" s="192">
        <f t="shared" si="37"/>
        <v>0</v>
      </c>
      <c r="AK237" s="185" t="b">
        <f t="shared" si="38"/>
        <v>0</v>
      </c>
      <c r="AL237" s="164" t="str">
        <f t="shared" si="39"/>
        <v/>
      </c>
      <c r="AM237" s="185" t="b">
        <f t="shared" si="40"/>
        <v>0</v>
      </c>
      <c r="AN237" s="164" t="str">
        <f t="shared" si="41"/>
        <v/>
      </c>
      <c r="AO237" s="185" t="b">
        <f t="shared" si="42"/>
        <v>0</v>
      </c>
      <c r="AQ237" s="186">
        <f t="shared" si="43"/>
        <v>0</v>
      </c>
      <c r="AS237" s="193">
        <f t="shared" si="44"/>
        <v>0</v>
      </c>
      <c r="AT237" s="265"/>
      <c r="AV237" s="257">
        <f t="shared" si="45"/>
        <v>0</v>
      </c>
      <c r="AW237" s="200">
        <f t="shared" si="46"/>
        <v>0</v>
      </c>
    </row>
    <row r="238" spans="1:49" ht="15" customHeight="1">
      <c r="A238" s="70"/>
      <c r="B238" s="2"/>
      <c r="C238" s="72" t="s">
        <v>75</v>
      </c>
      <c r="D238" s="361" t="str">
        <f>IF(CNGE_2024_M1_Secc3!D97="","",CNGE_2024_M1_Secc3!D97)</f>
        <v/>
      </c>
      <c r="E238" s="361"/>
      <c r="F238" s="361"/>
      <c r="G238" s="361"/>
      <c r="H238" s="361"/>
      <c r="I238" s="361"/>
      <c r="J238" s="361"/>
      <c r="K238" s="361"/>
      <c r="L238" s="361"/>
      <c r="M238" s="361"/>
      <c r="N238" s="375"/>
      <c r="O238" s="375"/>
      <c r="P238" s="375"/>
      <c r="Q238" s="373"/>
      <c r="R238" s="373"/>
      <c r="S238" s="302"/>
      <c r="T238" s="303"/>
      <c r="U238" s="303"/>
      <c r="V238" s="304"/>
      <c r="W238" s="302"/>
      <c r="X238" s="303"/>
      <c r="Y238" s="303"/>
      <c r="Z238" s="304"/>
      <c r="AA238" s="302"/>
      <c r="AB238" s="303"/>
      <c r="AC238" s="303"/>
      <c r="AD238" s="304"/>
      <c r="AG238" s="190">
        <f t="shared" si="34"/>
        <v>0</v>
      </c>
      <c r="AH238" s="191">
        <f t="shared" si="35"/>
        <v>0</v>
      </c>
      <c r="AI238" s="188">
        <f t="shared" si="36"/>
        <v>0</v>
      </c>
      <c r="AJ238" s="192">
        <f t="shared" si="37"/>
        <v>0</v>
      </c>
      <c r="AK238" s="185" t="b">
        <f t="shared" si="38"/>
        <v>0</v>
      </c>
      <c r="AL238" s="164" t="str">
        <f t="shared" si="39"/>
        <v/>
      </c>
      <c r="AM238" s="185" t="b">
        <f t="shared" si="40"/>
        <v>0</v>
      </c>
      <c r="AN238" s="164" t="str">
        <f t="shared" si="41"/>
        <v/>
      </c>
      <c r="AO238" s="185" t="b">
        <f t="shared" si="42"/>
        <v>0</v>
      </c>
      <c r="AQ238" s="186">
        <f t="shared" si="43"/>
        <v>0</v>
      </c>
      <c r="AS238" s="193">
        <f t="shared" si="44"/>
        <v>0</v>
      </c>
      <c r="AT238" s="265"/>
      <c r="AV238" s="257">
        <f t="shared" si="45"/>
        <v>0</v>
      </c>
      <c r="AW238" s="200">
        <f t="shared" si="46"/>
        <v>0</v>
      </c>
    </row>
    <row r="239" spans="1:49" ht="15" customHeight="1">
      <c r="A239" s="70"/>
      <c r="B239" s="2"/>
      <c r="C239" s="72" t="s">
        <v>76</v>
      </c>
      <c r="D239" s="361" t="str">
        <f>IF(CNGE_2024_M1_Secc3!D98="","",CNGE_2024_M1_Secc3!D98)</f>
        <v/>
      </c>
      <c r="E239" s="361"/>
      <c r="F239" s="361"/>
      <c r="G239" s="361"/>
      <c r="H239" s="361"/>
      <c r="I239" s="361"/>
      <c r="J239" s="361"/>
      <c r="K239" s="361"/>
      <c r="L239" s="361"/>
      <c r="M239" s="361"/>
      <c r="N239" s="375"/>
      <c r="O239" s="375"/>
      <c r="P239" s="375"/>
      <c r="Q239" s="373"/>
      <c r="R239" s="373"/>
      <c r="S239" s="302"/>
      <c r="T239" s="303"/>
      <c r="U239" s="303"/>
      <c r="V239" s="304"/>
      <c r="W239" s="302"/>
      <c r="X239" s="303"/>
      <c r="Y239" s="303"/>
      <c r="Z239" s="304"/>
      <c r="AA239" s="302"/>
      <c r="AB239" s="303"/>
      <c r="AC239" s="303"/>
      <c r="AD239" s="304"/>
      <c r="AG239" s="190">
        <f t="shared" si="34"/>
        <v>0</v>
      </c>
      <c r="AH239" s="191">
        <f t="shared" si="35"/>
        <v>0</v>
      </c>
      <c r="AI239" s="188">
        <f t="shared" si="36"/>
        <v>0</v>
      </c>
      <c r="AJ239" s="192">
        <f t="shared" si="37"/>
        <v>0</v>
      </c>
      <c r="AK239" s="185" t="b">
        <f t="shared" si="38"/>
        <v>0</v>
      </c>
      <c r="AL239" s="164" t="str">
        <f t="shared" si="39"/>
        <v/>
      </c>
      <c r="AM239" s="185" t="b">
        <f t="shared" si="40"/>
        <v>0</v>
      </c>
      <c r="AN239" s="164" t="str">
        <f t="shared" si="41"/>
        <v/>
      </c>
      <c r="AO239" s="185" t="b">
        <f t="shared" si="42"/>
        <v>0</v>
      </c>
      <c r="AQ239" s="186">
        <f t="shared" si="43"/>
        <v>0</v>
      </c>
      <c r="AS239" s="193">
        <f t="shared" si="44"/>
        <v>0</v>
      </c>
      <c r="AT239" s="265"/>
      <c r="AV239" s="257">
        <f t="shared" si="45"/>
        <v>0</v>
      </c>
      <c r="AW239" s="200">
        <f t="shared" si="46"/>
        <v>0</v>
      </c>
    </row>
    <row r="240" spans="1:49" ht="15" customHeight="1">
      <c r="A240" s="70"/>
      <c r="B240" s="2"/>
      <c r="C240" s="72" t="s">
        <v>77</v>
      </c>
      <c r="D240" s="361" t="str">
        <f>IF(CNGE_2024_M1_Secc3!D99="","",CNGE_2024_M1_Secc3!D99)</f>
        <v/>
      </c>
      <c r="E240" s="361"/>
      <c r="F240" s="361"/>
      <c r="G240" s="361"/>
      <c r="H240" s="361"/>
      <c r="I240" s="361"/>
      <c r="J240" s="361"/>
      <c r="K240" s="361"/>
      <c r="L240" s="361"/>
      <c r="M240" s="361"/>
      <c r="N240" s="375"/>
      <c r="O240" s="375"/>
      <c r="P240" s="375"/>
      <c r="Q240" s="373"/>
      <c r="R240" s="373"/>
      <c r="S240" s="302"/>
      <c r="T240" s="303"/>
      <c r="U240" s="303"/>
      <c r="V240" s="304"/>
      <c r="W240" s="302"/>
      <c r="X240" s="303"/>
      <c r="Y240" s="303"/>
      <c r="Z240" s="304"/>
      <c r="AA240" s="302"/>
      <c r="AB240" s="303"/>
      <c r="AC240" s="303"/>
      <c r="AD240" s="304"/>
      <c r="AG240" s="190">
        <f t="shared" si="34"/>
        <v>0</v>
      </c>
      <c r="AH240" s="191">
        <f t="shared" si="35"/>
        <v>0</v>
      </c>
      <c r="AI240" s="188">
        <f t="shared" si="36"/>
        <v>0</v>
      </c>
      <c r="AJ240" s="192">
        <f t="shared" si="37"/>
        <v>0</v>
      </c>
      <c r="AK240" s="185" t="b">
        <f t="shared" si="38"/>
        <v>0</v>
      </c>
      <c r="AL240" s="164" t="str">
        <f t="shared" si="39"/>
        <v/>
      </c>
      <c r="AM240" s="185" t="b">
        <f t="shared" si="40"/>
        <v>0</v>
      </c>
      <c r="AN240" s="164" t="str">
        <f t="shared" si="41"/>
        <v/>
      </c>
      <c r="AO240" s="185" t="b">
        <f t="shared" si="42"/>
        <v>0</v>
      </c>
      <c r="AQ240" s="186">
        <f t="shared" si="43"/>
        <v>0</v>
      </c>
      <c r="AS240" s="193">
        <f t="shared" si="44"/>
        <v>0</v>
      </c>
      <c r="AT240" s="265"/>
      <c r="AV240" s="257">
        <f t="shared" si="45"/>
        <v>0</v>
      </c>
      <c r="AW240" s="200">
        <f t="shared" si="46"/>
        <v>0</v>
      </c>
    </row>
    <row r="241" spans="1:49" ht="15" customHeight="1">
      <c r="A241" s="70"/>
      <c r="B241" s="2"/>
      <c r="C241" s="72" t="s">
        <v>78</v>
      </c>
      <c r="D241" s="361" t="str">
        <f>IF(CNGE_2024_M1_Secc3!D100="","",CNGE_2024_M1_Secc3!D100)</f>
        <v/>
      </c>
      <c r="E241" s="361"/>
      <c r="F241" s="361"/>
      <c r="G241" s="361"/>
      <c r="H241" s="361"/>
      <c r="I241" s="361"/>
      <c r="J241" s="361"/>
      <c r="K241" s="361"/>
      <c r="L241" s="361"/>
      <c r="M241" s="361"/>
      <c r="N241" s="375"/>
      <c r="O241" s="375"/>
      <c r="P241" s="375"/>
      <c r="Q241" s="373"/>
      <c r="R241" s="373"/>
      <c r="S241" s="302"/>
      <c r="T241" s="303"/>
      <c r="U241" s="303"/>
      <c r="V241" s="304"/>
      <c r="W241" s="302"/>
      <c r="X241" s="303"/>
      <c r="Y241" s="303"/>
      <c r="Z241" s="304"/>
      <c r="AA241" s="302"/>
      <c r="AB241" s="303"/>
      <c r="AC241" s="303"/>
      <c r="AD241" s="304"/>
      <c r="AG241" s="190">
        <f t="shared" si="34"/>
        <v>0</v>
      </c>
      <c r="AH241" s="191">
        <f t="shared" si="35"/>
        <v>0</v>
      </c>
      <c r="AI241" s="188">
        <f t="shared" si="36"/>
        <v>0</v>
      </c>
      <c r="AJ241" s="192">
        <f t="shared" si="37"/>
        <v>0</v>
      </c>
      <c r="AK241" s="185" t="b">
        <f t="shared" si="38"/>
        <v>0</v>
      </c>
      <c r="AL241" s="164" t="str">
        <f t="shared" si="39"/>
        <v/>
      </c>
      <c r="AM241" s="185" t="b">
        <f t="shared" si="40"/>
        <v>0</v>
      </c>
      <c r="AN241" s="164" t="str">
        <f t="shared" si="41"/>
        <v/>
      </c>
      <c r="AO241" s="185" t="b">
        <f t="shared" si="42"/>
        <v>0</v>
      </c>
      <c r="AQ241" s="186">
        <f t="shared" si="43"/>
        <v>0</v>
      </c>
      <c r="AS241" s="193">
        <f t="shared" si="44"/>
        <v>0</v>
      </c>
      <c r="AT241" s="265"/>
      <c r="AV241" s="257">
        <f t="shared" si="45"/>
        <v>0</v>
      </c>
      <c r="AW241" s="200">
        <f t="shared" si="46"/>
        <v>0</v>
      </c>
    </row>
    <row r="242" spans="1:49" ht="15" customHeight="1">
      <c r="A242" s="70"/>
      <c r="B242" s="2"/>
      <c r="C242" s="72" t="s">
        <v>79</v>
      </c>
      <c r="D242" s="361" t="str">
        <f>IF(CNGE_2024_M1_Secc3!D101="","",CNGE_2024_M1_Secc3!D101)</f>
        <v/>
      </c>
      <c r="E242" s="361"/>
      <c r="F242" s="361"/>
      <c r="G242" s="361"/>
      <c r="H242" s="361"/>
      <c r="I242" s="361"/>
      <c r="J242" s="361"/>
      <c r="K242" s="361"/>
      <c r="L242" s="361"/>
      <c r="M242" s="361"/>
      <c r="N242" s="375"/>
      <c r="O242" s="375"/>
      <c r="P242" s="375"/>
      <c r="Q242" s="373"/>
      <c r="R242" s="373"/>
      <c r="S242" s="302"/>
      <c r="T242" s="303"/>
      <c r="U242" s="303"/>
      <c r="V242" s="304"/>
      <c r="W242" s="302"/>
      <c r="X242" s="303"/>
      <c r="Y242" s="303"/>
      <c r="Z242" s="304"/>
      <c r="AA242" s="302"/>
      <c r="AB242" s="303"/>
      <c r="AC242" s="303"/>
      <c r="AD242" s="304"/>
      <c r="AG242" s="190">
        <f t="shared" si="34"/>
        <v>0</v>
      </c>
      <c r="AH242" s="191">
        <f t="shared" si="35"/>
        <v>0</v>
      </c>
      <c r="AI242" s="188">
        <f t="shared" si="36"/>
        <v>0</v>
      </c>
      <c r="AJ242" s="192">
        <f t="shared" si="37"/>
        <v>0</v>
      </c>
      <c r="AK242" s="185" t="b">
        <f t="shared" si="38"/>
        <v>0</v>
      </c>
      <c r="AL242" s="164" t="str">
        <f t="shared" si="39"/>
        <v/>
      </c>
      <c r="AM242" s="185" t="b">
        <f t="shared" si="40"/>
        <v>0</v>
      </c>
      <c r="AN242" s="164" t="str">
        <f t="shared" si="41"/>
        <v/>
      </c>
      <c r="AO242" s="185" t="b">
        <f t="shared" si="42"/>
        <v>0</v>
      </c>
      <c r="AQ242" s="186">
        <f t="shared" si="43"/>
        <v>0</v>
      </c>
      <c r="AS242" s="193">
        <f t="shared" si="44"/>
        <v>0</v>
      </c>
      <c r="AT242" s="265"/>
      <c r="AV242" s="257">
        <f t="shared" si="45"/>
        <v>0</v>
      </c>
      <c r="AW242" s="200">
        <f t="shared" si="46"/>
        <v>0</v>
      </c>
    </row>
    <row r="243" spans="1:49" ht="15" customHeight="1">
      <c r="A243" s="70"/>
      <c r="B243" s="2"/>
      <c r="C243" s="72" t="s">
        <v>80</v>
      </c>
      <c r="D243" s="361" t="str">
        <f>IF(CNGE_2024_M1_Secc3!D102="","",CNGE_2024_M1_Secc3!D102)</f>
        <v/>
      </c>
      <c r="E243" s="361"/>
      <c r="F243" s="361"/>
      <c r="G243" s="361"/>
      <c r="H243" s="361"/>
      <c r="I243" s="361"/>
      <c r="J243" s="361"/>
      <c r="K243" s="361"/>
      <c r="L243" s="361"/>
      <c r="M243" s="361"/>
      <c r="N243" s="375"/>
      <c r="O243" s="375"/>
      <c r="P243" s="375"/>
      <c r="Q243" s="373"/>
      <c r="R243" s="373"/>
      <c r="S243" s="302"/>
      <c r="T243" s="303"/>
      <c r="U243" s="303"/>
      <c r="V243" s="304"/>
      <c r="W243" s="302"/>
      <c r="X243" s="303"/>
      <c r="Y243" s="303"/>
      <c r="Z243" s="304"/>
      <c r="AA243" s="302"/>
      <c r="AB243" s="303"/>
      <c r="AC243" s="303"/>
      <c r="AD243" s="304"/>
      <c r="AG243" s="190">
        <f t="shared" si="34"/>
        <v>0</v>
      </c>
      <c r="AH243" s="191">
        <f t="shared" si="35"/>
        <v>0</v>
      </c>
      <c r="AI243" s="188">
        <f t="shared" si="36"/>
        <v>0</v>
      </c>
      <c r="AJ243" s="192">
        <f t="shared" si="37"/>
        <v>0</v>
      </c>
      <c r="AK243" s="185" t="b">
        <f t="shared" si="38"/>
        <v>0</v>
      </c>
      <c r="AL243" s="164" t="str">
        <f t="shared" si="39"/>
        <v/>
      </c>
      <c r="AM243" s="185" t="b">
        <f t="shared" si="40"/>
        <v>0</v>
      </c>
      <c r="AN243" s="164" t="str">
        <f t="shared" si="41"/>
        <v/>
      </c>
      <c r="AO243" s="185" t="b">
        <f t="shared" si="42"/>
        <v>0</v>
      </c>
      <c r="AQ243" s="186">
        <f t="shared" si="43"/>
        <v>0</v>
      </c>
      <c r="AS243" s="193">
        <f t="shared" si="44"/>
        <v>0</v>
      </c>
      <c r="AT243" s="265"/>
      <c r="AV243" s="257">
        <f t="shared" si="45"/>
        <v>0</v>
      </c>
      <c r="AW243" s="200">
        <f t="shared" si="46"/>
        <v>0</v>
      </c>
    </row>
    <row r="244" spans="1:49" ht="15" customHeight="1">
      <c r="A244" s="70"/>
      <c r="B244" s="2"/>
      <c r="C244" s="72" t="s">
        <v>81</v>
      </c>
      <c r="D244" s="361" t="str">
        <f>IF(CNGE_2024_M1_Secc3!D103="","",CNGE_2024_M1_Secc3!D103)</f>
        <v/>
      </c>
      <c r="E244" s="361"/>
      <c r="F244" s="361"/>
      <c r="G244" s="361"/>
      <c r="H244" s="361"/>
      <c r="I244" s="361"/>
      <c r="J244" s="361"/>
      <c r="K244" s="361"/>
      <c r="L244" s="361"/>
      <c r="M244" s="361"/>
      <c r="N244" s="375"/>
      <c r="O244" s="375"/>
      <c r="P244" s="375"/>
      <c r="Q244" s="373"/>
      <c r="R244" s="373"/>
      <c r="S244" s="302"/>
      <c r="T244" s="303"/>
      <c r="U244" s="303"/>
      <c r="V244" s="304"/>
      <c r="W244" s="302"/>
      <c r="X244" s="303"/>
      <c r="Y244" s="303"/>
      <c r="Z244" s="304"/>
      <c r="AA244" s="302"/>
      <c r="AB244" s="303"/>
      <c r="AC244" s="303"/>
      <c r="AD244" s="304"/>
      <c r="AG244" s="190">
        <f t="shared" si="34"/>
        <v>0</v>
      </c>
      <c r="AH244" s="191">
        <f t="shared" si="35"/>
        <v>0</v>
      </c>
      <c r="AI244" s="188">
        <f t="shared" si="36"/>
        <v>0</v>
      </c>
      <c r="AJ244" s="192">
        <f t="shared" si="37"/>
        <v>0</v>
      </c>
      <c r="AK244" s="185" t="b">
        <f t="shared" si="38"/>
        <v>0</v>
      </c>
      <c r="AL244" s="164" t="str">
        <f t="shared" si="39"/>
        <v/>
      </c>
      <c r="AM244" s="185" t="b">
        <f t="shared" si="40"/>
        <v>0</v>
      </c>
      <c r="AN244" s="164" t="str">
        <f t="shared" si="41"/>
        <v/>
      </c>
      <c r="AO244" s="185" t="b">
        <f t="shared" si="42"/>
        <v>0</v>
      </c>
      <c r="AQ244" s="186">
        <f t="shared" si="43"/>
        <v>0</v>
      </c>
      <c r="AS244" s="193">
        <f t="shared" si="44"/>
        <v>0</v>
      </c>
      <c r="AT244" s="265"/>
      <c r="AV244" s="257">
        <f t="shared" si="45"/>
        <v>0</v>
      </c>
      <c r="AW244" s="200">
        <f t="shared" si="46"/>
        <v>0</v>
      </c>
    </row>
    <row r="245" spans="1:49" ht="15" customHeight="1">
      <c r="A245" s="70"/>
      <c r="B245" s="2"/>
      <c r="C245" s="72" t="s">
        <v>82</v>
      </c>
      <c r="D245" s="361" t="str">
        <f>IF(CNGE_2024_M1_Secc3!D104="","",CNGE_2024_M1_Secc3!D104)</f>
        <v/>
      </c>
      <c r="E245" s="361"/>
      <c r="F245" s="361"/>
      <c r="G245" s="361"/>
      <c r="H245" s="361"/>
      <c r="I245" s="361"/>
      <c r="J245" s="361"/>
      <c r="K245" s="361"/>
      <c r="L245" s="361"/>
      <c r="M245" s="361"/>
      <c r="N245" s="375"/>
      <c r="O245" s="375"/>
      <c r="P245" s="375"/>
      <c r="Q245" s="373"/>
      <c r="R245" s="373"/>
      <c r="S245" s="302"/>
      <c r="T245" s="303"/>
      <c r="U245" s="303"/>
      <c r="V245" s="304"/>
      <c r="W245" s="302"/>
      <c r="X245" s="303"/>
      <c r="Y245" s="303"/>
      <c r="Z245" s="304"/>
      <c r="AA245" s="302"/>
      <c r="AB245" s="303"/>
      <c r="AC245" s="303"/>
      <c r="AD245" s="304"/>
      <c r="AG245" s="190">
        <f t="shared" si="34"/>
        <v>0</v>
      </c>
      <c r="AH245" s="191">
        <f t="shared" si="35"/>
        <v>0</v>
      </c>
      <c r="AI245" s="188">
        <f t="shared" si="36"/>
        <v>0</v>
      </c>
      <c r="AJ245" s="192">
        <f t="shared" si="37"/>
        <v>0</v>
      </c>
      <c r="AK245" s="185" t="b">
        <f t="shared" si="38"/>
        <v>0</v>
      </c>
      <c r="AL245" s="164" t="str">
        <f t="shared" si="39"/>
        <v/>
      </c>
      <c r="AM245" s="185" t="b">
        <f t="shared" si="40"/>
        <v>0</v>
      </c>
      <c r="AN245" s="164" t="str">
        <f t="shared" si="41"/>
        <v/>
      </c>
      <c r="AO245" s="185" t="b">
        <f t="shared" si="42"/>
        <v>0</v>
      </c>
      <c r="AQ245" s="186">
        <f t="shared" si="43"/>
        <v>0</v>
      </c>
      <c r="AS245" s="193">
        <f t="shared" si="44"/>
        <v>0</v>
      </c>
      <c r="AT245" s="265"/>
      <c r="AV245" s="257">
        <f t="shared" si="45"/>
        <v>0</v>
      </c>
      <c r="AW245" s="200">
        <f t="shared" si="46"/>
        <v>0</v>
      </c>
    </row>
    <row r="246" spans="1:49" ht="15" customHeight="1">
      <c r="A246" s="70"/>
      <c r="B246" s="2"/>
      <c r="C246" s="72" t="s">
        <v>83</v>
      </c>
      <c r="D246" s="361" t="str">
        <f>IF(CNGE_2024_M1_Secc3!D105="","",CNGE_2024_M1_Secc3!D105)</f>
        <v/>
      </c>
      <c r="E246" s="361"/>
      <c r="F246" s="361"/>
      <c r="G246" s="361"/>
      <c r="H246" s="361"/>
      <c r="I246" s="361"/>
      <c r="J246" s="361"/>
      <c r="K246" s="361"/>
      <c r="L246" s="361"/>
      <c r="M246" s="361"/>
      <c r="N246" s="375"/>
      <c r="O246" s="375"/>
      <c r="P246" s="375"/>
      <c r="Q246" s="373"/>
      <c r="R246" s="373"/>
      <c r="S246" s="302"/>
      <c r="T246" s="303"/>
      <c r="U246" s="303"/>
      <c r="V246" s="304"/>
      <c r="W246" s="302"/>
      <c r="X246" s="303"/>
      <c r="Y246" s="303"/>
      <c r="Z246" s="304"/>
      <c r="AA246" s="302"/>
      <c r="AB246" s="303"/>
      <c r="AC246" s="303"/>
      <c r="AD246" s="304"/>
      <c r="AG246" s="190">
        <f t="shared" si="34"/>
        <v>0</v>
      </c>
      <c r="AH246" s="191">
        <f t="shared" si="35"/>
        <v>0</v>
      </c>
      <c r="AI246" s="188">
        <f t="shared" si="36"/>
        <v>0</v>
      </c>
      <c r="AJ246" s="192">
        <f t="shared" si="37"/>
        <v>0</v>
      </c>
      <c r="AK246" s="185" t="b">
        <f t="shared" si="38"/>
        <v>0</v>
      </c>
      <c r="AL246" s="164" t="str">
        <f t="shared" si="39"/>
        <v/>
      </c>
      <c r="AM246" s="185" t="b">
        <f t="shared" si="40"/>
        <v>0</v>
      </c>
      <c r="AN246" s="164" t="str">
        <f t="shared" si="41"/>
        <v/>
      </c>
      <c r="AO246" s="185" t="b">
        <f t="shared" si="42"/>
        <v>0</v>
      </c>
      <c r="AQ246" s="186">
        <f t="shared" si="43"/>
        <v>0</v>
      </c>
      <c r="AS246" s="193">
        <f t="shared" si="44"/>
        <v>0</v>
      </c>
      <c r="AT246" s="265"/>
      <c r="AV246" s="257">
        <f t="shared" si="45"/>
        <v>0</v>
      </c>
      <c r="AW246" s="200">
        <f t="shared" si="46"/>
        <v>0</v>
      </c>
    </row>
    <row r="247" spans="1:49" ht="15" customHeight="1">
      <c r="A247" s="70"/>
      <c r="B247" s="2"/>
      <c r="C247" s="72" t="s">
        <v>84</v>
      </c>
      <c r="D247" s="361" t="str">
        <f>IF(CNGE_2024_M1_Secc3!D106="","",CNGE_2024_M1_Secc3!D106)</f>
        <v/>
      </c>
      <c r="E247" s="361"/>
      <c r="F247" s="361"/>
      <c r="G247" s="361"/>
      <c r="H247" s="361"/>
      <c r="I247" s="361"/>
      <c r="J247" s="361"/>
      <c r="K247" s="361"/>
      <c r="L247" s="361"/>
      <c r="M247" s="361"/>
      <c r="N247" s="375"/>
      <c r="O247" s="375"/>
      <c r="P247" s="375"/>
      <c r="Q247" s="373"/>
      <c r="R247" s="373"/>
      <c r="S247" s="302"/>
      <c r="T247" s="303"/>
      <c r="U247" s="303"/>
      <c r="V247" s="304"/>
      <c r="W247" s="302"/>
      <c r="X247" s="303"/>
      <c r="Y247" s="303"/>
      <c r="Z247" s="304"/>
      <c r="AA247" s="302"/>
      <c r="AB247" s="303"/>
      <c r="AC247" s="303"/>
      <c r="AD247" s="304"/>
      <c r="AG247" s="190">
        <f t="shared" si="34"/>
        <v>0</v>
      </c>
      <c r="AH247" s="191">
        <f t="shared" si="35"/>
        <v>0</v>
      </c>
      <c r="AI247" s="188">
        <f t="shared" si="36"/>
        <v>0</v>
      </c>
      <c r="AJ247" s="192">
        <f t="shared" si="37"/>
        <v>0</v>
      </c>
      <c r="AK247" s="185" t="b">
        <f t="shared" si="38"/>
        <v>0</v>
      </c>
      <c r="AL247" s="164" t="str">
        <f t="shared" si="39"/>
        <v/>
      </c>
      <c r="AM247" s="185" t="b">
        <f t="shared" si="40"/>
        <v>0</v>
      </c>
      <c r="AN247" s="164" t="str">
        <f t="shared" si="41"/>
        <v/>
      </c>
      <c r="AO247" s="185" t="b">
        <f t="shared" si="42"/>
        <v>0</v>
      </c>
      <c r="AQ247" s="186">
        <f t="shared" si="43"/>
        <v>0</v>
      </c>
      <c r="AS247" s="193">
        <f t="shared" si="44"/>
        <v>0</v>
      </c>
      <c r="AT247" s="265"/>
      <c r="AV247" s="257">
        <f t="shared" si="45"/>
        <v>0</v>
      </c>
      <c r="AW247" s="200">
        <f t="shared" si="46"/>
        <v>0</v>
      </c>
    </row>
    <row r="248" spans="1:49" ht="15" customHeight="1">
      <c r="A248" s="70"/>
      <c r="B248" s="2"/>
      <c r="C248" s="72" t="s">
        <v>85</v>
      </c>
      <c r="D248" s="361" t="str">
        <f>IF(CNGE_2024_M1_Secc3!D107="","",CNGE_2024_M1_Secc3!D107)</f>
        <v/>
      </c>
      <c r="E248" s="361"/>
      <c r="F248" s="361"/>
      <c r="G248" s="361"/>
      <c r="H248" s="361"/>
      <c r="I248" s="361"/>
      <c r="J248" s="361"/>
      <c r="K248" s="361"/>
      <c r="L248" s="361"/>
      <c r="M248" s="361"/>
      <c r="N248" s="375"/>
      <c r="O248" s="375"/>
      <c r="P248" s="375"/>
      <c r="Q248" s="373"/>
      <c r="R248" s="373"/>
      <c r="S248" s="302"/>
      <c r="T248" s="303"/>
      <c r="U248" s="303"/>
      <c r="V248" s="304"/>
      <c r="W248" s="302"/>
      <c r="X248" s="303"/>
      <c r="Y248" s="303"/>
      <c r="Z248" s="304"/>
      <c r="AA248" s="302"/>
      <c r="AB248" s="303"/>
      <c r="AC248" s="303"/>
      <c r="AD248" s="304"/>
      <c r="AG248" s="190">
        <f t="shared" si="34"/>
        <v>0</v>
      </c>
      <c r="AH248" s="191">
        <f t="shared" si="35"/>
        <v>0</v>
      </c>
      <c r="AI248" s="188">
        <f t="shared" si="36"/>
        <v>0</v>
      </c>
      <c r="AJ248" s="192">
        <f t="shared" si="37"/>
        <v>0</v>
      </c>
      <c r="AK248" s="185" t="b">
        <f t="shared" si="38"/>
        <v>0</v>
      </c>
      <c r="AL248" s="164" t="str">
        <f t="shared" si="39"/>
        <v/>
      </c>
      <c r="AM248" s="185" t="b">
        <f t="shared" si="40"/>
        <v>0</v>
      </c>
      <c r="AN248" s="164" t="str">
        <f t="shared" si="41"/>
        <v/>
      </c>
      <c r="AO248" s="185" t="b">
        <f t="shared" si="42"/>
        <v>0</v>
      </c>
      <c r="AQ248" s="186">
        <f t="shared" si="43"/>
        <v>0</v>
      </c>
      <c r="AS248" s="193">
        <f t="shared" si="44"/>
        <v>0</v>
      </c>
      <c r="AT248" s="265"/>
      <c r="AV248" s="257">
        <f t="shared" si="45"/>
        <v>0</v>
      </c>
      <c r="AW248" s="200">
        <f t="shared" si="46"/>
        <v>0</v>
      </c>
    </row>
    <row r="249" spans="1:49" ht="15" customHeight="1">
      <c r="A249" s="70"/>
      <c r="B249" s="2"/>
      <c r="C249" s="72" t="s">
        <v>86</v>
      </c>
      <c r="D249" s="361" t="str">
        <f>IF(CNGE_2024_M1_Secc3!D108="","",CNGE_2024_M1_Secc3!D108)</f>
        <v/>
      </c>
      <c r="E249" s="361"/>
      <c r="F249" s="361"/>
      <c r="G249" s="361"/>
      <c r="H249" s="361"/>
      <c r="I249" s="361"/>
      <c r="J249" s="361"/>
      <c r="K249" s="361"/>
      <c r="L249" s="361"/>
      <c r="M249" s="361"/>
      <c r="N249" s="375"/>
      <c r="O249" s="375"/>
      <c r="P249" s="375"/>
      <c r="Q249" s="373"/>
      <c r="R249" s="373"/>
      <c r="S249" s="302"/>
      <c r="T249" s="303"/>
      <c r="U249" s="303"/>
      <c r="V249" s="304"/>
      <c r="W249" s="302"/>
      <c r="X249" s="303"/>
      <c r="Y249" s="303"/>
      <c r="Z249" s="304"/>
      <c r="AA249" s="302"/>
      <c r="AB249" s="303"/>
      <c r="AC249" s="303"/>
      <c r="AD249" s="304"/>
      <c r="AG249" s="190">
        <f t="shared" si="34"/>
        <v>0</v>
      </c>
      <c r="AH249" s="191">
        <f t="shared" si="35"/>
        <v>0</v>
      </c>
      <c r="AI249" s="188">
        <f t="shared" si="36"/>
        <v>0</v>
      </c>
      <c r="AJ249" s="192">
        <f t="shared" si="37"/>
        <v>0</v>
      </c>
      <c r="AK249" s="185" t="b">
        <f t="shared" si="38"/>
        <v>0</v>
      </c>
      <c r="AL249" s="164" t="str">
        <f t="shared" si="39"/>
        <v/>
      </c>
      <c r="AM249" s="185" t="b">
        <f t="shared" si="40"/>
        <v>0</v>
      </c>
      <c r="AN249" s="164" t="str">
        <f t="shared" si="41"/>
        <v/>
      </c>
      <c r="AO249" s="185" t="b">
        <f t="shared" si="42"/>
        <v>0</v>
      </c>
      <c r="AQ249" s="186">
        <f t="shared" si="43"/>
        <v>0</v>
      </c>
      <c r="AS249" s="193">
        <f t="shared" si="44"/>
        <v>0</v>
      </c>
      <c r="AT249" s="265"/>
      <c r="AV249" s="257">
        <f t="shared" si="45"/>
        <v>0</v>
      </c>
      <c r="AW249" s="200">
        <f t="shared" si="46"/>
        <v>0</v>
      </c>
    </row>
    <row r="250" spans="1:49" ht="15" customHeight="1">
      <c r="A250" s="70"/>
      <c r="B250" s="2"/>
      <c r="C250" s="72" t="s">
        <v>87</v>
      </c>
      <c r="D250" s="361" t="str">
        <f>IF(CNGE_2024_M1_Secc3!D109="","",CNGE_2024_M1_Secc3!D109)</f>
        <v/>
      </c>
      <c r="E250" s="361"/>
      <c r="F250" s="361"/>
      <c r="G250" s="361"/>
      <c r="H250" s="361"/>
      <c r="I250" s="361"/>
      <c r="J250" s="361"/>
      <c r="K250" s="361"/>
      <c r="L250" s="361"/>
      <c r="M250" s="361"/>
      <c r="N250" s="375"/>
      <c r="O250" s="375"/>
      <c r="P250" s="375"/>
      <c r="Q250" s="373"/>
      <c r="R250" s="373"/>
      <c r="S250" s="302"/>
      <c r="T250" s="303"/>
      <c r="U250" s="303"/>
      <c r="V250" s="304"/>
      <c r="W250" s="302"/>
      <c r="X250" s="303"/>
      <c r="Y250" s="303"/>
      <c r="Z250" s="304"/>
      <c r="AA250" s="302"/>
      <c r="AB250" s="303"/>
      <c r="AC250" s="303"/>
      <c r="AD250" s="304"/>
      <c r="AG250" s="190">
        <f t="shared" si="34"/>
        <v>0</v>
      </c>
      <c r="AH250" s="191">
        <f t="shared" si="35"/>
        <v>0</v>
      </c>
      <c r="AI250" s="188">
        <f t="shared" si="36"/>
        <v>0</v>
      </c>
      <c r="AJ250" s="192">
        <f t="shared" si="37"/>
        <v>0</v>
      </c>
      <c r="AK250" s="185" t="b">
        <f t="shared" si="38"/>
        <v>0</v>
      </c>
      <c r="AL250" s="164" t="str">
        <f t="shared" si="39"/>
        <v/>
      </c>
      <c r="AM250" s="185" t="b">
        <f t="shared" si="40"/>
        <v>0</v>
      </c>
      <c r="AN250" s="164" t="str">
        <f t="shared" si="41"/>
        <v/>
      </c>
      <c r="AO250" s="185" t="b">
        <f t="shared" si="42"/>
        <v>0</v>
      </c>
      <c r="AQ250" s="186">
        <f t="shared" si="43"/>
        <v>0</v>
      </c>
      <c r="AS250" s="193">
        <f t="shared" si="44"/>
        <v>0</v>
      </c>
      <c r="AT250" s="265"/>
      <c r="AV250" s="257">
        <f t="shared" si="45"/>
        <v>0</v>
      </c>
      <c r="AW250" s="200">
        <f t="shared" si="46"/>
        <v>0</v>
      </c>
    </row>
    <row r="251" spans="1:49" ht="15" customHeight="1">
      <c r="A251" s="70"/>
      <c r="B251" s="2"/>
      <c r="C251" s="72" t="s">
        <v>88</v>
      </c>
      <c r="D251" s="361" t="str">
        <f>IF(CNGE_2024_M1_Secc3!D110="","",CNGE_2024_M1_Secc3!D110)</f>
        <v/>
      </c>
      <c r="E251" s="361"/>
      <c r="F251" s="361"/>
      <c r="G251" s="361"/>
      <c r="H251" s="361"/>
      <c r="I251" s="361"/>
      <c r="J251" s="361"/>
      <c r="K251" s="361"/>
      <c r="L251" s="361"/>
      <c r="M251" s="361"/>
      <c r="N251" s="375"/>
      <c r="O251" s="375"/>
      <c r="P251" s="375"/>
      <c r="Q251" s="373"/>
      <c r="R251" s="373"/>
      <c r="S251" s="302"/>
      <c r="T251" s="303"/>
      <c r="U251" s="303"/>
      <c r="V251" s="304"/>
      <c r="W251" s="302"/>
      <c r="X251" s="303"/>
      <c r="Y251" s="303"/>
      <c r="Z251" s="304"/>
      <c r="AA251" s="302"/>
      <c r="AB251" s="303"/>
      <c r="AC251" s="303"/>
      <c r="AD251" s="304"/>
      <c r="AG251" s="190">
        <f t="shared" si="34"/>
        <v>0</v>
      </c>
      <c r="AH251" s="191">
        <f t="shared" si="35"/>
        <v>0</v>
      </c>
      <c r="AI251" s="188">
        <f t="shared" si="36"/>
        <v>0</v>
      </c>
      <c r="AJ251" s="192">
        <f t="shared" si="37"/>
        <v>0</v>
      </c>
      <c r="AK251" s="185" t="b">
        <f t="shared" si="38"/>
        <v>0</v>
      </c>
      <c r="AL251" s="164" t="str">
        <f t="shared" si="39"/>
        <v/>
      </c>
      <c r="AM251" s="185" t="b">
        <f t="shared" si="40"/>
        <v>0</v>
      </c>
      <c r="AN251" s="164" t="str">
        <f t="shared" si="41"/>
        <v/>
      </c>
      <c r="AO251" s="185" t="b">
        <f t="shared" si="42"/>
        <v>0</v>
      </c>
      <c r="AQ251" s="186">
        <f t="shared" si="43"/>
        <v>0</v>
      </c>
      <c r="AS251" s="193">
        <f t="shared" si="44"/>
        <v>0</v>
      </c>
      <c r="AT251" s="265"/>
      <c r="AV251" s="257">
        <f t="shared" si="45"/>
        <v>0</v>
      </c>
      <c r="AW251" s="200">
        <f t="shared" si="46"/>
        <v>0</v>
      </c>
    </row>
    <row r="252" spans="1:49" ht="15" customHeight="1">
      <c r="A252" s="70"/>
      <c r="B252" s="2"/>
      <c r="C252" s="72" t="s">
        <v>89</v>
      </c>
      <c r="D252" s="361" t="str">
        <f>IF(CNGE_2024_M1_Secc3!D111="","",CNGE_2024_M1_Secc3!D111)</f>
        <v/>
      </c>
      <c r="E252" s="361"/>
      <c r="F252" s="361"/>
      <c r="G252" s="361"/>
      <c r="H252" s="361"/>
      <c r="I252" s="361"/>
      <c r="J252" s="361"/>
      <c r="K252" s="361"/>
      <c r="L252" s="361"/>
      <c r="M252" s="361"/>
      <c r="N252" s="375"/>
      <c r="O252" s="375"/>
      <c r="P252" s="375"/>
      <c r="Q252" s="373"/>
      <c r="R252" s="373"/>
      <c r="S252" s="302"/>
      <c r="T252" s="303"/>
      <c r="U252" s="303"/>
      <c r="V252" s="304"/>
      <c r="W252" s="302"/>
      <c r="X252" s="303"/>
      <c r="Y252" s="303"/>
      <c r="Z252" s="304"/>
      <c r="AA252" s="302"/>
      <c r="AB252" s="303"/>
      <c r="AC252" s="303"/>
      <c r="AD252" s="304"/>
      <c r="AG252" s="190">
        <f t="shared" si="34"/>
        <v>0</v>
      </c>
      <c r="AH252" s="191">
        <f t="shared" si="35"/>
        <v>0</v>
      </c>
      <c r="AI252" s="188">
        <f t="shared" si="36"/>
        <v>0</v>
      </c>
      <c r="AJ252" s="192">
        <f t="shared" si="37"/>
        <v>0</v>
      </c>
      <c r="AK252" s="185" t="b">
        <f t="shared" si="38"/>
        <v>0</v>
      </c>
      <c r="AL252" s="164" t="str">
        <f t="shared" si="39"/>
        <v/>
      </c>
      <c r="AM252" s="185" t="b">
        <f t="shared" si="40"/>
        <v>0</v>
      </c>
      <c r="AN252" s="164" t="str">
        <f t="shared" si="41"/>
        <v/>
      </c>
      <c r="AO252" s="185" t="b">
        <f t="shared" si="42"/>
        <v>0</v>
      </c>
      <c r="AQ252" s="186">
        <f t="shared" si="43"/>
        <v>0</v>
      </c>
      <c r="AS252" s="193">
        <f t="shared" si="44"/>
        <v>0</v>
      </c>
      <c r="AT252" s="265"/>
      <c r="AV252" s="257">
        <f t="shared" si="45"/>
        <v>0</v>
      </c>
      <c r="AW252" s="200">
        <f t="shared" si="46"/>
        <v>0</v>
      </c>
    </row>
    <row r="253" spans="1:49" ht="15" customHeight="1">
      <c r="A253" s="70"/>
      <c r="B253" s="2"/>
      <c r="C253" s="72" t="s">
        <v>90</v>
      </c>
      <c r="D253" s="361" t="str">
        <f>IF(CNGE_2024_M1_Secc3!D112="","",CNGE_2024_M1_Secc3!D112)</f>
        <v/>
      </c>
      <c r="E253" s="361"/>
      <c r="F253" s="361"/>
      <c r="G253" s="361"/>
      <c r="H253" s="361"/>
      <c r="I253" s="361"/>
      <c r="J253" s="361"/>
      <c r="K253" s="361"/>
      <c r="L253" s="361"/>
      <c r="M253" s="361"/>
      <c r="N253" s="375"/>
      <c r="O253" s="375"/>
      <c r="P253" s="375"/>
      <c r="Q253" s="373"/>
      <c r="R253" s="373"/>
      <c r="S253" s="302"/>
      <c r="T253" s="303"/>
      <c r="U253" s="303"/>
      <c r="V253" s="304"/>
      <c r="W253" s="302"/>
      <c r="X253" s="303"/>
      <c r="Y253" s="303"/>
      <c r="Z253" s="304"/>
      <c r="AA253" s="302"/>
      <c r="AB253" s="303"/>
      <c r="AC253" s="303"/>
      <c r="AD253" s="304"/>
      <c r="AG253" s="190">
        <f t="shared" si="34"/>
        <v>0</v>
      </c>
      <c r="AH253" s="191">
        <f t="shared" si="35"/>
        <v>0</v>
      </c>
      <c r="AI253" s="188">
        <f t="shared" si="36"/>
        <v>0</v>
      </c>
      <c r="AJ253" s="192">
        <f t="shared" si="37"/>
        <v>0</v>
      </c>
      <c r="AK253" s="185" t="b">
        <f t="shared" si="38"/>
        <v>0</v>
      </c>
      <c r="AL253" s="164" t="str">
        <f t="shared" si="39"/>
        <v/>
      </c>
      <c r="AM253" s="185" t="b">
        <f t="shared" si="40"/>
        <v>0</v>
      </c>
      <c r="AN253" s="164" t="str">
        <f t="shared" si="41"/>
        <v/>
      </c>
      <c r="AO253" s="185" t="b">
        <f t="shared" si="42"/>
        <v>0</v>
      </c>
      <c r="AQ253" s="186">
        <f t="shared" si="43"/>
        <v>0</v>
      </c>
      <c r="AS253" s="193">
        <f t="shared" si="44"/>
        <v>0</v>
      </c>
      <c r="AT253" s="265"/>
      <c r="AV253" s="257">
        <f t="shared" si="45"/>
        <v>0</v>
      </c>
      <c r="AW253" s="200">
        <f t="shared" si="46"/>
        <v>0</v>
      </c>
    </row>
    <row r="254" spans="1:49" ht="15" customHeight="1">
      <c r="A254" s="70"/>
      <c r="B254" s="2"/>
      <c r="C254" s="72" t="s">
        <v>91</v>
      </c>
      <c r="D254" s="361" t="str">
        <f>IF(CNGE_2024_M1_Secc3!D113="","",CNGE_2024_M1_Secc3!D113)</f>
        <v/>
      </c>
      <c r="E254" s="361"/>
      <c r="F254" s="361"/>
      <c r="G254" s="361"/>
      <c r="H254" s="361"/>
      <c r="I254" s="361"/>
      <c r="J254" s="361"/>
      <c r="K254" s="361"/>
      <c r="L254" s="361"/>
      <c r="M254" s="361"/>
      <c r="N254" s="375"/>
      <c r="O254" s="375"/>
      <c r="P254" s="375"/>
      <c r="Q254" s="373"/>
      <c r="R254" s="373"/>
      <c r="S254" s="302"/>
      <c r="T254" s="303"/>
      <c r="U254" s="303"/>
      <c r="V254" s="304"/>
      <c r="W254" s="302"/>
      <c r="X254" s="303"/>
      <c r="Y254" s="303"/>
      <c r="Z254" s="304"/>
      <c r="AA254" s="302"/>
      <c r="AB254" s="303"/>
      <c r="AC254" s="303"/>
      <c r="AD254" s="304"/>
      <c r="AG254" s="190">
        <f t="shared" si="34"/>
        <v>0</v>
      </c>
      <c r="AH254" s="191">
        <f t="shared" si="35"/>
        <v>0</v>
      </c>
      <c r="AI254" s="188">
        <f t="shared" si="36"/>
        <v>0</v>
      </c>
      <c r="AJ254" s="192">
        <f t="shared" si="37"/>
        <v>0</v>
      </c>
      <c r="AK254" s="185" t="b">
        <f t="shared" si="38"/>
        <v>0</v>
      </c>
      <c r="AL254" s="164" t="str">
        <f t="shared" si="39"/>
        <v/>
      </c>
      <c r="AM254" s="185" t="b">
        <f t="shared" si="40"/>
        <v>0</v>
      </c>
      <c r="AN254" s="164" t="str">
        <f t="shared" si="41"/>
        <v/>
      </c>
      <c r="AO254" s="185" t="b">
        <f t="shared" si="42"/>
        <v>0</v>
      </c>
      <c r="AQ254" s="186">
        <f t="shared" si="43"/>
        <v>0</v>
      </c>
      <c r="AS254" s="193">
        <f t="shared" si="44"/>
        <v>0</v>
      </c>
      <c r="AT254" s="265"/>
      <c r="AV254" s="257">
        <f t="shared" si="45"/>
        <v>0</v>
      </c>
      <c r="AW254" s="200">
        <f t="shared" si="46"/>
        <v>0</v>
      </c>
    </row>
    <row r="255" spans="1:49" ht="15" customHeight="1">
      <c r="A255" s="70"/>
      <c r="B255" s="2"/>
      <c r="C255" s="72" t="s">
        <v>116</v>
      </c>
      <c r="D255" s="361" t="str">
        <f>IF(CNGE_2024_M1_Secc3!D114="","",CNGE_2024_M1_Secc3!D114)</f>
        <v/>
      </c>
      <c r="E255" s="361"/>
      <c r="F255" s="361"/>
      <c r="G255" s="361"/>
      <c r="H255" s="361"/>
      <c r="I255" s="361"/>
      <c r="J255" s="361"/>
      <c r="K255" s="361"/>
      <c r="L255" s="361"/>
      <c r="M255" s="361"/>
      <c r="N255" s="375"/>
      <c r="O255" s="375"/>
      <c r="P255" s="375"/>
      <c r="Q255" s="373"/>
      <c r="R255" s="373"/>
      <c r="S255" s="302"/>
      <c r="T255" s="303"/>
      <c r="U255" s="303"/>
      <c r="V255" s="304"/>
      <c r="W255" s="302"/>
      <c r="X255" s="303"/>
      <c r="Y255" s="303"/>
      <c r="Z255" s="304"/>
      <c r="AA255" s="302"/>
      <c r="AB255" s="303"/>
      <c r="AC255" s="303"/>
      <c r="AD255" s="304"/>
      <c r="AG255" s="190">
        <f t="shared" si="34"/>
        <v>0</v>
      </c>
      <c r="AH255" s="191">
        <f t="shared" si="35"/>
        <v>0</v>
      </c>
      <c r="AI255" s="188">
        <f t="shared" si="36"/>
        <v>0</v>
      </c>
      <c r="AJ255" s="192">
        <f t="shared" si="37"/>
        <v>0</v>
      </c>
      <c r="AK255" s="185" t="b">
        <f t="shared" si="38"/>
        <v>0</v>
      </c>
      <c r="AL255" s="164" t="str">
        <f t="shared" si="39"/>
        <v/>
      </c>
      <c r="AM255" s="185" t="b">
        <f t="shared" si="40"/>
        <v>0</v>
      </c>
      <c r="AN255" s="164" t="str">
        <f t="shared" si="41"/>
        <v/>
      </c>
      <c r="AO255" s="185" t="b">
        <f t="shared" si="42"/>
        <v>0</v>
      </c>
      <c r="AQ255" s="186">
        <f t="shared" si="43"/>
        <v>0</v>
      </c>
      <c r="AS255" s="193">
        <f t="shared" si="44"/>
        <v>0</v>
      </c>
      <c r="AT255" s="265"/>
      <c r="AV255" s="257">
        <f t="shared" si="45"/>
        <v>0</v>
      </c>
      <c r="AW255" s="200">
        <f t="shared" si="46"/>
        <v>0</v>
      </c>
    </row>
    <row r="256" spans="1:49" ht="15" customHeight="1">
      <c r="A256" s="70"/>
      <c r="B256" s="2"/>
      <c r="C256" s="72" t="s">
        <v>117</v>
      </c>
      <c r="D256" s="361" t="str">
        <f>IF(CNGE_2024_M1_Secc3!D115="","",CNGE_2024_M1_Secc3!D115)</f>
        <v/>
      </c>
      <c r="E256" s="361"/>
      <c r="F256" s="361"/>
      <c r="G256" s="361"/>
      <c r="H256" s="361"/>
      <c r="I256" s="361"/>
      <c r="J256" s="361"/>
      <c r="K256" s="361"/>
      <c r="L256" s="361"/>
      <c r="M256" s="361"/>
      <c r="N256" s="375"/>
      <c r="O256" s="375"/>
      <c r="P256" s="375"/>
      <c r="Q256" s="373"/>
      <c r="R256" s="373"/>
      <c r="S256" s="302"/>
      <c r="T256" s="303"/>
      <c r="U256" s="303"/>
      <c r="V256" s="304"/>
      <c r="W256" s="302"/>
      <c r="X256" s="303"/>
      <c r="Y256" s="303"/>
      <c r="Z256" s="304"/>
      <c r="AA256" s="302"/>
      <c r="AB256" s="303"/>
      <c r="AC256" s="303"/>
      <c r="AD256" s="304"/>
      <c r="AG256" s="190">
        <f t="shared" si="34"/>
        <v>0</v>
      </c>
      <c r="AH256" s="191">
        <f t="shared" si="35"/>
        <v>0</v>
      </c>
      <c r="AI256" s="188">
        <f t="shared" si="36"/>
        <v>0</v>
      </c>
      <c r="AJ256" s="192">
        <f t="shared" si="37"/>
        <v>0</v>
      </c>
      <c r="AK256" s="185" t="b">
        <f t="shared" si="38"/>
        <v>0</v>
      </c>
      <c r="AL256" s="164" t="str">
        <f t="shared" si="39"/>
        <v/>
      </c>
      <c r="AM256" s="185" t="b">
        <f t="shared" si="40"/>
        <v>0</v>
      </c>
      <c r="AN256" s="164" t="str">
        <f t="shared" si="41"/>
        <v/>
      </c>
      <c r="AO256" s="185" t="b">
        <f t="shared" si="42"/>
        <v>0</v>
      </c>
      <c r="AQ256" s="186">
        <f t="shared" si="43"/>
        <v>0</v>
      </c>
      <c r="AS256" s="193">
        <f t="shared" si="44"/>
        <v>0</v>
      </c>
      <c r="AT256" s="265"/>
      <c r="AV256" s="257">
        <f t="shared" si="45"/>
        <v>0</v>
      </c>
      <c r="AW256" s="200">
        <f t="shared" si="46"/>
        <v>0</v>
      </c>
    </row>
    <row r="257" spans="1:49" ht="15" customHeight="1">
      <c r="A257" s="70"/>
      <c r="B257" s="2"/>
      <c r="C257" s="72" t="s">
        <v>118</v>
      </c>
      <c r="D257" s="361" t="str">
        <f>IF(CNGE_2024_M1_Secc3!D116="","",CNGE_2024_M1_Secc3!D116)</f>
        <v/>
      </c>
      <c r="E257" s="361"/>
      <c r="F257" s="361"/>
      <c r="G257" s="361"/>
      <c r="H257" s="361"/>
      <c r="I257" s="361"/>
      <c r="J257" s="361"/>
      <c r="K257" s="361"/>
      <c r="L257" s="361"/>
      <c r="M257" s="361"/>
      <c r="N257" s="375"/>
      <c r="O257" s="375"/>
      <c r="P257" s="375"/>
      <c r="Q257" s="373"/>
      <c r="R257" s="373"/>
      <c r="S257" s="302"/>
      <c r="T257" s="303"/>
      <c r="U257" s="303"/>
      <c r="V257" s="304"/>
      <c r="W257" s="302"/>
      <c r="X257" s="303"/>
      <c r="Y257" s="303"/>
      <c r="Z257" s="304"/>
      <c r="AA257" s="302"/>
      <c r="AB257" s="303"/>
      <c r="AC257" s="303"/>
      <c r="AD257" s="304"/>
      <c r="AG257" s="190">
        <f t="shared" si="34"/>
        <v>0</v>
      </c>
      <c r="AH257" s="191">
        <f t="shared" si="35"/>
        <v>0</v>
      </c>
      <c r="AI257" s="188">
        <f t="shared" si="36"/>
        <v>0</v>
      </c>
      <c r="AJ257" s="192">
        <f t="shared" si="37"/>
        <v>0</v>
      </c>
      <c r="AK257" s="185" t="b">
        <f t="shared" si="38"/>
        <v>0</v>
      </c>
      <c r="AL257" s="164" t="str">
        <f t="shared" si="39"/>
        <v/>
      </c>
      <c r="AM257" s="185" t="b">
        <f t="shared" si="40"/>
        <v>0</v>
      </c>
      <c r="AN257" s="164" t="str">
        <f t="shared" si="41"/>
        <v/>
      </c>
      <c r="AO257" s="185" t="b">
        <f t="shared" si="42"/>
        <v>0</v>
      </c>
      <c r="AQ257" s="186">
        <f t="shared" si="43"/>
        <v>0</v>
      </c>
      <c r="AS257" s="193">
        <f t="shared" si="44"/>
        <v>0</v>
      </c>
      <c r="AT257" s="265"/>
      <c r="AV257" s="257">
        <f t="shared" si="45"/>
        <v>0</v>
      </c>
      <c r="AW257" s="200">
        <f t="shared" si="46"/>
        <v>0</v>
      </c>
    </row>
    <row r="258" spans="1:49" ht="15" customHeight="1">
      <c r="A258" s="70"/>
      <c r="B258" s="2"/>
      <c r="C258" s="72" t="s">
        <v>119</v>
      </c>
      <c r="D258" s="361" t="str">
        <f>IF(CNGE_2024_M1_Secc3!D117="","",CNGE_2024_M1_Secc3!D117)</f>
        <v/>
      </c>
      <c r="E258" s="361"/>
      <c r="F258" s="361"/>
      <c r="G258" s="361"/>
      <c r="H258" s="361"/>
      <c r="I258" s="361"/>
      <c r="J258" s="361"/>
      <c r="K258" s="361"/>
      <c r="L258" s="361"/>
      <c r="M258" s="361"/>
      <c r="N258" s="375"/>
      <c r="O258" s="375"/>
      <c r="P258" s="375"/>
      <c r="Q258" s="373"/>
      <c r="R258" s="373"/>
      <c r="S258" s="302"/>
      <c r="T258" s="303"/>
      <c r="U258" s="303"/>
      <c r="V258" s="304"/>
      <c r="W258" s="302"/>
      <c r="X258" s="303"/>
      <c r="Y258" s="303"/>
      <c r="Z258" s="304"/>
      <c r="AA258" s="302"/>
      <c r="AB258" s="303"/>
      <c r="AC258" s="303"/>
      <c r="AD258" s="304"/>
      <c r="AG258" s="190">
        <f t="shared" si="34"/>
        <v>0</v>
      </c>
      <c r="AH258" s="191">
        <f t="shared" si="35"/>
        <v>0</v>
      </c>
      <c r="AI258" s="188">
        <f t="shared" si="36"/>
        <v>0</v>
      </c>
      <c r="AJ258" s="192">
        <f t="shared" si="37"/>
        <v>0</v>
      </c>
      <c r="AK258" s="185" t="b">
        <f t="shared" si="38"/>
        <v>0</v>
      </c>
      <c r="AL258" s="164" t="str">
        <f t="shared" si="39"/>
        <v/>
      </c>
      <c r="AM258" s="185" t="b">
        <f t="shared" si="40"/>
        <v>0</v>
      </c>
      <c r="AN258" s="164" t="str">
        <f t="shared" si="41"/>
        <v/>
      </c>
      <c r="AO258" s="185" t="b">
        <f t="shared" si="42"/>
        <v>0</v>
      </c>
      <c r="AQ258" s="186">
        <f t="shared" si="43"/>
        <v>0</v>
      </c>
      <c r="AS258" s="193">
        <f t="shared" si="44"/>
        <v>0</v>
      </c>
      <c r="AT258" s="265"/>
      <c r="AV258" s="257">
        <f t="shared" si="45"/>
        <v>0</v>
      </c>
      <c r="AW258" s="200">
        <f t="shared" si="46"/>
        <v>0</v>
      </c>
    </row>
    <row r="259" spans="1:49" ht="15" customHeight="1">
      <c r="A259" s="70"/>
      <c r="B259" s="2"/>
      <c r="C259" s="72" t="s">
        <v>120</v>
      </c>
      <c r="D259" s="361" t="str">
        <f>IF(CNGE_2024_M1_Secc3!D118="","",CNGE_2024_M1_Secc3!D118)</f>
        <v/>
      </c>
      <c r="E259" s="361"/>
      <c r="F259" s="361"/>
      <c r="G259" s="361"/>
      <c r="H259" s="361"/>
      <c r="I259" s="361"/>
      <c r="J259" s="361"/>
      <c r="K259" s="361"/>
      <c r="L259" s="361"/>
      <c r="M259" s="361"/>
      <c r="N259" s="375"/>
      <c r="O259" s="375"/>
      <c r="P259" s="375"/>
      <c r="Q259" s="373"/>
      <c r="R259" s="373"/>
      <c r="S259" s="302"/>
      <c r="T259" s="303"/>
      <c r="U259" s="303"/>
      <c r="V259" s="304"/>
      <c r="W259" s="302"/>
      <c r="X259" s="303"/>
      <c r="Y259" s="303"/>
      <c r="Z259" s="304"/>
      <c r="AA259" s="302"/>
      <c r="AB259" s="303"/>
      <c r="AC259" s="303"/>
      <c r="AD259" s="304"/>
      <c r="AG259" s="190">
        <f t="shared" si="34"/>
        <v>0</v>
      </c>
      <c r="AH259" s="191">
        <f t="shared" si="35"/>
        <v>0</v>
      </c>
      <c r="AI259" s="188">
        <f t="shared" si="36"/>
        <v>0</v>
      </c>
      <c r="AJ259" s="192">
        <f t="shared" si="37"/>
        <v>0</v>
      </c>
      <c r="AK259" s="185" t="b">
        <f t="shared" si="38"/>
        <v>0</v>
      </c>
      <c r="AL259" s="164" t="str">
        <f t="shared" si="39"/>
        <v/>
      </c>
      <c r="AM259" s="185" t="b">
        <f t="shared" si="40"/>
        <v>0</v>
      </c>
      <c r="AN259" s="164" t="str">
        <f t="shared" si="41"/>
        <v/>
      </c>
      <c r="AO259" s="185" t="b">
        <f t="shared" si="42"/>
        <v>0</v>
      </c>
      <c r="AQ259" s="186">
        <f t="shared" si="43"/>
        <v>0</v>
      </c>
      <c r="AS259" s="193">
        <f t="shared" si="44"/>
        <v>0</v>
      </c>
      <c r="AT259" s="265"/>
      <c r="AV259" s="257">
        <f t="shared" si="45"/>
        <v>0</v>
      </c>
      <c r="AW259" s="200">
        <f t="shared" si="46"/>
        <v>0</v>
      </c>
    </row>
    <row r="260" spans="1:49" ht="15" customHeight="1">
      <c r="A260" s="70"/>
      <c r="B260" s="2"/>
      <c r="C260" s="72" t="s">
        <v>121</v>
      </c>
      <c r="D260" s="361" t="str">
        <f>IF(CNGE_2024_M1_Secc3!D119="","",CNGE_2024_M1_Secc3!D119)</f>
        <v/>
      </c>
      <c r="E260" s="361"/>
      <c r="F260" s="361"/>
      <c r="G260" s="361"/>
      <c r="H260" s="361"/>
      <c r="I260" s="361"/>
      <c r="J260" s="361"/>
      <c r="K260" s="361"/>
      <c r="L260" s="361"/>
      <c r="M260" s="361"/>
      <c r="N260" s="375"/>
      <c r="O260" s="375"/>
      <c r="P260" s="375"/>
      <c r="Q260" s="373"/>
      <c r="R260" s="373"/>
      <c r="S260" s="302"/>
      <c r="T260" s="303"/>
      <c r="U260" s="303"/>
      <c r="V260" s="304"/>
      <c r="W260" s="302"/>
      <c r="X260" s="303"/>
      <c r="Y260" s="303"/>
      <c r="Z260" s="304"/>
      <c r="AA260" s="302"/>
      <c r="AB260" s="303"/>
      <c r="AC260" s="303"/>
      <c r="AD260" s="304"/>
      <c r="AG260" s="190">
        <f t="shared" si="34"/>
        <v>0</v>
      </c>
      <c r="AH260" s="191">
        <f t="shared" si="35"/>
        <v>0</v>
      </c>
      <c r="AI260" s="188">
        <f t="shared" si="36"/>
        <v>0</v>
      </c>
      <c r="AJ260" s="192">
        <f t="shared" si="37"/>
        <v>0</v>
      </c>
      <c r="AK260" s="185" t="b">
        <f t="shared" si="38"/>
        <v>0</v>
      </c>
      <c r="AL260" s="164" t="str">
        <f t="shared" si="39"/>
        <v/>
      </c>
      <c r="AM260" s="185" t="b">
        <f t="shared" si="40"/>
        <v>0</v>
      </c>
      <c r="AN260" s="164" t="str">
        <f t="shared" si="41"/>
        <v/>
      </c>
      <c r="AO260" s="185" t="b">
        <f t="shared" si="42"/>
        <v>0</v>
      </c>
      <c r="AQ260" s="186">
        <f t="shared" si="43"/>
        <v>0</v>
      </c>
      <c r="AS260" s="193">
        <f t="shared" si="44"/>
        <v>0</v>
      </c>
      <c r="AT260" s="265"/>
      <c r="AV260" s="257">
        <f t="shared" si="45"/>
        <v>0</v>
      </c>
      <c r="AW260" s="200">
        <f t="shared" si="46"/>
        <v>0</v>
      </c>
    </row>
    <row r="261" spans="1:49" ht="15" customHeight="1">
      <c r="A261" s="70"/>
      <c r="B261" s="2"/>
      <c r="C261" s="72" t="s">
        <v>122</v>
      </c>
      <c r="D261" s="361" t="str">
        <f>IF(CNGE_2024_M1_Secc3!D120="","",CNGE_2024_M1_Secc3!D120)</f>
        <v/>
      </c>
      <c r="E261" s="361"/>
      <c r="F261" s="361"/>
      <c r="G261" s="361"/>
      <c r="H261" s="361"/>
      <c r="I261" s="361"/>
      <c r="J261" s="361"/>
      <c r="K261" s="361"/>
      <c r="L261" s="361"/>
      <c r="M261" s="361"/>
      <c r="N261" s="375"/>
      <c r="O261" s="375"/>
      <c r="P261" s="375"/>
      <c r="Q261" s="373"/>
      <c r="R261" s="373"/>
      <c r="S261" s="302"/>
      <c r="T261" s="303"/>
      <c r="U261" s="303"/>
      <c r="V261" s="304"/>
      <c r="W261" s="302"/>
      <c r="X261" s="303"/>
      <c r="Y261" s="303"/>
      <c r="Z261" s="304"/>
      <c r="AA261" s="302"/>
      <c r="AB261" s="303"/>
      <c r="AC261" s="303"/>
      <c r="AD261" s="304"/>
      <c r="AG261" s="190">
        <f t="shared" si="34"/>
        <v>0</v>
      </c>
      <c r="AH261" s="191">
        <f t="shared" si="35"/>
        <v>0</v>
      </c>
      <c r="AI261" s="188">
        <f t="shared" si="36"/>
        <v>0</v>
      </c>
      <c r="AJ261" s="192">
        <f t="shared" si="37"/>
        <v>0</v>
      </c>
      <c r="AK261" s="185" t="b">
        <f t="shared" si="38"/>
        <v>0</v>
      </c>
      <c r="AL261" s="164" t="str">
        <f t="shared" si="39"/>
        <v/>
      </c>
      <c r="AM261" s="185" t="b">
        <f t="shared" si="40"/>
        <v>0</v>
      </c>
      <c r="AN261" s="164" t="str">
        <f t="shared" si="41"/>
        <v/>
      </c>
      <c r="AO261" s="185" t="b">
        <f t="shared" si="42"/>
        <v>0</v>
      </c>
      <c r="AQ261" s="186">
        <f t="shared" si="43"/>
        <v>0</v>
      </c>
      <c r="AS261" s="193">
        <f t="shared" si="44"/>
        <v>0</v>
      </c>
      <c r="AT261" s="265"/>
      <c r="AV261" s="257">
        <f t="shared" si="45"/>
        <v>0</v>
      </c>
      <c r="AW261" s="200">
        <f t="shared" si="46"/>
        <v>0</v>
      </c>
    </row>
    <row r="262" spans="1:49" ht="15" customHeight="1">
      <c r="A262" s="70"/>
      <c r="B262" s="2"/>
      <c r="C262" s="72" t="s">
        <v>123</v>
      </c>
      <c r="D262" s="361" t="str">
        <f>IF(CNGE_2024_M1_Secc3!D121="","",CNGE_2024_M1_Secc3!D121)</f>
        <v/>
      </c>
      <c r="E262" s="361"/>
      <c r="F262" s="361"/>
      <c r="G262" s="361"/>
      <c r="H262" s="361"/>
      <c r="I262" s="361"/>
      <c r="J262" s="361"/>
      <c r="K262" s="361"/>
      <c r="L262" s="361"/>
      <c r="M262" s="361"/>
      <c r="N262" s="375"/>
      <c r="O262" s="375"/>
      <c r="P262" s="375"/>
      <c r="Q262" s="373"/>
      <c r="R262" s="373"/>
      <c r="S262" s="302"/>
      <c r="T262" s="303"/>
      <c r="U262" s="303"/>
      <c r="V262" s="304"/>
      <c r="W262" s="302"/>
      <c r="X262" s="303"/>
      <c r="Y262" s="303"/>
      <c r="Z262" s="304"/>
      <c r="AA262" s="302"/>
      <c r="AB262" s="303"/>
      <c r="AC262" s="303"/>
      <c r="AD262" s="304"/>
      <c r="AG262" s="190">
        <f t="shared" si="34"/>
        <v>0</v>
      </c>
      <c r="AH262" s="191">
        <f t="shared" si="35"/>
        <v>0</v>
      </c>
      <c r="AI262" s="188">
        <f t="shared" si="36"/>
        <v>0</v>
      </c>
      <c r="AJ262" s="192">
        <f t="shared" si="37"/>
        <v>0</v>
      </c>
      <c r="AK262" s="185" t="b">
        <f t="shared" si="38"/>
        <v>0</v>
      </c>
      <c r="AL262" s="164" t="str">
        <f t="shared" si="39"/>
        <v/>
      </c>
      <c r="AM262" s="185" t="b">
        <f t="shared" si="40"/>
        <v>0</v>
      </c>
      <c r="AN262" s="164" t="str">
        <f t="shared" si="41"/>
        <v/>
      </c>
      <c r="AO262" s="185" t="b">
        <f t="shared" si="42"/>
        <v>0</v>
      </c>
      <c r="AQ262" s="186">
        <f t="shared" si="43"/>
        <v>0</v>
      </c>
      <c r="AS262" s="193">
        <f t="shared" si="44"/>
        <v>0</v>
      </c>
      <c r="AT262" s="265"/>
      <c r="AV262" s="257">
        <f t="shared" si="45"/>
        <v>0</v>
      </c>
      <c r="AW262" s="200">
        <f t="shared" si="46"/>
        <v>0</v>
      </c>
    </row>
    <row r="263" spans="1:49" ht="15" customHeight="1">
      <c r="A263" s="70"/>
      <c r="B263" s="2"/>
      <c r="C263" s="72" t="s">
        <v>124</v>
      </c>
      <c r="D263" s="361" t="str">
        <f>IF(CNGE_2024_M1_Secc3!D122="","",CNGE_2024_M1_Secc3!D122)</f>
        <v/>
      </c>
      <c r="E263" s="361"/>
      <c r="F263" s="361"/>
      <c r="G263" s="361"/>
      <c r="H263" s="361"/>
      <c r="I263" s="361"/>
      <c r="J263" s="361"/>
      <c r="K263" s="361"/>
      <c r="L263" s="361"/>
      <c r="M263" s="361"/>
      <c r="N263" s="375"/>
      <c r="O263" s="375"/>
      <c r="P263" s="375"/>
      <c r="Q263" s="373"/>
      <c r="R263" s="373"/>
      <c r="S263" s="302"/>
      <c r="T263" s="303"/>
      <c r="U263" s="303"/>
      <c r="V263" s="304"/>
      <c r="W263" s="302"/>
      <c r="X263" s="303"/>
      <c r="Y263" s="303"/>
      <c r="Z263" s="304"/>
      <c r="AA263" s="302"/>
      <c r="AB263" s="303"/>
      <c r="AC263" s="303"/>
      <c r="AD263" s="304"/>
      <c r="AG263" s="190">
        <f t="shared" si="34"/>
        <v>0</v>
      </c>
      <c r="AH263" s="191">
        <f t="shared" si="35"/>
        <v>0</v>
      </c>
      <c r="AI263" s="188">
        <f t="shared" si="36"/>
        <v>0</v>
      </c>
      <c r="AJ263" s="192">
        <f t="shared" si="37"/>
        <v>0</v>
      </c>
      <c r="AK263" s="185" t="b">
        <f t="shared" si="38"/>
        <v>0</v>
      </c>
      <c r="AL263" s="164" t="str">
        <f t="shared" si="39"/>
        <v/>
      </c>
      <c r="AM263" s="185" t="b">
        <f t="shared" si="40"/>
        <v>0</v>
      </c>
      <c r="AN263" s="164" t="str">
        <f t="shared" si="41"/>
        <v/>
      </c>
      <c r="AO263" s="185" t="b">
        <f t="shared" si="42"/>
        <v>0</v>
      </c>
      <c r="AQ263" s="186">
        <f t="shared" si="43"/>
        <v>0</v>
      </c>
      <c r="AS263" s="193">
        <f t="shared" si="44"/>
        <v>0</v>
      </c>
      <c r="AT263" s="265"/>
      <c r="AV263" s="257">
        <f t="shared" si="45"/>
        <v>0</v>
      </c>
      <c r="AW263" s="200">
        <f t="shared" si="46"/>
        <v>0</v>
      </c>
    </row>
    <row r="264" spans="1:49" ht="15" customHeight="1">
      <c r="A264" s="70"/>
      <c r="B264" s="2"/>
      <c r="C264" s="72" t="s">
        <v>125</v>
      </c>
      <c r="D264" s="361" t="str">
        <f>IF(CNGE_2024_M1_Secc3!D123="","",CNGE_2024_M1_Secc3!D123)</f>
        <v/>
      </c>
      <c r="E264" s="361"/>
      <c r="F264" s="361"/>
      <c r="G264" s="361"/>
      <c r="H264" s="361"/>
      <c r="I264" s="361"/>
      <c r="J264" s="361"/>
      <c r="K264" s="361"/>
      <c r="L264" s="361"/>
      <c r="M264" s="361"/>
      <c r="N264" s="375"/>
      <c r="O264" s="375"/>
      <c r="P264" s="375"/>
      <c r="Q264" s="373"/>
      <c r="R264" s="373"/>
      <c r="S264" s="302"/>
      <c r="T264" s="303"/>
      <c r="U264" s="303"/>
      <c r="V264" s="304"/>
      <c r="W264" s="302"/>
      <c r="X264" s="303"/>
      <c r="Y264" s="303"/>
      <c r="Z264" s="304"/>
      <c r="AA264" s="302"/>
      <c r="AB264" s="303"/>
      <c r="AC264" s="303"/>
      <c r="AD264" s="304"/>
      <c r="AG264" s="190">
        <f t="shared" si="34"/>
        <v>0</v>
      </c>
      <c r="AH264" s="191">
        <f t="shared" si="35"/>
        <v>0</v>
      </c>
      <c r="AI264" s="188">
        <f t="shared" si="36"/>
        <v>0</v>
      </c>
      <c r="AJ264" s="192">
        <f t="shared" si="37"/>
        <v>0</v>
      </c>
      <c r="AK264" s="185" t="b">
        <f t="shared" si="38"/>
        <v>0</v>
      </c>
      <c r="AL264" s="164" t="str">
        <f t="shared" si="39"/>
        <v/>
      </c>
      <c r="AM264" s="185" t="b">
        <f t="shared" si="40"/>
        <v>0</v>
      </c>
      <c r="AN264" s="164" t="str">
        <f t="shared" si="41"/>
        <v/>
      </c>
      <c r="AO264" s="185" t="b">
        <f t="shared" si="42"/>
        <v>0</v>
      </c>
      <c r="AQ264" s="186">
        <f t="shared" si="43"/>
        <v>0</v>
      </c>
      <c r="AS264" s="193">
        <f t="shared" si="44"/>
        <v>0</v>
      </c>
      <c r="AT264" s="265"/>
      <c r="AV264" s="257">
        <f t="shared" si="45"/>
        <v>0</v>
      </c>
      <c r="AW264" s="200">
        <f t="shared" si="46"/>
        <v>0</v>
      </c>
    </row>
    <row r="265" spans="1:49" ht="15" customHeight="1">
      <c r="A265" s="70"/>
      <c r="B265" s="2"/>
      <c r="C265" s="72" t="s">
        <v>126</v>
      </c>
      <c r="D265" s="361" t="str">
        <f>IF(CNGE_2024_M1_Secc3!D124="","",CNGE_2024_M1_Secc3!D124)</f>
        <v/>
      </c>
      <c r="E265" s="361"/>
      <c r="F265" s="361"/>
      <c r="G265" s="361"/>
      <c r="H265" s="361"/>
      <c r="I265" s="361"/>
      <c r="J265" s="361"/>
      <c r="K265" s="361"/>
      <c r="L265" s="361"/>
      <c r="M265" s="361"/>
      <c r="N265" s="375"/>
      <c r="O265" s="375"/>
      <c r="P265" s="375"/>
      <c r="Q265" s="373"/>
      <c r="R265" s="373"/>
      <c r="S265" s="302"/>
      <c r="T265" s="303"/>
      <c r="U265" s="303"/>
      <c r="V265" s="304"/>
      <c r="W265" s="302"/>
      <c r="X265" s="303"/>
      <c r="Y265" s="303"/>
      <c r="Z265" s="304"/>
      <c r="AA265" s="302"/>
      <c r="AB265" s="303"/>
      <c r="AC265" s="303"/>
      <c r="AD265" s="304"/>
      <c r="AG265" s="190">
        <f t="shared" si="34"/>
        <v>0</v>
      </c>
      <c r="AH265" s="191">
        <f t="shared" si="35"/>
        <v>0</v>
      </c>
      <c r="AI265" s="188">
        <f t="shared" si="36"/>
        <v>0</v>
      </c>
      <c r="AJ265" s="192">
        <f t="shared" si="37"/>
        <v>0</v>
      </c>
      <c r="AK265" s="185" t="b">
        <f t="shared" si="38"/>
        <v>0</v>
      </c>
      <c r="AL265" s="164" t="str">
        <f t="shared" si="39"/>
        <v/>
      </c>
      <c r="AM265" s="185" t="b">
        <f t="shared" si="40"/>
        <v>0</v>
      </c>
      <c r="AN265" s="164" t="str">
        <f t="shared" si="41"/>
        <v/>
      </c>
      <c r="AO265" s="185" t="b">
        <f t="shared" si="42"/>
        <v>0</v>
      </c>
      <c r="AQ265" s="186">
        <f t="shared" si="43"/>
        <v>0</v>
      </c>
      <c r="AS265" s="193">
        <f t="shared" si="44"/>
        <v>0</v>
      </c>
      <c r="AT265" s="265"/>
      <c r="AV265" s="257">
        <f t="shared" si="45"/>
        <v>0</v>
      </c>
      <c r="AW265" s="200">
        <f t="shared" si="46"/>
        <v>0</v>
      </c>
    </row>
    <row r="266" spans="1:49" ht="15" customHeight="1">
      <c r="A266" s="70"/>
      <c r="B266" s="2"/>
      <c r="C266" s="72" t="s">
        <v>127</v>
      </c>
      <c r="D266" s="361" t="str">
        <f>IF(CNGE_2024_M1_Secc3!D125="","",CNGE_2024_M1_Secc3!D125)</f>
        <v/>
      </c>
      <c r="E266" s="361"/>
      <c r="F266" s="361"/>
      <c r="G266" s="361"/>
      <c r="H266" s="361"/>
      <c r="I266" s="361"/>
      <c r="J266" s="361"/>
      <c r="K266" s="361"/>
      <c r="L266" s="361"/>
      <c r="M266" s="361"/>
      <c r="N266" s="375"/>
      <c r="O266" s="375"/>
      <c r="P266" s="375"/>
      <c r="Q266" s="373"/>
      <c r="R266" s="373"/>
      <c r="S266" s="302"/>
      <c r="T266" s="303"/>
      <c r="U266" s="303"/>
      <c r="V266" s="304"/>
      <c r="W266" s="302"/>
      <c r="X266" s="303"/>
      <c r="Y266" s="303"/>
      <c r="Z266" s="304"/>
      <c r="AA266" s="302"/>
      <c r="AB266" s="303"/>
      <c r="AC266" s="303"/>
      <c r="AD266" s="304"/>
      <c r="AG266" s="190">
        <f t="shared" si="34"/>
        <v>0</v>
      </c>
      <c r="AH266" s="191">
        <f t="shared" si="35"/>
        <v>0</v>
      </c>
      <c r="AI266" s="188">
        <f t="shared" si="36"/>
        <v>0</v>
      </c>
      <c r="AJ266" s="192">
        <f t="shared" si="37"/>
        <v>0</v>
      </c>
      <c r="AK266" s="185" t="b">
        <f t="shared" si="38"/>
        <v>0</v>
      </c>
      <c r="AL266" s="164" t="str">
        <f t="shared" si="39"/>
        <v/>
      </c>
      <c r="AM266" s="185" t="b">
        <f t="shared" si="40"/>
        <v>0</v>
      </c>
      <c r="AN266" s="164" t="str">
        <f t="shared" si="41"/>
        <v/>
      </c>
      <c r="AO266" s="185" t="b">
        <f t="shared" si="42"/>
        <v>0</v>
      </c>
      <c r="AQ266" s="186">
        <f t="shared" si="43"/>
        <v>0</v>
      </c>
      <c r="AS266" s="193">
        <f t="shared" si="44"/>
        <v>0</v>
      </c>
      <c r="AT266" s="265"/>
      <c r="AV266" s="257">
        <f t="shared" si="45"/>
        <v>0</v>
      </c>
      <c r="AW266" s="200">
        <f t="shared" si="46"/>
        <v>0</v>
      </c>
    </row>
    <row r="267" spans="1:49" ht="15" customHeight="1">
      <c r="A267" s="70"/>
      <c r="B267" s="2"/>
      <c r="C267" s="72" t="s">
        <v>128</v>
      </c>
      <c r="D267" s="361" t="str">
        <f>IF(CNGE_2024_M1_Secc3!D126="","",CNGE_2024_M1_Secc3!D126)</f>
        <v/>
      </c>
      <c r="E267" s="361"/>
      <c r="F267" s="361"/>
      <c r="G267" s="361"/>
      <c r="H267" s="361"/>
      <c r="I267" s="361"/>
      <c r="J267" s="361"/>
      <c r="K267" s="361"/>
      <c r="L267" s="361"/>
      <c r="M267" s="361"/>
      <c r="N267" s="375"/>
      <c r="O267" s="375"/>
      <c r="P267" s="375"/>
      <c r="Q267" s="373"/>
      <c r="R267" s="373"/>
      <c r="S267" s="302"/>
      <c r="T267" s="303"/>
      <c r="U267" s="303"/>
      <c r="V267" s="304"/>
      <c r="W267" s="302"/>
      <c r="X267" s="303"/>
      <c r="Y267" s="303"/>
      <c r="Z267" s="304"/>
      <c r="AA267" s="302"/>
      <c r="AB267" s="303"/>
      <c r="AC267" s="303"/>
      <c r="AD267" s="304"/>
      <c r="AG267" s="190">
        <f t="shared" si="34"/>
        <v>0</v>
      </c>
      <c r="AH267" s="191">
        <f t="shared" si="35"/>
        <v>0</v>
      </c>
      <c r="AI267" s="188">
        <f t="shared" si="36"/>
        <v>0</v>
      </c>
      <c r="AJ267" s="192">
        <f t="shared" si="37"/>
        <v>0</v>
      </c>
      <c r="AK267" s="185" t="b">
        <f t="shared" si="38"/>
        <v>0</v>
      </c>
      <c r="AL267" s="164" t="str">
        <f t="shared" si="39"/>
        <v/>
      </c>
      <c r="AM267" s="185" t="b">
        <f t="shared" si="40"/>
        <v>0</v>
      </c>
      <c r="AN267" s="164" t="str">
        <f t="shared" si="41"/>
        <v/>
      </c>
      <c r="AO267" s="185" t="b">
        <f t="shared" si="42"/>
        <v>0</v>
      </c>
      <c r="AQ267" s="186">
        <f t="shared" si="43"/>
        <v>0</v>
      </c>
      <c r="AS267" s="193">
        <f t="shared" si="44"/>
        <v>0</v>
      </c>
      <c r="AT267" s="265"/>
      <c r="AV267" s="257">
        <f t="shared" si="45"/>
        <v>0</v>
      </c>
      <c r="AW267" s="200">
        <f t="shared" si="46"/>
        <v>0</v>
      </c>
    </row>
    <row r="268" spans="1:49" ht="15" customHeight="1">
      <c r="A268" s="70"/>
      <c r="B268" s="2"/>
      <c r="C268" s="72" t="s">
        <v>129</v>
      </c>
      <c r="D268" s="361" t="str">
        <f>IF(CNGE_2024_M1_Secc3!D127="","",CNGE_2024_M1_Secc3!D127)</f>
        <v/>
      </c>
      <c r="E268" s="361"/>
      <c r="F268" s="361"/>
      <c r="G268" s="361"/>
      <c r="H268" s="361"/>
      <c r="I268" s="361"/>
      <c r="J268" s="361"/>
      <c r="K268" s="361"/>
      <c r="L268" s="361"/>
      <c r="M268" s="361"/>
      <c r="N268" s="375"/>
      <c r="O268" s="375"/>
      <c r="P268" s="375"/>
      <c r="Q268" s="373"/>
      <c r="R268" s="373"/>
      <c r="S268" s="302"/>
      <c r="T268" s="303"/>
      <c r="U268" s="303"/>
      <c r="V268" s="304"/>
      <c r="W268" s="302"/>
      <c r="X268" s="303"/>
      <c r="Y268" s="303"/>
      <c r="Z268" s="304"/>
      <c r="AA268" s="302"/>
      <c r="AB268" s="303"/>
      <c r="AC268" s="303"/>
      <c r="AD268" s="304"/>
      <c r="AG268" s="190">
        <f t="shared" si="34"/>
        <v>0</v>
      </c>
      <c r="AH268" s="191">
        <f t="shared" si="35"/>
        <v>0</v>
      </c>
      <c r="AI268" s="188">
        <f t="shared" si="36"/>
        <v>0</v>
      </c>
      <c r="AJ268" s="192">
        <f t="shared" si="37"/>
        <v>0</v>
      </c>
      <c r="AK268" s="185" t="b">
        <f t="shared" si="38"/>
        <v>0</v>
      </c>
      <c r="AL268" s="164" t="str">
        <f t="shared" si="39"/>
        <v/>
      </c>
      <c r="AM268" s="185" t="b">
        <f t="shared" si="40"/>
        <v>0</v>
      </c>
      <c r="AN268" s="164" t="str">
        <f t="shared" si="41"/>
        <v/>
      </c>
      <c r="AO268" s="185" t="b">
        <f t="shared" si="42"/>
        <v>0</v>
      </c>
      <c r="AQ268" s="186">
        <f t="shared" si="43"/>
        <v>0</v>
      </c>
      <c r="AS268" s="193">
        <f t="shared" si="44"/>
        <v>0</v>
      </c>
      <c r="AT268" s="265"/>
      <c r="AV268" s="257">
        <f t="shared" si="45"/>
        <v>0</v>
      </c>
      <c r="AW268" s="200">
        <f t="shared" si="46"/>
        <v>0</v>
      </c>
    </row>
    <row r="269" spans="1:49" ht="15" customHeight="1">
      <c r="A269" s="70"/>
      <c r="B269" s="2"/>
      <c r="C269" s="72" t="s">
        <v>130</v>
      </c>
      <c r="D269" s="361" t="str">
        <f>IF(CNGE_2024_M1_Secc3!D128="","",CNGE_2024_M1_Secc3!D128)</f>
        <v/>
      </c>
      <c r="E269" s="361"/>
      <c r="F269" s="361"/>
      <c r="G269" s="361"/>
      <c r="H269" s="361"/>
      <c r="I269" s="361"/>
      <c r="J269" s="361"/>
      <c r="K269" s="361"/>
      <c r="L269" s="361"/>
      <c r="M269" s="361"/>
      <c r="N269" s="375"/>
      <c r="O269" s="375"/>
      <c r="P269" s="375"/>
      <c r="Q269" s="373"/>
      <c r="R269" s="373"/>
      <c r="S269" s="302"/>
      <c r="T269" s="303"/>
      <c r="U269" s="303"/>
      <c r="V269" s="304"/>
      <c r="W269" s="302"/>
      <c r="X269" s="303"/>
      <c r="Y269" s="303"/>
      <c r="Z269" s="304"/>
      <c r="AA269" s="302"/>
      <c r="AB269" s="303"/>
      <c r="AC269" s="303"/>
      <c r="AD269" s="304"/>
      <c r="AG269" s="190">
        <f t="shared" si="34"/>
        <v>0</v>
      </c>
      <c r="AH269" s="191">
        <f t="shared" si="35"/>
        <v>0</v>
      </c>
      <c r="AI269" s="188">
        <f t="shared" si="36"/>
        <v>0</v>
      </c>
      <c r="AJ269" s="192">
        <f t="shared" si="37"/>
        <v>0</v>
      </c>
      <c r="AK269" s="185" t="b">
        <f t="shared" si="38"/>
        <v>0</v>
      </c>
      <c r="AL269" s="164" t="str">
        <f t="shared" si="39"/>
        <v/>
      </c>
      <c r="AM269" s="185" t="b">
        <f t="shared" si="40"/>
        <v>0</v>
      </c>
      <c r="AN269" s="164" t="str">
        <f t="shared" si="41"/>
        <v/>
      </c>
      <c r="AO269" s="185" t="b">
        <f t="shared" si="42"/>
        <v>0</v>
      </c>
      <c r="AQ269" s="186">
        <f t="shared" si="43"/>
        <v>0</v>
      </c>
      <c r="AS269" s="193">
        <f t="shared" si="44"/>
        <v>0</v>
      </c>
      <c r="AT269" s="265"/>
      <c r="AV269" s="257">
        <f t="shared" si="45"/>
        <v>0</v>
      </c>
      <c r="AW269" s="200">
        <f t="shared" si="46"/>
        <v>0</v>
      </c>
    </row>
    <row r="270" spans="1:49" ht="15" customHeight="1">
      <c r="A270" s="70"/>
      <c r="B270" s="2"/>
      <c r="C270" s="72" t="s">
        <v>131</v>
      </c>
      <c r="D270" s="361" t="str">
        <f>IF(CNGE_2024_M1_Secc3!D129="","",CNGE_2024_M1_Secc3!D129)</f>
        <v/>
      </c>
      <c r="E270" s="361"/>
      <c r="F270" s="361"/>
      <c r="G270" s="361"/>
      <c r="H270" s="361"/>
      <c r="I270" s="361"/>
      <c r="J270" s="361"/>
      <c r="K270" s="361"/>
      <c r="L270" s="361"/>
      <c r="M270" s="361"/>
      <c r="N270" s="375"/>
      <c r="O270" s="375"/>
      <c r="P270" s="375"/>
      <c r="Q270" s="373"/>
      <c r="R270" s="373"/>
      <c r="S270" s="302"/>
      <c r="T270" s="303"/>
      <c r="U270" s="303"/>
      <c r="V270" s="304"/>
      <c r="W270" s="302"/>
      <c r="X270" s="303"/>
      <c r="Y270" s="303"/>
      <c r="Z270" s="304"/>
      <c r="AA270" s="302"/>
      <c r="AB270" s="303"/>
      <c r="AC270" s="303"/>
      <c r="AD270" s="304"/>
      <c r="AG270" s="190">
        <f t="shared" si="34"/>
        <v>0</v>
      </c>
      <c r="AH270" s="191">
        <f t="shared" si="35"/>
        <v>0</v>
      </c>
      <c r="AI270" s="188">
        <f t="shared" si="36"/>
        <v>0</v>
      </c>
      <c r="AJ270" s="192">
        <f t="shared" si="37"/>
        <v>0</v>
      </c>
      <c r="AK270" s="185" t="b">
        <f t="shared" si="38"/>
        <v>0</v>
      </c>
      <c r="AL270" s="164" t="str">
        <f t="shared" si="39"/>
        <v/>
      </c>
      <c r="AM270" s="185" t="b">
        <f t="shared" si="40"/>
        <v>0</v>
      </c>
      <c r="AN270" s="164" t="str">
        <f t="shared" si="41"/>
        <v/>
      </c>
      <c r="AO270" s="185" t="b">
        <f t="shared" si="42"/>
        <v>0</v>
      </c>
      <c r="AQ270" s="186">
        <f t="shared" si="43"/>
        <v>0</v>
      </c>
      <c r="AS270" s="193">
        <f t="shared" si="44"/>
        <v>0</v>
      </c>
      <c r="AT270" s="265"/>
      <c r="AV270" s="257">
        <f t="shared" si="45"/>
        <v>0</v>
      </c>
      <c r="AW270" s="200">
        <f t="shared" si="46"/>
        <v>0</v>
      </c>
    </row>
    <row r="271" spans="1:49" ht="15" customHeight="1">
      <c r="A271" s="70"/>
      <c r="B271" s="2"/>
      <c r="C271" s="72" t="s">
        <v>132</v>
      </c>
      <c r="D271" s="361" t="str">
        <f>IF(CNGE_2024_M1_Secc3!D130="","",CNGE_2024_M1_Secc3!D130)</f>
        <v/>
      </c>
      <c r="E271" s="361"/>
      <c r="F271" s="361"/>
      <c r="G271" s="361"/>
      <c r="H271" s="361"/>
      <c r="I271" s="361"/>
      <c r="J271" s="361"/>
      <c r="K271" s="361"/>
      <c r="L271" s="361"/>
      <c r="M271" s="361"/>
      <c r="N271" s="375"/>
      <c r="O271" s="375"/>
      <c r="P271" s="375"/>
      <c r="Q271" s="373"/>
      <c r="R271" s="373"/>
      <c r="S271" s="302"/>
      <c r="T271" s="303"/>
      <c r="U271" s="303"/>
      <c r="V271" s="304"/>
      <c r="W271" s="302"/>
      <c r="X271" s="303"/>
      <c r="Y271" s="303"/>
      <c r="Z271" s="304"/>
      <c r="AA271" s="302"/>
      <c r="AB271" s="303"/>
      <c r="AC271" s="303"/>
      <c r="AD271" s="304"/>
      <c r="AG271" s="190">
        <f t="shared" si="34"/>
        <v>0</v>
      </c>
      <c r="AH271" s="191">
        <f t="shared" si="35"/>
        <v>0</v>
      </c>
      <c r="AI271" s="188">
        <f t="shared" si="36"/>
        <v>0</v>
      </c>
      <c r="AJ271" s="192">
        <f t="shared" si="37"/>
        <v>0</v>
      </c>
      <c r="AK271" s="185" t="b">
        <f t="shared" si="38"/>
        <v>0</v>
      </c>
      <c r="AL271" s="164" t="str">
        <f t="shared" si="39"/>
        <v/>
      </c>
      <c r="AM271" s="185" t="b">
        <f t="shared" si="40"/>
        <v>0</v>
      </c>
      <c r="AN271" s="164" t="str">
        <f t="shared" si="41"/>
        <v/>
      </c>
      <c r="AO271" s="185" t="b">
        <f t="shared" si="42"/>
        <v>0</v>
      </c>
      <c r="AQ271" s="186">
        <f t="shared" si="43"/>
        <v>0</v>
      </c>
      <c r="AS271" s="193">
        <f t="shared" si="44"/>
        <v>0</v>
      </c>
      <c r="AT271" s="265"/>
      <c r="AV271" s="257">
        <f t="shared" si="45"/>
        <v>0</v>
      </c>
      <c r="AW271" s="200">
        <f t="shared" si="46"/>
        <v>0</v>
      </c>
    </row>
    <row r="272" spans="1:49" ht="15" customHeight="1">
      <c r="A272" s="70"/>
      <c r="B272" s="2"/>
      <c r="C272" s="72" t="s">
        <v>133</v>
      </c>
      <c r="D272" s="361" t="str">
        <f>IF(CNGE_2024_M1_Secc3!D131="","",CNGE_2024_M1_Secc3!D131)</f>
        <v/>
      </c>
      <c r="E272" s="361"/>
      <c r="F272" s="361"/>
      <c r="G272" s="361"/>
      <c r="H272" s="361"/>
      <c r="I272" s="361"/>
      <c r="J272" s="361"/>
      <c r="K272" s="361"/>
      <c r="L272" s="361"/>
      <c r="M272" s="361"/>
      <c r="N272" s="375"/>
      <c r="O272" s="375"/>
      <c r="P272" s="375"/>
      <c r="Q272" s="373"/>
      <c r="R272" s="373"/>
      <c r="S272" s="302"/>
      <c r="T272" s="303"/>
      <c r="U272" s="303"/>
      <c r="V272" s="304"/>
      <c r="W272" s="302"/>
      <c r="X272" s="303"/>
      <c r="Y272" s="303"/>
      <c r="Z272" s="304"/>
      <c r="AA272" s="302"/>
      <c r="AB272" s="303"/>
      <c r="AC272" s="303"/>
      <c r="AD272" s="304"/>
      <c r="AG272" s="190">
        <f t="shared" si="34"/>
        <v>0</v>
      </c>
      <c r="AH272" s="191">
        <f t="shared" si="35"/>
        <v>0</v>
      </c>
      <c r="AI272" s="188">
        <f t="shared" si="36"/>
        <v>0</v>
      </c>
      <c r="AJ272" s="192">
        <f t="shared" si="37"/>
        <v>0</v>
      </c>
      <c r="AK272" s="185" t="b">
        <f t="shared" si="38"/>
        <v>0</v>
      </c>
      <c r="AL272" s="164" t="str">
        <f t="shared" si="39"/>
        <v/>
      </c>
      <c r="AM272" s="185" t="b">
        <f t="shared" si="40"/>
        <v>0</v>
      </c>
      <c r="AN272" s="164" t="str">
        <f t="shared" si="41"/>
        <v/>
      </c>
      <c r="AO272" s="185" t="b">
        <f t="shared" si="42"/>
        <v>0</v>
      </c>
      <c r="AQ272" s="186">
        <f t="shared" si="43"/>
        <v>0</v>
      </c>
      <c r="AS272" s="193">
        <f t="shared" si="44"/>
        <v>0</v>
      </c>
      <c r="AT272" s="265"/>
      <c r="AV272" s="257">
        <f t="shared" si="45"/>
        <v>0</v>
      </c>
      <c r="AW272" s="200">
        <f t="shared" si="46"/>
        <v>0</v>
      </c>
    </row>
    <row r="273" spans="1:49" ht="15" customHeight="1">
      <c r="A273" s="70"/>
      <c r="B273" s="2"/>
      <c r="C273" s="72" t="s">
        <v>134</v>
      </c>
      <c r="D273" s="361" t="str">
        <f>IF(CNGE_2024_M1_Secc3!D132="","",CNGE_2024_M1_Secc3!D132)</f>
        <v/>
      </c>
      <c r="E273" s="361"/>
      <c r="F273" s="361"/>
      <c r="G273" s="361"/>
      <c r="H273" s="361"/>
      <c r="I273" s="361"/>
      <c r="J273" s="361"/>
      <c r="K273" s="361"/>
      <c r="L273" s="361"/>
      <c r="M273" s="361"/>
      <c r="N273" s="375"/>
      <c r="O273" s="375"/>
      <c r="P273" s="375"/>
      <c r="Q273" s="373"/>
      <c r="R273" s="373"/>
      <c r="S273" s="302"/>
      <c r="T273" s="303"/>
      <c r="U273" s="303"/>
      <c r="V273" s="304"/>
      <c r="W273" s="302"/>
      <c r="X273" s="303"/>
      <c r="Y273" s="303"/>
      <c r="Z273" s="304"/>
      <c r="AA273" s="302"/>
      <c r="AB273" s="303"/>
      <c r="AC273" s="303"/>
      <c r="AD273" s="304"/>
      <c r="AG273" s="190">
        <f t="shared" si="34"/>
        <v>0</v>
      </c>
      <c r="AH273" s="191">
        <f t="shared" si="35"/>
        <v>0</v>
      </c>
      <c r="AI273" s="188">
        <f t="shared" si="36"/>
        <v>0</v>
      </c>
      <c r="AJ273" s="192">
        <f t="shared" si="37"/>
        <v>0</v>
      </c>
      <c r="AK273" s="185" t="b">
        <f t="shared" si="38"/>
        <v>0</v>
      </c>
      <c r="AL273" s="164" t="str">
        <f t="shared" si="39"/>
        <v/>
      </c>
      <c r="AM273" s="185" t="b">
        <f t="shared" si="40"/>
        <v>0</v>
      </c>
      <c r="AN273" s="164" t="str">
        <f t="shared" si="41"/>
        <v/>
      </c>
      <c r="AO273" s="185" t="b">
        <f t="shared" si="42"/>
        <v>0</v>
      </c>
      <c r="AQ273" s="186">
        <f t="shared" si="43"/>
        <v>0</v>
      </c>
      <c r="AS273" s="193">
        <f t="shared" si="44"/>
        <v>0</v>
      </c>
      <c r="AT273" s="265"/>
      <c r="AV273" s="257">
        <f t="shared" si="45"/>
        <v>0</v>
      </c>
      <c r="AW273" s="200">
        <f t="shared" si="46"/>
        <v>0</v>
      </c>
    </row>
    <row r="274" spans="1:49" ht="15" customHeight="1">
      <c r="A274" s="70"/>
      <c r="B274" s="2"/>
      <c r="C274" s="72" t="s">
        <v>135</v>
      </c>
      <c r="D274" s="361" t="str">
        <f>IF(CNGE_2024_M1_Secc3!D133="","",CNGE_2024_M1_Secc3!D133)</f>
        <v/>
      </c>
      <c r="E274" s="361"/>
      <c r="F274" s="361"/>
      <c r="G274" s="361"/>
      <c r="H274" s="361"/>
      <c r="I274" s="361"/>
      <c r="J274" s="361"/>
      <c r="K274" s="361"/>
      <c r="L274" s="361"/>
      <c r="M274" s="361"/>
      <c r="N274" s="375"/>
      <c r="O274" s="375"/>
      <c r="P274" s="375"/>
      <c r="Q274" s="373"/>
      <c r="R274" s="373"/>
      <c r="S274" s="302"/>
      <c r="T274" s="303"/>
      <c r="U274" s="303"/>
      <c r="V274" s="304"/>
      <c r="W274" s="302"/>
      <c r="X274" s="303"/>
      <c r="Y274" s="303"/>
      <c r="Z274" s="304"/>
      <c r="AA274" s="302"/>
      <c r="AB274" s="303"/>
      <c r="AC274" s="303"/>
      <c r="AD274" s="304"/>
      <c r="AG274" s="190">
        <f t="shared" si="34"/>
        <v>0</v>
      </c>
      <c r="AH274" s="191">
        <f t="shared" si="35"/>
        <v>0</v>
      </c>
      <c r="AI274" s="188">
        <f t="shared" si="36"/>
        <v>0</v>
      </c>
      <c r="AJ274" s="192">
        <f t="shared" si="37"/>
        <v>0</v>
      </c>
      <c r="AK274" s="185" t="b">
        <f t="shared" si="38"/>
        <v>0</v>
      </c>
      <c r="AL274" s="164" t="str">
        <f t="shared" si="39"/>
        <v/>
      </c>
      <c r="AM274" s="185" t="b">
        <f t="shared" si="40"/>
        <v>0</v>
      </c>
      <c r="AN274" s="164" t="str">
        <f t="shared" si="41"/>
        <v/>
      </c>
      <c r="AO274" s="185" t="b">
        <f t="shared" si="42"/>
        <v>0</v>
      </c>
      <c r="AQ274" s="186">
        <f t="shared" si="43"/>
        <v>0</v>
      </c>
      <c r="AS274" s="193">
        <f t="shared" si="44"/>
        <v>0</v>
      </c>
      <c r="AT274" s="265"/>
      <c r="AV274" s="257">
        <f t="shared" si="45"/>
        <v>0</v>
      </c>
      <c r="AW274" s="200">
        <f t="shared" si="46"/>
        <v>0</v>
      </c>
    </row>
    <row r="275" spans="1:49" ht="15" customHeight="1">
      <c r="A275" s="70"/>
      <c r="B275" s="2"/>
      <c r="C275" s="72" t="s">
        <v>136</v>
      </c>
      <c r="D275" s="361" t="str">
        <f>IF(CNGE_2024_M1_Secc3!D134="","",CNGE_2024_M1_Secc3!D134)</f>
        <v/>
      </c>
      <c r="E275" s="361"/>
      <c r="F275" s="361"/>
      <c r="G275" s="361"/>
      <c r="H275" s="361"/>
      <c r="I275" s="361"/>
      <c r="J275" s="361"/>
      <c r="K275" s="361"/>
      <c r="L275" s="361"/>
      <c r="M275" s="361"/>
      <c r="N275" s="375"/>
      <c r="O275" s="375"/>
      <c r="P275" s="375"/>
      <c r="Q275" s="373"/>
      <c r="R275" s="373"/>
      <c r="S275" s="302"/>
      <c r="T275" s="303"/>
      <c r="U275" s="303"/>
      <c r="V275" s="304"/>
      <c r="W275" s="302"/>
      <c r="X275" s="303"/>
      <c r="Y275" s="303"/>
      <c r="Z275" s="304"/>
      <c r="AA275" s="302"/>
      <c r="AB275" s="303"/>
      <c r="AC275" s="303"/>
      <c r="AD275" s="304"/>
      <c r="AG275" s="190">
        <f t="shared" si="34"/>
        <v>0</v>
      </c>
      <c r="AH275" s="191">
        <f t="shared" si="35"/>
        <v>0</v>
      </c>
      <c r="AI275" s="188">
        <f t="shared" si="36"/>
        <v>0</v>
      </c>
      <c r="AJ275" s="192">
        <f t="shared" si="37"/>
        <v>0</v>
      </c>
      <c r="AK275" s="185" t="b">
        <f t="shared" si="38"/>
        <v>0</v>
      </c>
      <c r="AL275" s="164" t="str">
        <f t="shared" si="39"/>
        <v/>
      </c>
      <c r="AM275" s="185" t="b">
        <f t="shared" si="40"/>
        <v>0</v>
      </c>
      <c r="AN275" s="164" t="str">
        <f t="shared" si="41"/>
        <v/>
      </c>
      <c r="AO275" s="185" t="b">
        <f t="shared" si="42"/>
        <v>0</v>
      </c>
      <c r="AQ275" s="186">
        <f t="shared" si="43"/>
        <v>0</v>
      </c>
      <c r="AS275" s="193">
        <f t="shared" si="44"/>
        <v>0</v>
      </c>
      <c r="AT275" s="265"/>
      <c r="AV275" s="257">
        <f t="shared" si="45"/>
        <v>0</v>
      </c>
      <c r="AW275" s="200">
        <f t="shared" si="46"/>
        <v>0</v>
      </c>
    </row>
    <row r="276" spans="1:49" ht="15" customHeight="1">
      <c r="A276" s="70"/>
      <c r="B276" s="2"/>
      <c r="C276" s="72" t="s">
        <v>137</v>
      </c>
      <c r="D276" s="361" t="str">
        <f>IF(CNGE_2024_M1_Secc3!D135="","",CNGE_2024_M1_Secc3!D135)</f>
        <v/>
      </c>
      <c r="E276" s="361"/>
      <c r="F276" s="361"/>
      <c r="G276" s="361"/>
      <c r="H276" s="361"/>
      <c r="I276" s="361"/>
      <c r="J276" s="361"/>
      <c r="K276" s="361"/>
      <c r="L276" s="361"/>
      <c r="M276" s="361"/>
      <c r="N276" s="375"/>
      <c r="O276" s="375"/>
      <c r="P276" s="375"/>
      <c r="Q276" s="373"/>
      <c r="R276" s="373"/>
      <c r="S276" s="302"/>
      <c r="T276" s="303"/>
      <c r="U276" s="303"/>
      <c r="V276" s="304"/>
      <c r="W276" s="302"/>
      <c r="X276" s="303"/>
      <c r="Y276" s="303"/>
      <c r="Z276" s="304"/>
      <c r="AA276" s="302"/>
      <c r="AB276" s="303"/>
      <c r="AC276" s="303"/>
      <c r="AD276" s="304"/>
      <c r="AG276" s="190">
        <f t="shared" si="34"/>
        <v>0</v>
      </c>
      <c r="AH276" s="191">
        <f t="shared" si="35"/>
        <v>0</v>
      </c>
      <c r="AI276" s="188">
        <f t="shared" si="36"/>
        <v>0</v>
      </c>
      <c r="AJ276" s="192">
        <f t="shared" si="37"/>
        <v>0</v>
      </c>
      <c r="AK276" s="185" t="b">
        <f t="shared" si="38"/>
        <v>0</v>
      </c>
      <c r="AL276" s="164" t="str">
        <f t="shared" si="39"/>
        <v/>
      </c>
      <c r="AM276" s="185" t="b">
        <f t="shared" si="40"/>
        <v>0</v>
      </c>
      <c r="AN276" s="164" t="str">
        <f t="shared" si="41"/>
        <v/>
      </c>
      <c r="AO276" s="185" t="b">
        <f t="shared" si="42"/>
        <v>0</v>
      </c>
      <c r="AQ276" s="186">
        <f t="shared" si="43"/>
        <v>0</v>
      </c>
      <c r="AS276" s="193">
        <f t="shared" si="44"/>
        <v>0</v>
      </c>
      <c r="AT276" s="265"/>
      <c r="AV276" s="257">
        <f t="shared" si="45"/>
        <v>0</v>
      </c>
      <c r="AW276" s="200">
        <f t="shared" si="46"/>
        <v>0</v>
      </c>
    </row>
    <row r="277" spans="1:49" ht="15" customHeight="1">
      <c r="A277" s="70"/>
      <c r="B277" s="2"/>
      <c r="C277" s="72" t="s">
        <v>138</v>
      </c>
      <c r="D277" s="361" t="str">
        <f>IF(CNGE_2024_M1_Secc3!D136="","",CNGE_2024_M1_Secc3!D136)</f>
        <v/>
      </c>
      <c r="E277" s="361"/>
      <c r="F277" s="361"/>
      <c r="G277" s="361"/>
      <c r="H277" s="361"/>
      <c r="I277" s="361"/>
      <c r="J277" s="361"/>
      <c r="K277" s="361"/>
      <c r="L277" s="361"/>
      <c r="M277" s="361"/>
      <c r="N277" s="375"/>
      <c r="O277" s="375"/>
      <c r="P277" s="375"/>
      <c r="Q277" s="373"/>
      <c r="R277" s="373"/>
      <c r="S277" s="302"/>
      <c r="T277" s="303"/>
      <c r="U277" s="303"/>
      <c r="V277" s="304"/>
      <c r="W277" s="302"/>
      <c r="X277" s="303"/>
      <c r="Y277" s="303"/>
      <c r="Z277" s="304"/>
      <c r="AA277" s="302"/>
      <c r="AB277" s="303"/>
      <c r="AC277" s="303"/>
      <c r="AD277" s="304"/>
      <c r="AG277" s="190">
        <f t="shared" si="34"/>
        <v>0</v>
      </c>
      <c r="AH277" s="191">
        <f t="shared" si="35"/>
        <v>0</v>
      </c>
      <c r="AI277" s="188">
        <f t="shared" si="36"/>
        <v>0</v>
      </c>
      <c r="AJ277" s="192">
        <f t="shared" si="37"/>
        <v>0</v>
      </c>
      <c r="AK277" s="185" t="b">
        <f t="shared" si="38"/>
        <v>0</v>
      </c>
      <c r="AL277" s="164" t="str">
        <f t="shared" si="39"/>
        <v/>
      </c>
      <c r="AM277" s="185" t="b">
        <f t="shared" si="40"/>
        <v>0</v>
      </c>
      <c r="AN277" s="164" t="str">
        <f t="shared" si="41"/>
        <v/>
      </c>
      <c r="AO277" s="185" t="b">
        <f t="shared" si="42"/>
        <v>0</v>
      </c>
      <c r="AQ277" s="186">
        <f t="shared" si="43"/>
        <v>0</v>
      </c>
      <c r="AS277" s="193">
        <f t="shared" si="44"/>
        <v>0</v>
      </c>
      <c r="AT277" s="265"/>
      <c r="AV277" s="257">
        <f t="shared" si="45"/>
        <v>0</v>
      </c>
      <c r="AW277" s="200">
        <f t="shared" si="46"/>
        <v>0</v>
      </c>
    </row>
    <row r="278" spans="1:49" ht="15" customHeight="1">
      <c r="A278" s="70"/>
      <c r="B278" s="2"/>
      <c r="C278" s="72" t="s">
        <v>139</v>
      </c>
      <c r="D278" s="361" t="str">
        <f>IF(CNGE_2024_M1_Secc3!D137="","",CNGE_2024_M1_Secc3!D137)</f>
        <v/>
      </c>
      <c r="E278" s="361"/>
      <c r="F278" s="361"/>
      <c r="G278" s="361"/>
      <c r="H278" s="361"/>
      <c r="I278" s="361"/>
      <c r="J278" s="361"/>
      <c r="K278" s="361"/>
      <c r="L278" s="361"/>
      <c r="M278" s="361"/>
      <c r="N278" s="375"/>
      <c r="O278" s="375"/>
      <c r="P278" s="375"/>
      <c r="Q278" s="373"/>
      <c r="R278" s="373"/>
      <c r="S278" s="302"/>
      <c r="T278" s="303"/>
      <c r="U278" s="303"/>
      <c r="V278" s="304"/>
      <c r="W278" s="302"/>
      <c r="X278" s="303"/>
      <c r="Y278" s="303"/>
      <c r="Z278" s="304"/>
      <c r="AA278" s="302"/>
      <c r="AB278" s="303"/>
      <c r="AC278" s="303"/>
      <c r="AD278" s="304"/>
      <c r="AG278" s="190">
        <f t="shared" si="34"/>
        <v>0</v>
      </c>
      <c r="AH278" s="191">
        <f t="shared" si="35"/>
        <v>0</v>
      </c>
      <c r="AI278" s="188">
        <f t="shared" si="36"/>
        <v>0</v>
      </c>
      <c r="AJ278" s="192">
        <f t="shared" si="37"/>
        <v>0</v>
      </c>
      <c r="AK278" s="185" t="b">
        <f t="shared" si="38"/>
        <v>0</v>
      </c>
      <c r="AL278" s="164" t="str">
        <f t="shared" si="39"/>
        <v/>
      </c>
      <c r="AM278" s="185" t="b">
        <f t="shared" si="40"/>
        <v>0</v>
      </c>
      <c r="AN278" s="164" t="str">
        <f t="shared" si="41"/>
        <v/>
      </c>
      <c r="AO278" s="185" t="b">
        <f t="shared" si="42"/>
        <v>0</v>
      </c>
      <c r="AQ278" s="186">
        <f t="shared" si="43"/>
        <v>0</v>
      </c>
      <c r="AS278" s="193">
        <f t="shared" si="44"/>
        <v>0</v>
      </c>
      <c r="AT278" s="265"/>
      <c r="AV278" s="257">
        <f t="shared" si="45"/>
        <v>0</v>
      </c>
      <c r="AW278" s="200">
        <f t="shared" si="46"/>
        <v>0</v>
      </c>
    </row>
    <row r="279" spans="1:49" ht="15" customHeight="1">
      <c r="A279" s="70"/>
      <c r="B279" s="2"/>
      <c r="C279" s="72" t="s">
        <v>140</v>
      </c>
      <c r="D279" s="361" t="str">
        <f>IF(CNGE_2024_M1_Secc3!D138="","",CNGE_2024_M1_Secc3!D138)</f>
        <v/>
      </c>
      <c r="E279" s="361"/>
      <c r="F279" s="361"/>
      <c r="G279" s="361"/>
      <c r="H279" s="361"/>
      <c r="I279" s="361"/>
      <c r="J279" s="361"/>
      <c r="K279" s="361"/>
      <c r="L279" s="361"/>
      <c r="M279" s="361"/>
      <c r="N279" s="375"/>
      <c r="O279" s="375"/>
      <c r="P279" s="375"/>
      <c r="Q279" s="373"/>
      <c r="R279" s="373"/>
      <c r="S279" s="302"/>
      <c r="T279" s="303"/>
      <c r="U279" s="303"/>
      <c r="V279" s="304"/>
      <c r="W279" s="302"/>
      <c r="X279" s="303"/>
      <c r="Y279" s="303"/>
      <c r="Z279" s="304"/>
      <c r="AA279" s="302"/>
      <c r="AB279" s="303"/>
      <c r="AC279" s="303"/>
      <c r="AD279" s="304"/>
      <c r="AG279" s="190">
        <f t="shared" si="34"/>
        <v>0</v>
      </c>
      <c r="AH279" s="191">
        <f t="shared" si="35"/>
        <v>0</v>
      </c>
      <c r="AI279" s="188">
        <f t="shared" si="36"/>
        <v>0</v>
      </c>
      <c r="AJ279" s="192">
        <f t="shared" si="37"/>
        <v>0</v>
      </c>
      <c r="AK279" s="185" t="b">
        <f t="shared" si="38"/>
        <v>0</v>
      </c>
      <c r="AL279" s="164" t="str">
        <f t="shared" si="39"/>
        <v/>
      </c>
      <c r="AM279" s="185" t="b">
        <f t="shared" si="40"/>
        <v>0</v>
      </c>
      <c r="AN279" s="164" t="str">
        <f t="shared" si="41"/>
        <v/>
      </c>
      <c r="AO279" s="185" t="b">
        <f t="shared" si="42"/>
        <v>0</v>
      </c>
      <c r="AQ279" s="186">
        <f t="shared" si="43"/>
        <v>0</v>
      </c>
      <c r="AS279" s="193">
        <f t="shared" si="44"/>
        <v>0</v>
      </c>
      <c r="AT279" s="265"/>
      <c r="AV279" s="257">
        <f t="shared" si="45"/>
        <v>0</v>
      </c>
      <c r="AW279" s="200">
        <f t="shared" si="46"/>
        <v>0</v>
      </c>
    </row>
    <row r="280" spans="1:49" ht="15" customHeight="1">
      <c r="A280" s="70"/>
      <c r="B280" s="2"/>
      <c r="C280" s="74" t="s">
        <v>141</v>
      </c>
      <c r="D280" s="361" t="str">
        <f>IF(CNGE_2024_M1_Secc3!D139="","",CNGE_2024_M1_Secc3!D139)</f>
        <v/>
      </c>
      <c r="E280" s="361"/>
      <c r="F280" s="361"/>
      <c r="G280" s="361"/>
      <c r="H280" s="361"/>
      <c r="I280" s="361"/>
      <c r="J280" s="361"/>
      <c r="K280" s="361"/>
      <c r="L280" s="361"/>
      <c r="M280" s="361"/>
      <c r="N280" s="375"/>
      <c r="O280" s="375"/>
      <c r="P280" s="375"/>
      <c r="Q280" s="373"/>
      <c r="R280" s="373"/>
      <c r="S280" s="302"/>
      <c r="T280" s="303"/>
      <c r="U280" s="303"/>
      <c r="V280" s="304"/>
      <c r="W280" s="302"/>
      <c r="X280" s="303"/>
      <c r="Y280" s="303"/>
      <c r="Z280" s="304"/>
      <c r="AA280" s="302"/>
      <c r="AB280" s="303"/>
      <c r="AC280" s="303"/>
      <c r="AD280" s="304"/>
      <c r="AG280" s="190">
        <f t="shared" si="34"/>
        <v>0</v>
      </c>
      <c r="AH280" s="191">
        <f t="shared" si="35"/>
        <v>0</v>
      </c>
      <c r="AI280" s="188">
        <f t="shared" si="36"/>
        <v>0</v>
      </c>
      <c r="AJ280" s="192">
        <f t="shared" si="37"/>
        <v>0</v>
      </c>
      <c r="AK280" s="185" t="b">
        <f t="shared" si="38"/>
        <v>0</v>
      </c>
      <c r="AL280" s="164" t="str">
        <f t="shared" si="39"/>
        <v/>
      </c>
      <c r="AM280" s="185" t="b">
        <f t="shared" si="40"/>
        <v>0</v>
      </c>
      <c r="AN280" s="164" t="str">
        <f t="shared" si="41"/>
        <v/>
      </c>
      <c r="AO280" s="185" t="b">
        <f t="shared" si="42"/>
        <v>0</v>
      </c>
      <c r="AQ280" s="186">
        <f t="shared" si="43"/>
        <v>0</v>
      </c>
      <c r="AS280" s="193">
        <f t="shared" si="44"/>
        <v>0</v>
      </c>
      <c r="AT280" s="265"/>
      <c r="AV280" s="257">
        <f t="shared" si="45"/>
        <v>0</v>
      </c>
      <c r="AW280" s="200">
        <f t="shared" si="46"/>
        <v>0</v>
      </c>
    </row>
    <row r="281" spans="1:49" ht="15" customHeight="1">
      <c r="A281" s="70"/>
      <c r="B281" s="2"/>
      <c r="C281" s="74" t="s">
        <v>142</v>
      </c>
      <c r="D281" s="361" t="str">
        <f>IF(CNGE_2024_M1_Secc3!D140="","",CNGE_2024_M1_Secc3!D140)</f>
        <v/>
      </c>
      <c r="E281" s="361"/>
      <c r="F281" s="361"/>
      <c r="G281" s="361"/>
      <c r="H281" s="361"/>
      <c r="I281" s="361"/>
      <c r="J281" s="361"/>
      <c r="K281" s="361"/>
      <c r="L281" s="361"/>
      <c r="M281" s="361"/>
      <c r="N281" s="375"/>
      <c r="O281" s="375"/>
      <c r="P281" s="375"/>
      <c r="Q281" s="373"/>
      <c r="R281" s="373"/>
      <c r="S281" s="302"/>
      <c r="T281" s="303"/>
      <c r="U281" s="303"/>
      <c r="V281" s="304"/>
      <c r="W281" s="302"/>
      <c r="X281" s="303"/>
      <c r="Y281" s="303"/>
      <c r="Z281" s="304"/>
      <c r="AA281" s="302"/>
      <c r="AB281" s="303"/>
      <c r="AC281" s="303"/>
      <c r="AD281" s="304"/>
      <c r="AG281" s="190">
        <f t="shared" si="34"/>
        <v>0</v>
      </c>
      <c r="AH281" s="191">
        <f t="shared" si="35"/>
        <v>0</v>
      </c>
      <c r="AI281" s="188">
        <f t="shared" si="36"/>
        <v>0</v>
      </c>
      <c r="AJ281" s="192">
        <f t="shared" si="37"/>
        <v>0</v>
      </c>
      <c r="AK281" s="185" t="b">
        <f t="shared" si="38"/>
        <v>0</v>
      </c>
      <c r="AL281" s="164" t="str">
        <f t="shared" si="39"/>
        <v/>
      </c>
      <c r="AM281" s="185" t="b">
        <f t="shared" si="40"/>
        <v>0</v>
      </c>
      <c r="AN281" s="164" t="str">
        <f t="shared" si="41"/>
        <v/>
      </c>
      <c r="AO281" s="185" t="b">
        <f t="shared" si="42"/>
        <v>0</v>
      </c>
      <c r="AQ281" s="186">
        <f t="shared" si="43"/>
        <v>0</v>
      </c>
      <c r="AS281" s="193">
        <f t="shared" si="44"/>
        <v>0</v>
      </c>
      <c r="AT281" s="265"/>
      <c r="AV281" s="257">
        <f t="shared" si="45"/>
        <v>0</v>
      </c>
      <c r="AW281" s="200">
        <f t="shared" si="46"/>
        <v>0</v>
      </c>
    </row>
    <row r="282" spans="1:49" ht="15" customHeight="1">
      <c r="A282" s="70"/>
      <c r="B282" s="2"/>
      <c r="C282" s="74" t="s">
        <v>143</v>
      </c>
      <c r="D282" s="361" t="str">
        <f>IF(CNGE_2024_M1_Secc3!D141="","",CNGE_2024_M1_Secc3!D141)</f>
        <v/>
      </c>
      <c r="E282" s="361"/>
      <c r="F282" s="361"/>
      <c r="G282" s="361"/>
      <c r="H282" s="361"/>
      <c r="I282" s="361"/>
      <c r="J282" s="361"/>
      <c r="K282" s="361"/>
      <c r="L282" s="361"/>
      <c r="M282" s="361"/>
      <c r="N282" s="375"/>
      <c r="O282" s="375"/>
      <c r="P282" s="375"/>
      <c r="Q282" s="373"/>
      <c r="R282" s="373"/>
      <c r="S282" s="302"/>
      <c r="T282" s="303"/>
      <c r="U282" s="303"/>
      <c r="V282" s="304"/>
      <c r="W282" s="302"/>
      <c r="X282" s="303"/>
      <c r="Y282" s="303"/>
      <c r="Z282" s="304"/>
      <c r="AA282" s="302"/>
      <c r="AB282" s="303"/>
      <c r="AC282" s="303"/>
      <c r="AD282" s="304"/>
      <c r="AG282" s="190">
        <f t="shared" si="34"/>
        <v>0</v>
      </c>
      <c r="AH282" s="191">
        <f t="shared" si="35"/>
        <v>0</v>
      </c>
      <c r="AI282" s="188">
        <f t="shared" si="36"/>
        <v>0</v>
      </c>
      <c r="AJ282" s="192">
        <f t="shared" si="37"/>
        <v>0</v>
      </c>
      <c r="AK282" s="185" t="b">
        <f t="shared" si="38"/>
        <v>0</v>
      </c>
      <c r="AL282" s="164" t="str">
        <f t="shared" si="39"/>
        <v/>
      </c>
      <c r="AM282" s="185" t="b">
        <f t="shared" si="40"/>
        <v>0</v>
      </c>
      <c r="AN282" s="164" t="str">
        <f t="shared" si="41"/>
        <v/>
      </c>
      <c r="AO282" s="185" t="b">
        <f t="shared" si="42"/>
        <v>0</v>
      </c>
      <c r="AQ282" s="186">
        <f t="shared" si="43"/>
        <v>0</v>
      </c>
      <c r="AS282" s="193">
        <f t="shared" si="44"/>
        <v>0</v>
      </c>
      <c r="AT282" s="265"/>
      <c r="AV282" s="257">
        <f t="shared" si="45"/>
        <v>0</v>
      </c>
      <c r="AW282" s="200">
        <f t="shared" si="46"/>
        <v>0</v>
      </c>
    </row>
    <row r="283" spans="1:49" ht="15" customHeight="1">
      <c r="A283" s="70"/>
      <c r="B283" s="2"/>
      <c r="C283" s="74" t="s">
        <v>144</v>
      </c>
      <c r="D283" s="361" t="str">
        <f>IF(CNGE_2024_M1_Secc3!D142="","",CNGE_2024_M1_Secc3!D142)</f>
        <v/>
      </c>
      <c r="E283" s="361"/>
      <c r="F283" s="361"/>
      <c r="G283" s="361"/>
      <c r="H283" s="361"/>
      <c r="I283" s="361"/>
      <c r="J283" s="361"/>
      <c r="K283" s="361"/>
      <c r="L283" s="361"/>
      <c r="M283" s="361"/>
      <c r="N283" s="375"/>
      <c r="O283" s="375"/>
      <c r="P283" s="375"/>
      <c r="Q283" s="373"/>
      <c r="R283" s="373"/>
      <c r="S283" s="302"/>
      <c r="T283" s="303"/>
      <c r="U283" s="303"/>
      <c r="V283" s="304"/>
      <c r="W283" s="302"/>
      <c r="X283" s="303"/>
      <c r="Y283" s="303"/>
      <c r="Z283" s="304"/>
      <c r="AA283" s="302"/>
      <c r="AB283" s="303"/>
      <c r="AC283" s="303"/>
      <c r="AD283" s="304"/>
      <c r="AG283" s="190">
        <f t="shared" si="34"/>
        <v>0</v>
      </c>
      <c r="AH283" s="191">
        <f t="shared" si="35"/>
        <v>0</v>
      </c>
      <c r="AI283" s="188">
        <f t="shared" si="36"/>
        <v>0</v>
      </c>
      <c r="AJ283" s="192">
        <f t="shared" si="37"/>
        <v>0</v>
      </c>
      <c r="AK283" s="185" t="b">
        <f t="shared" si="38"/>
        <v>0</v>
      </c>
      <c r="AL283" s="164" t="str">
        <f t="shared" si="39"/>
        <v/>
      </c>
      <c r="AM283" s="185" t="b">
        <f t="shared" si="40"/>
        <v>0</v>
      </c>
      <c r="AN283" s="164" t="str">
        <f t="shared" si="41"/>
        <v/>
      </c>
      <c r="AO283" s="185" t="b">
        <f t="shared" si="42"/>
        <v>0</v>
      </c>
      <c r="AQ283" s="186">
        <f t="shared" si="43"/>
        <v>0</v>
      </c>
      <c r="AS283" s="193">
        <f t="shared" si="44"/>
        <v>0</v>
      </c>
      <c r="AT283" s="265"/>
      <c r="AV283" s="257">
        <f t="shared" si="45"/>
        <v>0</v>
      </c>
      <c r="AW283" s="200">
        <f t="shared" si="46"/>
        <v>0</v>
      </c>
    </row>
    <row r="284" spans="1:49" ht="15" customHeight="1">
      <c r="A284" s="70"/>
      <c r="B284" s="2"/>
      <c r="C284" s="74" t="s">
        <v>145</v>
      </c>
      <c r="D284" s="361" t="str">
        <f>IF(CNGE_2024_M1_Secc3!D143="","",CNGE_2024_M1_Secc3!D143)</f>
        <v/>
      </c>
      <c r="E284" s="361"/>
      <c r="F284" s="361"/>
      <c r="G284" s="361"/>
      <c r="H284" s="361"/>
      <c r="I284" s="361"/>
      <c r="J284" s="361"/>
      <c r="K284" s="361"/>
      <c r="L284" s="361"/>
      <c r="M284" s="361"/>
      <c r="N284" s="375"/>
      <c r="O284" s="375"/>
      <c r="P284" s="375"/>
      <c r="Q284" s="373"/>
      <c r="R284" s="373"/>
      <c r="S284" s="302"/>
      <c r="T284" s="303"/>
      <c r="U284" s="303"/>
      <c r="V284" s="304"/>
      <c r="W284" s="302"/>
      <c r="X284" s="303"/>
      <c r="Y284" s="303"/>
      <c r="Z284" s="304"/>
      <c r="AA284" s="302"/>
      <c r="AB284" s="303"/>
      <c r="AC284" s="303"/>
      <c r="AD284" s="304"/>
      <c r="AG284" s="190">
        <f t="shared" si="34"/>
        <v>0</v>
      </c>
      <c r="AH284" s="191">
        <f t="shared" si="35"/>
        <v>0</v>
      </c>
      <c r="AI284" s="188">
        <f t="shared" si="36"/>
        <v>0</v>
      </c>
      <c r="AJ284" s="192">
        <f t="shared" si="37"/>
        <v>0</v>
      </c>
      <c r="AK284" s="185" t="b">
        <f t="shared" si="38"/>
        <v>0</v>
      </c>
      <c r="AL284" s="164" t="str">
        <f t="shared" si="39"/>
        <v/>
      </c>
      <c r="AM284" s="185" t="b">
        <f t="shared" si="40"/>
        <v>0</v>
      </c>
      <c r="AN284" s="164" t="str">
        <f t="shared" si="41"/>
        <v/>
      </c>
      <c r="AO284" s="185" t="b">
        <f t="shared" si="42"/>
        <v>0</v>
      </c>
      <c r="AQ284" s="186">
        <f t="shared" si="43"/>
        <v>0</v>
      </c>
      <c r="AS284" s="193">
        <f t="shared" si="44"/>
        <v>0</v>
      </c>
      <c r="AT284" s="265"/>
      <c r="AV284" s="257">
        <f t="shared" si="45"/>
        <v>0</v>
      </c>
      <c r="AW284" s="200">
        <f t="shared" si="46"/>
        <v>0</v>
      </c>
    </row>
    <row r="285" spans="1:49" ht="15" customHeight="1">
      <c r="A285" s="70"/>
      <c r="B285" s="2"/>
      <c r="C285" s="74" t="s">
        <v>146</v>
      </c>
      <c r="D285" s="361" t="str">
        <f>IF(CNGE_2024_M1_Secc3!D144="","",CNGE_2024_M1_Secc3!D144)</f>
        <v/>
      </c>
      <c r="E285" s="361"/>
      <c r="F285" s="361"/>
      <c r="G285" s="361"/>
      <c r="H285" s="361"/>
      <c r="I285" s="361"/>
      <c r="J285" s="361"/>
      <c r="K285" s="361"/>
      <c r="L285" s="361"/>
      <c r="M285" s="361"/>
      <c r="N285" s="375"/>
      <c r="O285" s="375"/>
      <c r="P285" s="375"/>
      <c r="Q285" s="373"/>
      <c r="R285" s="373"/>
      <c r="S285" s="302"/>
      <c r="T285" s="303"/>
      <c r="U285" s="303"/>
      <c r="V285" s="304"/>
      <c r="W285" s="302"/>
      <c r="X285" s="303"/>
      <c r="Y285" s="303"/>
      <c r="Z285" s="304"/>
      <c r="AA285" s="302"/>
      <c r="AB285" s="303"/>
      <c r="AC285" s="303"/>
      <c r="AD285" s="304"/>
      <c r="AG285" s="190">
        <f t="shared" ref="AG285:AG339" si="47">IF(AND($AG$68&gt;0,COUNTA(D285:AD285,D409:AD409)=0),0,IF(AND($AW285&gt;0,COUNTA(N285:AD285,H409:AD409)=0),0,IF(AND($AG$68=0,COUNTBLANK(D285)=0,S144&lt;&gt;"",S144&lt;&gt;1,COUNTA(N285:AD285,H409:AD409)=0),0,IF(AND($AG$68=0,COUNTBLANK(D285)=0,S144&lt;&gt;"",S144=1,COUNTA(N285:V285,AA285)=4,S285&lt;&gt;"",S285&lt;&gt;1,COUNTA(W285)=0,COUNTA(H409)=1,COUNTA(N409)=1,AJ285=0),0,IF(AND($AG$68=0,COUNTBLANK(D285)=0,S144&lt;&gt;"",S144=1,COUNTA(N285:V285,AA285)=4,S285&lt;&gt;"",S285=1,COUNTA(W285)=1,COUNTA(H409)=1,COUNTA(N409)=1,AJ285=0),0,IF(AND(COUNTBLANK(D285)=1,COUNTA(N285:AD285,H409:AD409)=0),0,1))))))</f>
        <v>0</v>
      </c>
      <c r="AH285" s="191">
        <f t="shared" ref="AH285:AH339" si="48">COUNTIF(N285:R285,"NS")+COUNTIF(W285,"NS")</f>
        <v>0</v>
      </c>
      <c r="AI285" s="188">
        <f t="shared" ref="AI285:AI339" si="49">IF(AND(H409="",COUNTA(I409:M409)=0),0,IF(AND(H409&lt;&gt;"",COUNTA(I409:M409)=0),0,IF(AND(H409&lt;&gt;"",I409&lt;&gt;"",COUNTA(J409:M409)=0),0,IF(AND(H409&lt;&gt;"",I409&lt;&gt;"",J409&lt;&gt;"",COUNTA(K409:M409)=0),0,IF(AND(H409&lt;&gt;"",I409&lt;&gt;"",J409&lt;&gt;"",K409&lt;&gt;"",COUNTA(L409:M409)=0),0,IF(AND(H409&lt;&gt;"",I409&lt;&gt;"",J409&lt;&gt;"",K409&lt;&gt;"",L409&lt;&gt;"",COUNTA(M409)=0),0,IF(AND(H409&lt;&gt;"",I409&lt;&gt;"",J409&lt;&gt;"",K409&lt;&gt;"",L409&lt;&gt;"",M409&lt;&gt;""),0,1)))))))</f>
        <v>0</v>
      </c>
      <c r="AJ285" s="192">
        <f t="shared" ref="AJ285:AJ339" si="50">IF(AND(COUNTBLANK(D285)=0,COUNTA(P409:AB409)&gt;0,AC409="",AD409=""),0,IF(AND(COUNTBLANK(D285)=0,COUNTA(P409:AC409)=0,AD409="X"),0,IF(AND(COUNTBLANK(D285)=0,COUNTA(P409:AB409,AD409)=0,AC409="X"),0,IF(AND(COUNTBLANK(D285)=1,COUNTA(P409:AD409)=0),0,1))))</f>
        <v>0</v>
      </c>
      <c r="AK285" s="185" t="b">
        <f t="shared" ref="AK285:AK339" si="51">NOT(EXACT(N285,UPPER(N285)))</f>
        <v>0</v>
      </c>
      <c r="AL285" s="164" t="str">
        <f t="shared" ref="AL285:AL339" si="52">SUBSTITUTE( SUBSTITUTE( SUBSTITUTE( SUBSTITUTE( SUBSTITUTE( SUBSTITUTE( SUBSTITUTE( SUBSTITUTE( SUBSTITUTE( SUBSTITUTE(N285, "á", "a"), "é", "e"), "í", "i"), "ó", "o"), "ú", "u"), "Á", "A"), "É", "E"), "Í", "I"), "Ó", "O"), "Ú", "U")</f>
        <v/>
      </c>
      <c r="AM285" s="185" t="b">
        <f t="shared" ref="AM285:AM339" si="53">NOT(EXACT(N285,AL285))</f>
        <v>0</v>
      </c>
      <c r="AN285" s="164" t="str">
        <f t="shared" ref="AN285:AN339" si="54">SUBSTITUTE((SUBSTITUTE(SUBSTITUTE(SUBSTITUTE(N285,".",""),",",""),"(","")),")","")</f>
        <v/>
      </c>
      <c r="AO285" s="185" t="b">
        <f t="shared" ref="AO285:AO339" si="55">NOT(EXACT(N285,AN285))</f>
        <v>0</v>
      </c>
      <c r="AQ285" s="186">
        <f t="shared" ref="AQ285:AQ339" si="56">COUNTIF(N285,"VARIAS")</f>
        <v>0</v>
      </c>
      <c r="AS285" s="193">
        <f t="shared" ref="AS285:AS339" si="57">IF(AND($AD409="X",COUNTA(P409:AC409)&gt;0),1,IF(AND($AC409="X",COUNTA(P409:AB409,AD409)&gt;0),1,0))</f>
        <v>0</v>
      </c>
      <c r="AT285" s="265"/>
      <c r="AV285" s="257">
        <f t="shared" ref="AV285:AV339" si="58">IF(OR(COUNTIF(H409:M409,1)&gt;1,COUNTIF(H409:M409,2)&gt;1,COUNTIF(H409:M409,3)&gt;1,COUNTIF(H409:M409,4)&gt;1,COUNTIF(H409:M409,5)&gt;1,COUNTIF(H409:M409,6)&gt;1,COUNTIF(H409:M409,7)&gt;1,COUNTIF(H409:M409,8)&gt;1,COUNTIF(H409:M409,9)&gt;1,),1,0)</f>
        <v>0</v>
      </c>
      <c r="AW285" s="200">
        <f t="shared" ref="AW285:AW339" si="59">IF(COUNTIF($M144,"NA")&gt;0,1,IF(AND($S144&lt;&gt;"",$S144&lt;&gt;1),1,0))</f>
        <v>0</v>
      </c>
    </row>
    <row r="286" spans="1:49" ht="15" customHeight="1">
      <c r="A286" s="70"/>
      <c r="B286" s="2"/>
      <c r="C286" s="74" t="s">
        <v>147</v>
      </c>
      <c r="D286" s="361" t="str">
        <f>IF(CNGE_2024_M1_Secc3!D145="","",CNGE_2024_M1_Secc3!D145)</f>
        <v/>
      </c>
      <c r="E286" s="361"/>
      <c r="F286" s="361"/>
      <c r="G286" s="361"/>
      <c r="H286" s="361"/>
      <c r="I286" s="361"/>
      <c r="J286" s="361"/>
      <c r="K286" s="361"/>
      <c r="L286" s="361"/>
      <c r="M286" s="361"/>
      <c r="N286" s="375"/>
      <c r="O286" s="375"/>
      <c r="P286" s="375"/>
      <c r="Q286" s="373"/>
      <c r="R286" s="373"/>
      <c r="S286" s="302"/>
      <c r="T286" s="303"/>
      <c r="U286" s="303"/>
      <c r="V286" s="304"/>
      <c r="W286" s="302"/>
      <c r="X286" s="303"/>
      <c r="Y286" s="303"/>
      <c r="Z286" s="304"/>
      <c r="AA286" s="302"/>
      <c r="AB286" s="303"/>
      <c r="AC286" s="303"/>
      <c r="AD286" s="304"/>
      <c r="AG286" s="190">
        <f t="shared" si="47"/>
        <v>0</v>
      </c>
      <c r="AH286" s="191">
        <f t="shared" si="48"/>
        <v>0</v>
      </c>
      <c r="AI286" s="188">
        <f t="shared" si="49"/>
        <v>0</v>
      </c>
      <c r="AJ286" s="192">
        <f t="shared" si="50"/>
        <v>0</v>
      </c>
      <c r="AK286" s="185" t="b">
        <f t="shared" si="51"/>
        <v>0</v>
      </c>
      <c r="AL286" s="164" t="str">
        <f t="shared" si="52"/>
        <v/>
      </c>
      <c r="AM286" s="185" t="b">
        <f t="shared" si="53"/>
        <v>0</v>
      </c>
      <c r="AN286" s="164" t="str">
        <f t="shared" si="54"/>
        <v/>
      </c>
      <c r="AO286" s="185" t="b">
        <f t="shared" si="55"/>
        <v>0</v>
      </c>
      <c r="AQ286" s="186">
        <f t="shared" si="56"/>
        <v>0</v>
      </c>
      <c r="AS286" s="193">
        <f t="shared" si="57"/>
        <v>0</v>
      </c>
      <c r="AT286" s="265"/>
      <c r="AV286" s="257">
        <f t="shared" si="58"/>
        <v>0</v>
      </c>
      <c r="AW286" s="200">
        <f t="shared" si="59"/>
        <v>0</v>
      </c>
    </row>
    <row r="287" spans="1:49" ht="15" customHeight="1">
      <c r="A287" s="70"/>
      <c r="B287" s="2"/>
      <c r="C287" s="74" t="s">
        <v>148</v>
      </c>
      <c r="D287" s="361" t="str">
        <f>IF(CNGE_2024_M1_Secc3!D146="","",CNGE_2024_M1_Secc3!D146)</f>
        <v/>
      </c>
      <c r="E287" s="361"/>
      <c r="F287" s="361"/>
      <c r="G287" s="361"/>
      <c r="H287" s="361"/>
      <c r="I287" s="361"/>
      <c r="J287" s="361"/>
      <c r="K287" s="361"/>
      <c r="L287" s="361"/>
      <c r="M287" s="361"/>
      <c r="N287" s="375"/>
      <c r="O287" s="375"/>
      <c r="P287" s="375"/>
      <c r="Q287" s="373"/>
      <c r="R287" s="373"/>
      <c r="S287" s="302"/>
      <c r="T287" s="303"/>
      <c r="U287" s="303"/>
      <c r="V287" s="304"/>
      <c r="W287" s="302"/>
      <c r="X287" s="303"/>
      <c r="Y287" s="303"/>
      <c r="Z287" s="304"/>
      <c r="AA287" s="302"/>
      <c r="AB287" s="303"/>
      <c r="AC287" s="303"/>
      <c r="AD287" s="304"/>
      <c r="AG287" s="190">
        <f t="shared" si="47"/>
        <v>0</v>
      </c>
      <c r="AH287" s="191">
        <f t="shared" si="48"/>
        <v>0</v>
      </c>
      <c r="AI287" s="188">
        <f t="shared" si="49"/>
        <v>0</v>
      </c>
      <c r="AJ287" s="192">
        <f t="shared" si="50"/>
        <v>0</v>
      </c>
      <c r="AK287" s="185" t="b">
        <f t="shared" si="51"/>
        <v>0</v>
      </c>
      <c r="AL287" s="164" t="str">
        <f t="shared" si="52"/>
        <v/>
      </c>
      <c r="AM287" s="185" t="b">
        <f t="shared" si="53"/>
        <v>0</v>
      </c>
      <c r="AN287" s="164" t="str">
        <f t="shared" si="54"/>
        <v/>
      </c>
      <c r="AO287" s="185" t="b">
        <f t="shared" si="55"/>
        <v>0</v>
      </c>
      <c r="AQ287" s="186">
        <f t="shared" si="56"/>
        <v>0</v>
      </c>
      <c r="AS287" s="193">
        <f t="shared" si="57"/>
        <v>0</v>
      </c>
      <c r="AT287" s="265"/>
      <c r="AV287" s="257">
        <f t="shared" si="58"/>
        <v>0</v>
      </c>
      <c r="AW287" s="200">
        <f t="shared" si="59"/>
        <v>0</v>
      </c>
    </row>
    <row r="288" spans="1:49" ht="15" customHeight="1">
      <c r="A288" s="70"/>
      <c r="B288" s="2"/>
      <c r="C288" s="74" t="s">
        <v>149</v>
      </c>
      <c r="D288" s="361" t="str">
        <f>IF(CNGE_2024_M1_Secc3!D147="","",CNGE_2024_M1_Secc3!D147)</f>
        <v/>
      </c>
      <c r="E288" s="361"/>
      <c r="F288" s="361"/>
      <c r="G288" s="361"/>
      <c r="H288" s="361"/>
      <c r="I288" s="361"/>
      <c r="J288" s="361"/>
      <c r="K288" s="361"/>
      <c r="L288" s="361"/>
      <c r="M288" s="361"/>
      <c r="N288" s="375"/>
      <c r="O288" s="375"/>
      <c r="P288" s="375"/>
      <c r="Q288" s="373"/>
      <c r="R288" s="373"/>
      <c r="S288" s="302"/>
      <c r="T288" s="303"/>
      <c r="U288" s="303"/>
      <c r="V288" s="304"/>
      <c r="W288" s="302"/>
      <c r="X288" s="303"/>
      <c r="Y288" s="303"/>
      <c r="Z288" s="304"/>
      <c r="AA288" s="302"/>
      <c r="AB288" s="303"/>
      <c r="AC288" s="303"/>
      <c r="AD288" s="304"/>
      <c r="AG288" s="190">
        <f t="shared" si="47"/>
        <v>0</v>
      </c>
      <c r="AH288" s="191">
        <f t="shared" si="48"/>
        <v>0</v>
      </c>
      <c r="AI288" s="188">
        <f t="shared" si="49"/>
        <v>0</v>
      </c>
      <c r="AJ288" s="192">
        <f t="shared" si="50"/>
        <v>0</v>
      </c>
      <c r="AK288" s="185" t="b">
        <f t="shared" si="51"/>
        <v>0</v>
      </c>
      <c r="AL288" s="164" t="str">
        <f t="shared" si="52"/>
        <v/>
      </c>
      <c r="AM288" s="185" t="b">
        <f t="shared" si="53"/>
        <v>0</v>
      </c>
      <c r="AN288" s="164" t="str">
        <f t="shared" si="54"/>
        <v/>
      </c>
      <c r="AO288" s="185" t="b">
        <f t="shared" si="55"/>
        <v>0</v>
      </c>
      <c r="AQ288" s="186">
        <f t="shared" si="56"/>
        <v>0</v>
      </c>
      <c r="AS288" s="193">
        <f t="shared" si="57"/>
        <v>0</v>
      </c>
      <c r="AT288" s="265"/>
      <c r="AV288" s="257">
        <f t="shared" si="58"/>
        <v>0</v>
      </c>
      <c r="AW288" s="200">
        <f t="shared" si="59"/>
        <v>0</v>
      </c>
    </row>
    <row r="289" spans="1:49" ht="15" customHeight="1">
      <c r="A289" s="70"/>
      <c r="B289" s="2"/>
      <c r="C289" s="74" t="s">
        <v>150</v>
      </c>
      <c r="D289" s="361" t="str">
        <f>IF(CNGE_2024_M1_Secc3!D148="","",CNGE_2024_M1_Secc3!D148)</f>
        <v/>
      </c>
      <c r="E289" s="361"/>
      <c r="F289" s="361"/>
      <c r="G289" s="361"/>
      <c r="H289" s="361"/>
      <c r="I289" s="361"/>
      <c r="J289" s="361"/>
      <c r="K289" s="361"/>
      <c r="L289" s="361"/>
      <c r="M289" s="361"/>
      <c r="N289" s="375"/>
      <c r="O289" s="375"/>
      <c r="P289" s="375"/>
      <c r="Q289" s="373"/>
      <c r="R289" s="373"/>
      <c r="S289" s="302"/>
      <c r="T289" s="303"/>
      <c r="U289" s="303"/>
      <c r="V289" s="304"/>
      <c r="W289" s="302"/>
      <c r="X289" s="303"/>
      <c r="Y289" s="303"/>
      <c r="Z289" s="304"/>
      <c r="AA289" s="302"/>
      <c r="AB289" s="303"/>
      <c r="AC289" s="303"/>
      <c r="AD289" s="304"/>
      <c r="AG289" s="190">
        <f t="shared" si="47"/>
        <v>0</v>
      </c>
      <c r="AH289" s="191">
        <f t="shared" si="48"/>
        <v>0</v>
      </c>
      <c r="AI289" s="188">
        <f t="shared" si="49"/>
        <v>0</v>
      </c>
      <c r="AJ289" s="192">
        <f t="shared" si="50"/>
        <v>0</v>
      </c>
      <c r="AK289" s="185" t="b">
        <f t="shared" si="51"/>
        <v>0</v>
      </c>
      <c r="AL289" s="164" t="str">
        <f t="shared" si="52"/>
        <v/>
      </c>
      <c r="AM289" s="185" t="b">
        <f t="shared" si="53"/>
        <v>0</v>
      </c>
      <c r="AN289" s="164" t="str">
        <f t="shared" si="54"/>
        <v/>
      </c>
      <c r="AO289" s="185" t="b">
        <f t="shared" si="55"/>
        <v>0</v>
      </c>
      <c r="AQ289" s="186">
        <f t="shared" si="56"/>
        <v>0</v>
      </c>
      <c r="AS289" s="193">
        <f t="shared" si="57"/>
        <v>0</v>
      </c>
      <c r="AT289" s="265"/>
      <c r="AV289" s="257">
        <f t="shared" si="58"/>
        <v>0</v>
      </c>
      <c r="AW289" s="200">
        <f t="shared" si="59"/>
        <v>0</v>
      </c>
    </row>
    <row r="290" spans="1:49" ht="15" customHeight="1">
      <c r="A290" s="70"/>
      <c r="B290" s="2"/>
      <c r="C290" s="74" t="s">
        <v>151</v>
      </c>
      <c r="D290" s="361" t="str">
        <f>IF(CNGE_2024_M1_Secc3!D149="","",CNGE_2024_M1_Secc3!D149)</f>
        <v/>
      </c>
      <c r="E290" s="361"/>
      <c r="F290" s="361"/>
      <c r="G290" s="361"/>
      <c r="H290" s="361"/>
      <c r="I290" s="361"/>
      <c r="J290" s="361"/>
      <c r="K290" s="361"/>
      <c r="L290" s="361"/>
      <c r="M290" s="361"/>
      <c r="N290" s="375"/>
      <c r="O290" s="375"/>
      <c r="P290" s="375"/>
      <c r="Q290" s="373"/>
      <c r="R290" s="373"/>
      <c r="S290" s="302"/>
      <c r="T290" s="303"/>
      <c r="U290" s="303"/>
      <c r="V290" s="304"/>
      <c r="W290" s="302"/>
      <c r="X290" s="303"/>
      <c r="Y290" s="303"/>
      <c r="Z290" s="304"/>
      <c r="AA290" s="302"/>
      <c r="AB290" s="303"/>
      <c r="AC290" s="303"/>
      <c r="AD290" s="304"/>
      <c r="AG290" s="190">
        <f t="shared" si="47"/>
        <v>0</v>
      </c>
      <c r="AH290" s="191">
        <f t="shared" si="48"/>
        <v>0</v>
      </c>
      <c r="AI290" s="188">
        <f t="shared" si="49"/>
        <v>0</v>
      </c>
      <c r="AJ290" s="192">
        <f t="shared" si="50"/>
        <v>0</v>
      </c>
      <c r="AK290" s="185" t="b">
        <f t="shared" si="51"/>
        <v>0</v>
      </c>
      <c r="AL290" s="164" t="str">
        <f t="shared" si="52"/>
        <v/>
      </c>
      <c r="AM290" s="185" t="b">
        <f t="shared" si="53"/>
        <v>0</v>
      </c>
      <c r="AN290" s="164" t="str">
        <f t="shared" si="54"/>
        <v/>
      </c>
      <c r="AO290" s="185" t="b">
        <f t="shared" si="55"/>
        <v>0</v>
      </c>
      <c r="AQ290" s="186">
        <f t="shared" si="56"/>
        <v>0</v>
      </c>
      <c r="AS290" s="193">
        <f t="shared" si="57"/>
        <v>0</v>
      </c>
      <c r="AT290" s="265"/>
      <c r="AV290" s="257">
        <f t="shared" si="58"/>
        <v>0</v>
      </c>
      <c r="AW290" s="200">
        <f t="shared" si="59"/>
        <v>0</v>
      </c>
    </row>
    <row r="291" spans="1:49" ht="15" customHeight="1">
      <c r="A291" s="70"/>
      <c r="B291" s="2"/>
      <c r="C291" s="74" t="s">
        <v>152</v>
      </c>
      <c r="D291" s="361" t="str">
        <f>IF(CNGE_2024_M1_Secc3!D150="","",CNGE_2024_M1_Secc3!D150)</f>
        <v/>
      </c>
      <c r="E291" s="361"/>
      <c r="F291" s="361"/>
      <c r="G291" s="361"/>
      <c r="H291" s="361"/>
      <c r="I291" s="361"/>
      <c r="J291" s="361"/>
      <c r="K291" s="361"/>
      <c r="L291" s="361"/>
      <c r="M291" s="361"/>
      <c r="N291" s="375"/>
      <c r="O291" s="375"/>
      <c r="P291" s="375"/>
      <c r="Q291" s="373"/>
      <c r="R291" s="373"/>
      <c r="S291" s="302"/>
      <c r="T291" s="303"/>
      <c r="U291" s="303"/>
      <c r="V291" s="304"/>
      <c r="W291" s="302"/>
      <c r="X291" s="303"/>
      <c r="Y291" s="303"/>
      <c r="Z291" s="304"/>
      <c r="AA291" s="302"/>
      <c r="AB291" s="303"/>
      <c r="AC291" s="303"/>
      <c r="AD291" s="304"/>
      <c r="AG291" s="190">
        <f t="shared" si="47"/>
        <v>0</v>
      </c>
      <c r="AH291" s="191">
        <f t="shared" si="48"/>
        <v>0</v>
      </c>
      <c r="AI291" s="188">
        <f t="shared" si="49"/>
        <v>0</v>
      </c>
      <c r="AJ291" s="192">
        <f t="shared" si="50"/>
        <v>0</v>
      </c>
      <c r="AK291" s="185" t="b">
        <f t="shared" si="51"/>
        <v>0</v>
      </c>
      <c r="AL291" s="164" t="str">
        <f t="shared" si="52"/>
        <v/>
      </c>
      <c r="AM291" s="185" t="b">
        <f t="shared" si="53"/>
        <v>0</v>
      </c>
      <c r="AN291" s="164" t="str">
        <f t="shared" si="54"/>
        <v/>
      </c>
      <c r="AO291" s="185" t="b">
        <f t="shared" si="55"/>
        <v>0</v>
      </c>
      <c r="AQ291" s="186">
        <f t="shared" si="56"/>
        <v>0</v>
      </c>
      <c r="AS291" s="193">
        <f t="shared" si="57"/>
        <v>0</v>
      </c>
      <c r="AT291" s="265"/>
      <c r="AV291" s="257">
        <f t="shared" si="58"/>
        <v>0</v>
      </c>
      <c r="AW291" s="200">
        <f t="shared" si="59"/>
        <v>0</v>
      </c>
    </row>
    <row r="292" spans="1:49" ht="15" customHeight="1">
      <c r="A292" s="70"/>
      <c r="B292" s="2"/>
      <c r="C292" s="74" t="s">
        <v>153</v>
      </c>
      <c r="D292" s="361" t="str">
        <f>IF(CNGE_2024_M1_Secc3!D151="","",CNGE_2024_M1_Secc3!D151)</f>
        <v/>
      </c>
      <c r="E292" s="361"/>
      <c r="F292" s="361"/>
      <c r="G292" s="361"/>
      <c r="H292" s="361"/>
      <c r="I292" s="361"/>
      <c r="J292" s="361"/>
      <c r="K292" s="361"/>
      <c r="L292" s="361"/>
      <c r="M292" s="361"/>
      <c r="N292" s="375"/>
      <c r="O292" s="375"/>
      <c r="P292" s="375"/>
      <c r="Q292" s="373"/>
      <c r="R292" s="373"/>
      <c r="S292" s="302"/>
      <c r="T292" s="303"/>
      <c r="U292" s="303"/>
      <c r="V292" s="304"/>
      <c r="W292" s="302"/>
      <c r="X292" s="303"/>
      <c r="Y292" s="303"/>
      <c r="Z292" s="304"/>
      <c r="AA292" s="302"/>
      <c r="AB292" s="303"/>
      <c r="AC292" s="303"/>
      <c r="AD292" s="304"/>
      <c r="AG292" s="190">
        <f t="shared" si="47"/>
        <v>0</v>
      </c>
      <c r="AH292" s="191">
        <f t="shared" si="48"/>
        <v>0</v>
      </c>
      <c r="AI292" s="188">
        <f t="shared" si="49"/>
        <v>0</v>
      </c>
      <c r="AJ292" s="192">
        <f t="shared" si="50"/>
        <v>0</v>
      </c>
      <c r="AK292" s="185" t="b">
        <f t="shared" si="51"/>
        <v>0</v>
      </c>
      <c r="AL292" s="164" t="str">
        <f t="shared" si="52"/>
        <v/>
      </c>
      <c r="AM292" s="185" t="b">
        <f t="shared" si="53"/>
        <v>0</v>
      </c>
      <c r="AN292" s="164" t="str">
        <f t="shared" si="54"/>
        <v/>
      </c>
      <c r="AO292" s="185" t="b">
        <f t="shared" si="55"/>
        <v>0</v>
      </c>
      <c r="AQ292" s="186">
        <f t="shared" si="56"/>
        <v>0</v>
      </c>
      <c r="AS292" s="193">
        <f t="shared" si="57"/>
        <v>0</v>
      </c>
      <c r="AT292" s="265"/>
      <c r="AV292" s="257">
        <f t="shared" si="58"/>
        <v>0</v>
      </c>
      <c r="AW292" s="200">
        <f t="shared" si="59"/>
        <v>0</v>
      </c>
    </row>
    <row r="293" spans="1:49" ht="15" customHeight="1">
      <c r="A293" s="70"/>
      <c r="B293" s="2"/>
      <c r="C293" s="74" t="s">
        <v>154</v>
      </c>
      <c r="D293" s="361" t="str">
        <f>IF(CNGE_2024_M1_Secc3!D152="","",CNGE_2024_M1_Secc3!D152)</f>
        <v/>
      </c>
      <c r="E293" s="361"/>
      <c r="F293" s="361"/>
      <c r="G293" s="361"/>
      <c r="H293" s="361"/>
      <c r="I293" s="361"/>
      <c r="J293" s="361"/>
      <c r="K293" s="361"/>
      <c r="L293" s="361"/>
      <c r="M293" s="361"/>
      <c r="N293" s="375"/>
      <c r="O293" s="375"/>
      <c r="P293" s="375"/>
      <c r="Q293" s="373"/>
      <c r="R293" s="373"/>
      <c r="S293" s="302"/>
      <c r="T293" s="303"/>
      <c r="U293" s="303"/>
      <c r="V293" s="304"/>
      <c r="W293" s="302"/>
      <c r="X293" s="303"/>
      <c r="Y293" s="303"/>
      <c r="Z293" s="304"/>
      <c r="AA293" s="302"/>
      <c r="AB293" s="303"/>
      <c r="AC293" s="303"/>
      <c r="AD293" s="304"/>
      <c r="AG293" s="190">
        <f t="shared" si="47"/>
        <v>0</v>
      </c>
      <c r="AH293" s="191">
        <f t="shared" si="48"/>
        <v>0</v>
      </c>
      <c r="AI293" s="188">
        <f t="shared" si="49"/>
        <v>0</v>
      </c>
      <c r="AJ293" s="192">
        <f t="shared" si="50"/>
        <v>0</v>
      </c>
      <c r="AK293" s="185" t="b">
        <f t="shared" si="51"/>
        <v>0</v>
      </c>
      <c r="AL293" s="164" t="str">
        <f t="shared" si="52"/>
        <v/>
      </c>
      <c r="AM293" s="185" t="b">
        <f t="shared" si="53"/>
        <v>0</v>
      </c>
      <c r="AN293" s="164" t="str">
        <f t="shared" si="54"/>
        <v/>
      </c>
      <c r="AO293" s="185" t="b">
        <f t="shared" si="55"/>
        <v>0</v>
      </c>
      <c r="AQ293" s="186">
        <f t="shared" si="56"/>
        <v>0</v>
      </c>
      <c r="AS293" s="193">
        <f t="shared" si="57"/>
        <v>0</v>
      </c>
      <c r="AT293" s="265"/>
      <c r="AV293" s="257">
        <f t="shared" si="58"/>
        <v>0</v>
      </c>
      <c r="AW293" s="200">
        <f t="shared" si="59"/>
        <v>0</v>
      </c>
    </row>
    <row r="294" spans="1:49" ht="15" customHeight="1">
      <c r="A294" s="70"/>
      <c r="B294" s="2"/>
      <c r="C294" s="74" t="s">
        <v>155</v>
      </c>
      <c r="D294" s="361" t="str">
        <f>IF(CNGE_2024_M1_Secc3!D153="","",CNGE_2024_M1_Secc3!D153)</f>
        <v/>
      </c>
      <c r="E294" s="361"/>
      <c r="F294" s="361"/>
      <c r="G294" s="361"/>
      <c r="H294" s="361"/>
      <c r="I294" s="361"/>
      <c r="J294" s="361"/>
      <c r="K294" s="361"/>
      <c r="L294" s="361"/>
      <c r="M294" s="361"/>
      <c r="N294" s="375"/>
      <c r="O294" s="375"/>
      <c r="P294" s="375"/>
      <c r="Q294" s="373"/>
      <c r="R294" s="373"/>
      <c r="S294" s="302"/>
      <c r="T294" s="303"/>
      <c r="U294" s="303"/>
      <c r="V294" s="304"/>
      <c r="W294" s="302"/>
      <c r="X294" s="303"/>
      <c r="Y294" s="303"/>
      <c r="Z294" s="304"/>
      <c r="AA294" s="302"/>
      <c r="AB294" s="303"/>
      <c r="AC294" s="303"/>
      <c r="AD294" s="304"/>
      <c r="AG294" s="190">
        <f t="shared" si="47"/>
        <v>0</v>
      </c>
      <c r="AH294" s="191">
        <f t="shared" si="48"/>
        <v>0</v>
      </c>
      <c r="AI294" s="188">
        <f t="shared" si="49"/>
        <v>0</v>
      </c>
      <c r="AJ294" s="192">
        <f t="shared" si="50"/>
        <v>0</v>
      </c>
      <c r="AK294" s="185" t="b">
        <f t="shared" si="51"/>
        <v>0</v>
      </c>
      <c r="AL294" s="164" t="str">
        <f t="shared" si="52"/>
        <v/>
      </c>
      <c r="AM294" s="185" t="b">
        <f t="shared" si="53"/>
        <v>0</v>
      </c>
      <c r="AN294" s="164" t="str">
        <f t="shared" si="54"/>
        <v/>
      </c>
      <c r="AO294" s="185" t="b">
        <f t="shared" si="55"/>
        <v>0</v>
      </c>
      <c r="AQ294" s="186">
        <f t="shared" si="56"/>
        <v>0</v>
      </c>
      <c r="AS294" s="193">
        <f t="shared" si="57"/>
        <v>0</v>
      </c>
      <c r="AT294" s="265"/>
      <c r="AV294" s="257">
        <f t="shared" si="58"/>
        <v>0</v>
      </c>
      <c r="AW294" s="200">
        <f t="shared" si="59"/>
        <v>0</v>
      </c>
    </row>
    <row r="295" spans="1:49" ht="15" customHeight="1">
      <c r="A295" s="70"/>
      <c r="B295" s="2"/>
      <c r="C295" s="74" t="s">
        <v>156</v>
      </c>
      <c r="D295" s="361" t="str">
        <f>IF(CNGE_2024_M1_Secc3!D154="","",CNGE_2024_M1_Secc3!D154)</f>
        <v/>
      </c>
      <c r="E295" s="361"/>
      <c r="F295" s="361"/>
      <c r="G295" s="361"/>
      <c r="H295" s="361"/>
      <c r="I295" s="361"/>
      <c r="J295" s="361"/>
      <c r="K295" s="361"/>
      <c r="L295" s="361"/>
      <c r="M295" s="361"/>
      <c r="N295" s="375"/>
      <c r="O295" s="375"/>
      <c r="P295" s="375"/>
      <c r="Q295" s="373"/>
      <c r="R295" s="373"/>
      <c r="S295" s="302"/>
      <c r="T295" s="303"/>
      <c r="U295" s="303"/>
      <c r="V295" s="304"/>
      <c r="W295" s="302"/>
      <c r="X295" s="303"/>
      <c r="Y295" s="303"/>
      <c r="Z295" s="304"/>
      <c r="AA295" s="302"/>
      <c r="AB295" s="303"/>
      <c r="AC295" s="303"/>
      <c r="AD295" s="304"/>
      <c r="AG295" s="190">
        <f t="shared" si="47"/>
        <v>0</v>
      </c>
      <c r="AH295" s="191">
        <f t="shared" si="48"/>
        <v>0</v>
      </c>
      <c r="AI295" s="188">
        <f t="shared" si="49"/>
        <v>0</v>
      </c>
      <c r="AJ295" s="192">
        <f t="shared" si="50"/>
        <v>0</v>
      </c>
      <c r="AK295" s="185" t="b">
        <f t="shared" si="51"/>
        <v>0</v>
      </c>
      <c r="AL295" s="164" t="str">
        <f t="shared" si="52"/>
        <v/>
      </c>
      <c r="AM295" s="185" t="b">
        <f t="shared" si="53"/>
        <v>0</v>
      </c>
      <c r="AN295" s="164" t="str">
        <f t="shared" si="54"/>
        <v/>
      </c>
      <c r="AO295" s="185" t="b">
        <f t="shared" si="55"/>
        <v>0</v>
      </c>
      <c r="AQ295" s="186">
        <f t="shared" si="56"/>
        <v>0</v>
      </c>
      <c r="AS295" s="193">
        <f t="shared" si="57"/>
        <v>0</v>
      </c>
      <c r="AT295" s="265"/>
      <c r="AV295" s="257">
        <f t="shared" si="58"/>
        <v>0</v>
      </c>
      <c r="AW295" s="200">
        <f t="shared" si="59"/>
        <v>0</v>
      </c>
    </row>
    <row r="296" spans="1:49" ht="15" customHeight="1">
      <c r="A296" s="70"/>
      <c r="B296" s="2"/>
      <c r="C296" s="74" t="s">
        <v>157</v>
      </c>
      <c r="D296" s="361" t="str">
        <f>IF(CNGE_2024_M1_Secc3!D155="","",CNGE_2024_M1_Secc3!D155)</f>
        <v/>
      </c>
      <c r="E296" s="361"/>
      <c r="F296" s="361"/>
      <c r="G296" s="361"/>
      <c r="H296" s="361"/>
      <c r="I296" s="361"/>
      <c r="J296" s="361"/>
      <c r="K296" s="361"/>
      <c r="L296" s="361"/>
      <c r="M296" s="361"/>
      <c r="N296" s="375"/>
      <c r="O296" s="375"/>
      <c r="P296" s="375"/>
      <c r="Q296" s="373"/>
      <c r="R296" s="373"/>
      <c r="S296" s="302"/>
      <c r="T296" s="303"/>
      <c r="U296" s="303"/>
      <c r="V296" s="304"/>
      <c r="W296" s="302"/>
      <c r="X296" s="303"/>
      <c r="Y296" s="303"/>
      <c r="Z296" s="304"/>
      <c r="AA296" s="302"/>
      <c r="AB296" s="303"/>
      <c r="AC296" s="303"/>
      <c r="AD296" s="304"/>
      <c r="AG296" s="190">
        <f t="shared" si="47"/>
        <v>0</v>
      </c>
      <c r="AH296" s="191">
        <f t="shared" si="48"/>
        <v>0</v>
      </c>
      <c r="AI296" s="188">
        <f t="shared" si="49"/>
        <v>0</v>
      </c>
      <c r="AJ296" s="192">
        <f t="shared" si="50"/>
        <v>0</v>
      </c>
      <c r="AK296" s="185" t="b">
        <f t="shared" si="51"/>
        <v>0</v>
      </c>
      <c r="AL296" s="164" t="str">
        <f t="shared" si="52"/>
        <v/>
      </c>
      <c r="AM296" s="185" t="b">
        <f t="shared" si="53"/>
        <v>0</v>
      </c>
      <c r="AN296" s="164" t="str">
        <f t="shared" si="54"/>
        <v/>
      </c>
      <c r="AO296" s="185" t="b">
        <f t="shared" si="55"/>
        <v>0</v>
      </c>
      <c r="AQ296" s="186">
        <f t="shared" si="56"/>
        <v>0</v>
      </c>
      <c r="AS296" s="193">
        <f t="shared" si="57"/>
        <v>0</v>
      </c>
      <c r="AT296" s="265"/>
      <c r="AV296" s="257">
        <f t="shared" si="58"/>
        <v>0</v>
      </c>
      <c r="AW296" s="200">
        <f t="shared" si="59"/>
        <v>0</v>
      </c>
    </row>
    <row r="297" spans="1:49" ht="15" customHeight="1">
      <c r="A297" s="70"/>
      <c r="B297" s="2"/>
      <c r="C297" s="74" t="s">
        <v>158</v>
      </c>
      <c r="D297" s="361" t="str">
        <f>IF(CNGE_2024_M1_Secc3!D156="","",CNGE_2024_M1_Secc3!D156)</f>
        <v/>
      </c>
      <c r="E297" s="361"/>
      <c r="F297" s="361"/>
      <c r="G297" s="361"/>
      <c r="H297" s="361"/>
      <c r="I297" s="361"/>
      <c r="J297" s="361"/>
      <c r="K297" s="361"/>
      <c r="L297" s="361"/>
      <c r="M297" s="361"/>
      <c r="N297" s="375"/>
      <c r="O297" s="375"/>
      <c r="P297" s="375"/>
      <c r="Q297" s="373"/>
      <c r="R297" s="373"/>
      <c r="S297" s="302"/>
      <c r="T297" s="303"/>
      <c r="U297" s="303"/>
      <c r="V297" s="304"/>
      <c r="W297" s="302"/>
      <c r="X297" s="303"/>
      <c r="Y297" s="303"/>
      <c r="Z297" s="304"/>
      <c r="AA297" s="302"/>
      <c r="AB297" s="303"/>
      <c r="AC297" s="303"/>
      <c r="AD297" s="304"/>
      <c r="AG297" s="190">
        <f t="shared" si="47"/>
        <v>0</v>
      </c>
      <c r="AH297" s="191">
        <f t="shared" si="48"/>
        <v>0</v>
      </c>
      <c r="AI297" s="188">
        <f t="shared" si="49"/>
        <v>0</v>
      </c>
      <c r="AJ297" s="192">
        <f t="shared" si="50"/>
        <v>0</v>
      </c>
      <c r="AK297" s="185" t="b">
        <f t="shared" si="51"/>
        <v>0</v>
      </c>
      <c r="AL297" s="164" t="str">
        <f t="shared" si="52"/>
        <v/>
      </c>
      <c r="AM297" s="185" t="b">
        <f t="shared" si="53"/>
        <v>0</v>
      </c>
      <c r="AN297" s="164" t="str">
        <f t="shared" si="54"/>
        <v/>
      </c>
      <c r="AO297" s="185" t="b">
        <f t="shared" si="55"/>
        <v>0</v>
      </c>
      <c r="AQ297" s="186">
        <f t="shared" si="56"/>
        <v>0</v>
      </c>
      <c r="AS297" s="193">
        <f t="shared" si="57"/>
        <v>0</v>
      </c>
      <c r="AT297" s="265"/>
      <c r="AV297" s="257">
        <f t="shared" si="58"/>
        <v>0</v>
      </c>
      <c r="AW297" s="200">
        <f t="shared" si="59"/>
        <v>0</v>
      </c>
    </row>
    <row r="298" spans="1:49" ht="15" customHeight="1">
      <c r="A298" s="70"/>
      <c r="B298" s="2"/>
      <c r="C298" s="122" t="s">
        <v>159</v>
      </c>
      <c r="D298" s="361" t="str">
        <f>IF(CNGE_2024_M1_Secc3!D157="","",CNGE_2024_M1_Secc3!D157)</f>
        <v/>
      </c>
      <c r="E298" s="361"/>
      <c r="F298" s="361"/>
      <c r="G298" s="361"/>
      <c r="H298" s="361"/>
      <c r="I298" s="361"/>
      <c r="J298" s="361"/>
      <c r="K298" s="361"/>
      <c r="L298" s="361"/>
      <c r="M298" s="361"/>
      <c r="N298" s="375"/>
      <c r="O298" s="375"/>
      <c r="P298" s="375"/>
      <c r="Q298" s="373"/>
      <c r="R298" s="373"/>
      <c r="S298" s="302"/>
      <c r="T298" s="303"/>
      <c r="U298" s="303"/>
      <c r="V298" s="304"/>
      <c r="W298" s="302"/>
      <c r="X298" s="303"/>
      <c r="Y298" s="303"/>
      <c r="Z298" s="304"/>
      <c r="AA298" s="302"/>
      <c r="AB298" s="303"/>
      <c r="AC298" s="303"/>
      <c r="AD298" s="304"/>
      <c r="AG298" s="190">
        <f t="shared" si="47"/>
        <v>0</v>
      </c>
      <c r="AH298" s="191">
        <f t="shared" si="48"/>
        <v>0</v>
      </c>
      <c r="AI298" s="188">
        <f t="shared" si="49"/>
        <v>0</v>
      </c>
      <c r="AJ298" s="192">
        <f t="shared" si="50"/>
        <v>0</v>
      </c>
      <c r="AK298" s="185" t="b">
        <f t="shared" si="51"/>
        <v>0</v>
      </c>
      <c r="AL298" s="164" t="str">
        <f t="shared" si="52"/>
        <v/>
      </c>
      <c r="AM298" s="185" t="b">
        <f t="shared" si="53"/>
        <v>0</v>
      </c>
      <c r="AN298" s="164" t="str">
        <f t="shared" si="54"/>
        <v/>
      </c>
      <c r="AO298" s="185" t="b">
        <f t="shared" si="55"/>
        <v>0</v>
      </c>
      <c r="AQ298" s="186">
        <f t="shared" si="56"/>
        <v>0</v>
      </c>
      <c r="AS298" s="193">
        <f t="shared" si="57"/>
        <v>0</v>
      </c>
      <c r="AT298" s="265"/>
      <c r="AV298" s="257">
        <f t="shared" si="58"/>
        <v>0</v>
      </c>
      <c r="AW298" s="200">
        <f t="shared" si="59"/>
        <v>0</v>
      </c>
    </row>
    <row r="299" spans="1:49" ht="15" customHeight="1">
      <c r="A299" s="70"/>
      <c r="B299" s="2"/>
      <c r="C299" s="74" t="s">
        <v>160</v>
      </c>
      <c r="D299" s="361" t="str">
        <f>IF(CNGE_2024_M1_Secc3!D158="","",CNGE_2024_M1_Secc3!D158)</f>
        <v/>
      </c>
      <c r="E299" s="361"/>
      <c r="F299" s="361"/>
      <c r="G299" s="361"/>
      <c r="H299" s="361"/>
      <c r="I299" s="361"/>
      <c r="J299" s="361"/>
      <c r="K299" s="361"/>
      <c r="L299" s="361"/>
      <c r="M299" s="361"/>
      <c r="N299" s="375"/>
      <c r="O299" s="375"/>
      <c r="P299" s="375"/>
      <c r="Q299" s="373"/>
      <c r="R299" s="373"/>
      <c r="S299" s="302"/>
      <c r="T299" s="303"/>
      <c r="U299" s="303"/>
      <c r="V299" s="304"/>
      <c r="W299" s="302"/>
      <c r="X299" s="303"/>
      <c r="Y299" s="303"/>
      <c r="Z299" s="304"/>
      <c r="AA299" s="302"/>
      <c r="AB299" s="303"/>
      <c r="AC299" s="303"/>
      <c r="AD299" s="304"/>
      <c r="AG299" s="190">
        <f t="shared" si="47"/>
        <v>0</v>
      </c>
      <c r="AH299" s="191">
        <f t="shared" si="48"/>
        <v>0</v>
      </c>
      <c r="AI299" s="188">
        <f t="shared" si="49"/>
        <v>0</v>
      </c>
      <c r="AJ299" s="192">
        <f t="shared" si="50"/>
        <v>0</v>
      </c>
      <c r="AK299" s="185" t="b">
        <f t="shared" si="51"/>
        <v>0</v>
      </c>
      <c r="AL299" s="164" t="str">
        <f t="shared" si="52"/>
        <v/>
      </c>
      <c r="AM299" s="185" t="b">
        <f t="shared" si="53"/>
        <v>0</v>
      </c>
      <c r="AN299" s="164" t="str">
        <f t="shared" si="54"/>
        <v/>
      </c>
      <c r="AO299" s="185" t="b">
        <f t="shared" si="55"/>
        <v>0</v>
      </c>
      <c r="AQ299" s="186">
        <f t="shared" si="56"/>
        <v>0</v>
      </c>
      <c r="AS299" s="193">
        <f t="shared" si="57"/>
        <v>0</v>
      </c>
      <c r="AT299" s="265"/>
      <c r="AV299" s="257">
        <f t="shared" si="58"/>
        <v>0</v>
      </c>
      <c r="AW299" s="200">
        <f t="shared" si="59"/>
        <v>0</v>
      </c>
    </row>
    <row r="300" spans="1:49" ht="15" customHeight="1">
      <c r="A300" s="70"/>
      <c r="B300" s="2"/>
      <c r="C300" s="74" t="s">
        <v>161</v>
      </c>
      <c r="D300" s="361" t="str">
        <f>IF(CNGE_2024_M1_Secc3!D159="","",CNGE_2024_M1_Secc3!D159)</f>
        <v/>
      </c>
      <c r="E300" s="361"/>
      <c r="F300" s="361"/>
      <c r="G300" s="361"/>
      <c r="H300" s="361"/>
      <c r="I300" s="361"/>
      <c r="J300" s="361"/>
      <c r="K300" s="361"/>
      <c r="L300" s="361"/>
      <c r="M300" s="361"/>
      <c r="N300" s="375"/>
      <c r="O300" s="375"/>
      <c r="P300" s="375"/>
      <c r="Q300" s="373"/>
      <c r="R300" s="373"/>
      <c r="S300" s="302"/>
      <c r="T300" s="303"/>
      <c r="U300" s="303"/>
      <c r="V300" s="304"/>
      <c r="W300" s="302"/>
      <c r="X300" s="303"/>
      <c r="Y300" s="303"/>
      <c r="Z300" s="304"/>
      <c r="AA300" s="302"/>
      <c r="AB300" s="303"/>
      <c r="AC300" s="303"/>
      <c r="AD300" s="304"/>
      <c r="AG300" s="190">
        <f t="shared" si="47"/>
        <v>0</v>
      </c>
      <c r="AH300" s="191">
        <f t="shared" si="48"/>
        <v>0</v>
      </c>
      <c r="AI300" s="188">
        <f t="shared" si="49"/>
        <v>0</v>
      </c>
      <c r="AJ300" s="192">
        <f t="shared" si="50"/>
        <v>0</v>
      </c>
      <c r="AK300" s="185" t="b">
        <f t="shared" si="51"/>
        <v>0</v>
      </c>
      <c r="AL300" s="164" t="str">
        <f t="shared" si="52"/>
        <v/>
      </c>
      <c r="AM300" s="185" t="b">
        <f t="shared" si="53"/>
        <v>0</v>
      </c>
      <c r="AN300" s="164" t="str">
        <f t="shared" si="54"/>
        <v/>
      </c>
      <c r="AO300" s="185" t="b">
        <f t="shared" si="55"/>
        <v>0</v>
      </c>
      <c r="AQ300" s="186">
        <f t="shared" si="56"/>
        <v>0</v>
      </c>
      <c r="AS300" s="193">
        <f t="shared" si="57"/>
        <v>0</v>
      </c>
      <c r="AT300" s="265"/>
      <c r="AV300" s="257">
        <f t="shared" si="58"/>
        <v>0</v>
      </c>
      <c r="AW300" s="200">
        <f t="shared" si="59"/>
        <v>0</v>
      </c>
    </row>
    <row r="301" spans="1:49" ht="15" customHeight="1">
      <c r="A301" s="70"/>
      <c r="B301" s="2"/>
      <c r="C301" s="74" t="s">
        <v>162</v>
      </c>
      <c r="D301" s="361" t="str">
        <f>IF(CNGE_2024_M1_Secc3!D160="","",CNGE_2024_M1_Secc3!D160)</f>
        <v/>
      </c>
      <c r="E301" s="361"/>
      <c r="F301" s="361"/>
      <c r="G301" s="361"/>
      <c r="H301" s="361"/>
      <c r="I301" s="361"/>
      <c r="J301" s="361"/>
      <c r="K301" s="361"/>
      <c r="L301" s="361"/>
      <c r="M301" s="361"/>
      <c r="N301" s="375"/>
      <c r="O301" s="375"/>
      <c r="P301" s="375"/>
      <c r="Q301" s="373"/>
      <c r="R301" s="373"/>
      <c r="S301" s="302"/>
      <c r="T301" s="303"/>
      <c r="U301" s="303"/>
      <c r="V301" s="304"/>
      <c r="W301" s="302"/>
      <c r="X301" s="303"/>
      <c r="Y301" s="303"/>
      <c r="Z301" s="304"/>
      <c r="AA301" s="302"/>
      <c r="AB301" s="303"/>
      <c r="AC301" s="303"/>
      <c r="AD301" s="304"/>
      <c r="AG301" s="190">
        <f t="shared" si="47"/>
        <v>0</v>
      </c>
      <c r="AH301" s="191">
        <f t="shared" si="48"/>
        <v>0</v>
      </c>
      <c r="AI301" s="188">
        <f t="shared" si="49"/>
        <v>0</v>
      </c>
      <c r="AJ301" s="192">
        <f t="shared" si="50"/>
        <v>0</v>
      </c>
      <c r="AK301" s="185" t="b">
        <f t="shared" si="51"/>
        <v>0</v>
      </c>
      <c r="AL301" s="164" t="str">
        <f t="shared" si="52"/>
        <v/>
      </c>
      <c r="AM301" s="185" t="b">
        <f t="shared" si="53"/>
        <v>0</v>
      </c>
      <c r="AN301" s="164" t="str">
        <f t="shared" si="54"/>
        <v/>
      </c>
      <c r="AO301" s="185" t="b">
        <f t="shared" si="55"/>
        <v>0</v>
      </c>
      <c r="AQ301" s="186">
        <f t="shared" si="56"/>
        <v>0</v>
      </c>
      <c r="AS301" s="193">
        <f t="shared" si="57"/>
        <v>0</v>
      </c>
      <c r="AT301" s="265"/>
      <c r="AV301" s="257">
        <f t="shared" si="58"/>
        <v>0</v>
      </c>
      <c r="AW301" s="200">
        <f t="shared" si="59"/>
        <v>0</v>
      </c>
    </row>
    <row r="302" spans="1:49" ht="15" customHeight="1">
      <c r="A302" s="70"/>
      <c r="B302" s="2"/>
      <c r="C302" s="74" t="s">
        <v>163</v>
      </c>
      <c r="D302" s="361" t="str">
        <f>IF(CNGE_2024_M1_Secc3!D161="","",CNGE_2024_M1_Secc3!D161)</f>
        <v/>
      </c>
      <c r="E302" s="361"/>
      <c r="F302" s="361"/>
      <c r="G302" s="361"/>
      <c r="H302" s="361"/>
      <c r="I302" s="361"/>
      <c r="J302" s="361"/>
      <c r="K302" s="361"/>
      <c r="L302" s="361"/>
      <c r="M302" s="361"/>
      <c r="N302" s="375"/>
      <c r="O302" s="375"/>
      <c r="P302" s="375"/>
      <c r="Q302" s="373"/>
      <c r="R302" s="373"/>
      <c r="S302" s="302"/>
      <c r="T302" s="303"/>
      <c r="U302" s="303"/>
      <c r="V302" s="304"/>
      <c r="W302" s="302"/>
      <c r="X302" s="303"/>
      <c r="Y302" s="303"/>
      <c r="Z302" s="304"/>
      <c r="AA302" s="302"/>
      <c r="AB302" s="303"/>
      <c r="AC302" s="303"/>
      <c r="AD302" s="304"/>
      <c r="AG302" s="190">
        <f t="shared" si="47"/>
        <v>0</v>
      </c>
      <c r="AH302" s="191">
        <f t="shared" si="48"/>
        <v>0</v>
      </c>
      <c r="AI302" s="188">
        <f t="shared" si="49"/>
        <v>0</v>
      </c>
      <c r="AJ302" s="192">
        <f t="shared" si="50"/>
        <v>0</v>
      </c>
      <c r="AK302" s="185" t="b">
        <f t="shared" si="51"/>
        <v>0</v>
      </c>
      <c r="AL302" s="164" t="str">
        <f t="shared" si="52"/>
        <v/>
      </c>
      <c r="AM302" s="185" t="b">
        <f t="shared" si="53"/>
        <v>0</v>
      </c>
      <c r="AN302" s="164" t="str">
        <f t="shared" si="54"/>
        <v/>
      </c>
      <c r="AO302" s="185" t="b">
        <f t="shared" si="55"/>
        <v>0</v>
      </c>
      <c r="AQ302" s="186">
        <f t="shared" si="56"/>
        <v>0</v>
      </c>
      <c r="AS302" s="193">
        <f t="shared" si="57"/>
        <v>0</v>
      </c>
      <c r="AT302" s="265"/>
      <c r="AV302" s="257">
        <f t="shared" si="58"/>
        <v>0</v>
      </c>
      <c r="AW302" s="200">
        <f t="shared" si="59"/>
        <v>0</v>
      </c>
    </row>
    <row r="303" spans="1:49" ht="15" customHeight="1">
      <c r="A303" s="70"/>
      <c r="B303" s="2"/>
      <c r="C303" s="74" t="s">
        <v>164</v>
      </c>
      <c r="D303" s="361" t="str">
        <f>IF(CNGE_2024_M1_Secc3!D162="","",CNGE_2024_M1_Secc3!D162)</f>
        <v/>
      </c>
      <c r="E303" s="361"/>
      <c r="F303" s="361"/>
      <c r="G303" s="361"/>
      <c r="H303" s="361"/>
      <c r="I303" s="361"/>
      <c r="J303" s="361"/>
      <c r="K303" s="361"/>
      <c r="L303" s="361"/>
      <c r="M303" s="361"/>
      <c r="N303" s="375"/>
      <c r="O303" s="375"/>
      <c r="P303" s="375"/>
      <c r="Q303" s="373"/>
      <c r="R303" s="373"/>
      <c r="S303" s="302"/>
      <c r="T303" s="303"/>
      <c r="U303" s="303"/>
      <c r="V303" s="304"/>
      <c r="W303" s="302"/>
      <c r="X303" s="303"/>
      <c r="Y303" s="303"/>
      <c r="Z303" s="304"/>
      <c r="AA303" s="302"/>
      <c r="AB303" s="303"/>
      <c r="AC303" s="303"/>
      <c r="AD303" s="304"/>
      <c r="AG303" s="190">
        <f t="shared" si="47"/>
        <v>0</v>
      </c>
      <c r="AH303" s="191">
        <f t="shared" si="48"/>
        <v>0</v>
      </c>
      <c r="AI303" s="188">
        <f t="shared" si="49"/>
        <v>0</v>
      </c>
      <c r="AJ303" s="192">
        <f t="shared" si="50"/>
        <v>0</v>
      </c>
      <c r="AK303" s="185" t="b">
        <f t="shared" si="51"/>
        <v>0</v>
      </c>
      <c r="AL303" s="164" t="str">
        <f t="shared" si="52"/>
        <v/>
      </c>
      <c r="AM303" s="185" t="b">
        <f t="shared" si="53"/>
        <v>0</v>
      </c>
      <c r="AN303" s="164" t="str">
        <f t="shared" si="54"/>
        <v/>
      </c>
      <c r="AO303" s="185" t="b">
        <f t="shared" si="55"/>
        <v>0</v>
      </c>
      <c r="AQ303" s="186">
        <f t="shared" si="56"/>
        <v>0</v>
      </c>
      <c r="AS303" s="193">
        <f t="shared" si="57"/>
        <v>0</v>
      </c>
      <c r="AT303" s="265"/>
      <c r="AV303" s="257">
        <f t="shared" si="58"/>
        <v>0</v>
      </c>
      <c r="AW303" s="200">
        <f t="shared" si="59"/>
        <v>0</v>
      </c>
    </row>
    <row r="304" spans="1:49" ht="15" customHeight="1">
      <c r="A304" s="70"/>
      <c r="B304" s="2"/>
      <c r="C304" s="74" t="s">
        <v>165</v>
      </c>
      <c r="D304" s="361" t="str">
        <f>IF(CNGE_2024_M1_Secc3!D163="","",CNGE_2024_M1_Secc3!D163)</f>
        <v/>
      </c>
      <c r="E304" s="361"/>
      <c r="F304" s="361"/>
      <c r="G304" s="361"/>
      <c r="H304" s="361"/>
      <c r="I304" s="361"/>
      <c r="J304" s="361"/>
      <c r="K304" s="361"/>
      <c r="L304" s="361"/>
      <c r="M304" s="361"/>
      <c r="N304" s="375"/>
      <c r="O304" s="375"/>
      <c r="P304" s="375"/>
      <c r="Q304" s="373"/>
      <c r="R304" s="373"/>
      <c r="S304" s="302"/>
      <c r="T304" s="303"/>
      <c r="U304" s="303"/>
      <c r="V304" s="304"/>
      <c r="W304" s="302"/>
      <c r="X304" s="303"/>
      <c r="Y304" s="303"/>
      <c r="Z304" s="304"/>
      <c r="AA304" s="302"/>
      <c r="AB304" s="303"/>
      <c r="AC304" s="303"/>
      <c r="AD304" s="304"/>
      <c r="AG304" s="190">
        <f t="shared" si="47"/>
        <v>0</v>
      </c>
      <c r="AH304" s="191">
        <f t="shared" si="48"/>
        <v>0</v>
      </c>
      <c r="AI304" s="188">
        <f t="shared" si="49"/>
        <v>0</v>
      </c>
      <c r="AJ304" s="192">
        <f t="shared" si="50"/>
        <v>0</v>
      </c>
      <c r="AK304" s="185" t="b">
        <f t="shared" si="51"/>
        <v>0</v>
      </c>
      <c r="AL304" s="164" t="str">
        <f t="shared" si="52"/>
        <v/>
      </c>
      <c r="AM304" s="185" t="b">
        <f t="shared" si="53"/>
        <v>0</v>
      </c>
      <c r="AN304" s="164" t="str">
        <f t="shared" si="54"/>
        <v/>
      </c>
      <c r="AO304" s="185" t="b">
        <f t="shared" si="55"/>
        <v>0</v>
      </c>
      <c r="AQ304" s="186">
        <f t="shared" si="56"/>
        <v>0</v>
      </c>
      <c r="AS304" s="193">
        <f t="shared" si="57"/>
        <v>0</v>
      </c>
      <c r="AT304" s="265"/>
      <c r="AV304" s="257">
        <f t="shared" si="58"/>
        <v>0</v>
      </c>
      <c r="AW304" s="200">
        <f t="shared" si="59"/>
        <v>0</v>
      </c>
    </row>
    <row r="305" spans="1:49" ht="15" customHeight="1">
      <c r="A305" s="70"/>
      <c r="B305" s="2"/>
      <c r="C305" s="74" t="s">
        <v>166</v>
      </c>
      <c r="D305" s="361" t="str">
        <f>IF(CNGE_2024_M1_Secc3!D164="","",CNGE_2024_M1_Secc3!D164)</f>
        <v/>
      </c>
      <c r="E305" s="361"/>
      <c r="F305" s="361"/>
      <c r="G305" s="361"/>
      <c r="H305" s="361"/>
      <c r="I305" s="361"/>
      <c r="J305" s="361"/>
      <c r="K305" s="361"/>
      <c r="L305" s="361"/>
      <c r="M305" s="361"/>
      <c r="N305" s="375"/>
      <c r="O305" s="375"/>
      <c r="P305" s="375"/>
      <c r="Q305" s="373"/>
      <c r="R305" s="373"/>
      <c r="S305" s="302"/>
      <c r="T305" s="303"/>
      <c r="U305" s="303"/>
      <c r="V305" s="304"/>
      <c r="W305" s="302"/>
      <c r="X305" s="303"/>
      <c r="Y305" s="303"/>
      <c r="Z305" s="304"/>
      <c r="AA305" s="302"/>
      <c r="AB305" s="303"/>
      <c r="AC305" s="303"/>
      <c r="AD305" s="304"/>
      <c r="AG305" s="190">
        <f t="shared" si="47"/>
        <v>0</v>
      </c>
      <c r="AH305" s="191">
        <f t="shared" si="48"/>
        <v>0</v>
      </c>
      <c r="AI305" s="188">
        <f t="shared" si="49"/>
        <v>0</v>
      </c>
      <c r="AJ305" s="192">
        <f t="shared" si="50"/>
        <v>0</v>
      </c>
      <c r="AK305" s="185" t="b">
        <f t="shared" si="51"/>
        <v>0</v>
      </c>
      <c r="AL305" s="164" t="str">
        <f t="shared" si="52"/>
        <v/>
      </c>
      <c r="AM305" s="185" t="b">
        <f t="shared" si="53"/>
        <v>0</v>
      </c>
      <c r="AN305" s="164" t="str">
        <f t="shared" si="54"/>
        <v/>
      </c>
      <c r="AO305" s="185" t="b">
        <f t="shared" si="55"/>
        <v>0</v>
      </c>
      <c r="AQ305" s="186">
        <f t="shared" si="56"/>
        <v>0</v>
      </c>
      <c r="AS305" s="193">
        <f t="shared" si="57"/>
        <v>0</v>
      </c>
      <c r="AT305" s="265"/>
      <c r="AV305" s="257">
        <f t="shared" si="58"/>
        <v>0</v>
      </c>
      <c r="AW305" s="200">
        <f t="shared" si="59"/>
        <v>0</v>
      </c>
    </row>
    <row r="306" spans="1:49" ht="15" customHeight="1">
      <c r="A306" s="70"/>
      <c r="B306" s="2"/>
      <c r="C306" s="74" t="s">
        <v>167</v>
      </c>
      <c r="D306" s="361" t="str">
        <f>IF(CNGE_2024_M1_Secc3!D165="","",CNGE_2024_M1_Secc3!D165)</f>
        <v/>
      </c>
      <c r="E306" s="361"/>
      <c r="F306" s="361"/>
      <c r="G306" s="361"/>
      <c r="H306" s="361"/>
      <c r="I306" s="361"/>
      <c r="J306" s="361"/>
      <c r="K306" s="361"/>
      <c r="L306" s="361"/>
      <c r="M306" s="361"/>
      <c r="N306" s="375"/>
      <c r="O306" s="375"/>
      <c r="P306" s="375"/>
      <c r="Q306" s="373"/>
      <c r="R306" s="373"/>
      <c r="S306" s="302"/>
      <c r="T306" s="303"/>
      <c r="U306" s="303"/>
      <c r="V306" s="304"/>
      <c r="W306" s="302"/>
      <c r="X306" s="303"/>
      <c r="Y306" s="303"/>
      <c r="Z306" s="304"/>
      <c r="AA306" s="302"/>
      <c r="AB306" s="303"/>
      <c r="AC306" s="303"/>
      <c r="AD306" s="304"/>
      <c r="AG306" s="190">
        <f t="shared" si="47"/>
        <v>0</v>
      </c>
      <c r="AH306" s="191">
        <f t="shared" si="48"/>
        <v>0</v>
      </c>
      <c r="AI306" s="188">
        <f t="shared" si="49"/>
        <v>0</v>
      </c>
      <c r="AJ306" s="192">
        <f t="shared" si="50"/>
        <v>0</v>
      </c>
      <c r="AK306" s="185" t="b">
        <f t="shared" si="51"/>
        <v>0</v>
      </c>
      <c r="AL306" s="164" t="str">
        <f t="shared" si="52"/>
        <v/>
      </c>
      <c r="AM306" s="185" t="b">
        <f t="shared" si="53"/>
        <v>0</v>
      </c>
      <c r="AN306" s="164" t="str">
        <f t="shared" si="54"/>
        <v/>
      </c>
      <c r="AO306" s="185" t="b">
        <f t="shared" si="55"/>
        <v>0</v>
      </c>
      <c r="AQ306" s="186">
        <f t="shared" si="56"/>
        <v>0</v>
      </c>
      <c r="AS306" s="193">
        <f t="shared" si="57"/>
        <v>0</v>
      </c>
      <c r="AT306" s="265"/>
      <c r="AV306" s="257">
        <f t="shared" si="58"/>
        <v>0</v>
      </c>
      <c r="AW306" s="200">
        <f t="shared" si="59"/>
        <v>0</v>
      </c>
    </row>
    <row r="307" spans="1:49" ht="15" customHeight="1">
      <c r="A307" s="70"/>
      <c r="B307" s="2"/>
      <c r="C307" s="74" t="s">
        <v>168</v>
      </c>
      <c r="D307" s="361" t="str">
        <f>IF(CNGE_2024_M1_Secc3!D166="","",CNGE_2024_M1_Secc3!D166)</f>
        <v/>
      </c>
      <c r="E307" s="361"/>
      <c r="F307" s="361"/>
      <c r="G307" s="361"/>
      <c r="H307" s="361"/>
      <c r="I307" s="361"/>
      <c r="J307" s="361"/>
      <c r="K307" s="361"/>
      <c r="L307" s="361"/>
      <c r="M307" s="361"/>
      <c r="N307" s="375"/>
      <c r="O307" s="375"/>
      <c r="P307" s="375"/>
      <c r="Q307" s="373"/>
      <c r="R307" s="373"/>
      <c r="S307" s="302"/>
      <c r="T307" s="303"/>
      <c r="U307" s="303"/>
      <c r="V307" s="304"/>
      <c r="W307" s="302"/>
      <c r="X307" s="303"/>
      <c r="Y307" s="303"/>
      <c r="Z307" s="304"/>
      <c r="AA307" s="302"/>
      <c r="AB307" s="303"/>
      <c r="AC307" s="303"/>
      <c r="AD307" s="304"/>
      <c r="AG307" s="190">
        <f t="shared" si="47"/>
        <v>0</v>
      </c>
      <c r="AH307" s="191">
        <f t="shared" si="48"/>
        <v>0</v>
      </c>
      <c r="AI307" s="188">
        <f t="shared" si="49"/>
        <v>0</v>
      </c>
      <c r="AJ307" s="192">
        <f t="shared" si="50"/>
        <v>0</v>
      </c>
      <c r="AK307" s="185" t="b">
        <f t="shared" si="51"/>
        <v>0</v>
      </c>
      <c r="AL307" s="164" t="str">
        <f t="shared" si="52"/>
        <v/>
      </c>
      <c r="AM307" s="185" t="b">
        <f t="shared" si="53"/>
        <v>0</v>
      </c>
      <c r="AN307" s="164" t="str">
        <f t="shared" si="54"/>
        <v/>
      </c>
      <c r="AO307" s="185" t="b">
        <f t="shared" si="55"/>
        <v>0</v>
      </c>
      <c r="AQ307" s="186">
        <f t="shared" si="56"/>
        <v>0</v>
      </c>
      <c r="AS307" s="193">
        <f t="shared" si="57"/>
        <v>0</v>
      </c>
      <c r="AT307" s="265"/>
      <c r="AV307" s="257">
        <f t="shared" si="58"/>
        <v>0</v>
      </c>
      <c r="AW307" s="200">
        <f t="shared" si="59"/>
        <v>0</v>
      </c>
    </row>
    <row r="308" spans="1:49" ht="15" customHeight="1">
      <c r="A308" s="70"/>
      <c r="B308" s="2"/>
      <c r="C308" s="74" t="s">
        <v>169</v>
      </c>
      <c r="D308" s="361" t="str">
        <f>IF(CNGE_2024_M1_Secc3!D167="","",CNGE_2024_M1_Secc3!D167)</f>
        <v/>
      </c>
      <c r="E308" s="361"/>
      <c r="F308" s="361"/>
      <c r="G308" s="361"/>
      <c r="H308" s="361"/>
      <c r="I308" s="361"/>
      <c r="J308" s="361"/>
      <c r="K308" s="361"/>
      <c r="L308" s="361"/>
      <c r="M308" s="361"/>
      <c r="N308" s="375"/>
      <c r="O308" s="375"/>
      <c r="P308" s="375"/>
      <c r="Q308" s="373"/>
      <c r="R308" s="373"/>
      <c r="S308" s="302"/>
      <c r="T308" s="303"/>
      <c r="U308" s="303"/>
      <c r="V308" s="304"/>
      <c r="W308" s="302"/>
      <c r="X308" s="303"/>
      <c r="Y308" s="303"/>
      <c r="Z308" s="304"/>
      <c r="AA308" s="302"/>
      <c r="AB308" s="303"/>
      <c r="AC308" s="303"/>
      <c r="AD308" s="304"/>
      <c r="AG308" s="190">
        <f t="shared" si="47"/>
        <v>0</v>
      </c>
      <c r="AH308" s="191">
        <f t="shared" si="48"/>
        <v>0</v>
      </c>
      <c r="AI308" s="188">
        <f t="shared" si="49"/>
        <v>0</v>
      </c>
      <c r="AJ308" s="192">
        <f t="shared" si="50"/>
        <v>0</v>
      </c>
      <c r="AK308" s="185" t="b">
        <f t="shared" si="51"/>
        <v>0</v>
      </c>
      <c r="AL308" s="164" t="str">
        <f t="shared" si="52"/>
        <v/>
      </c>
      <c r="AM308" s="185" t="b">
        <f t="shared" si="53"/>
        <v>0</v>
      </c>
      <c r="AN308" s="164" t="str">
        <f t="shared" si="54"/>
        <v/>
      </c>
      <c r="AO308" s="185" t="b">
        <f t="shared" si="55"/>
        <v>0</v>
      </c>
      <c r="AQ308" s="186">
        <f t="shared" si="56"/>
        <v>0</v>
      </c>
      <c r="AS308" s="193">
        <f t="shared" si="57"/>
        <v>0</v>
      </c>
      <c r="AT308" s="265"/>
      <c r="AV308" s="257">
        <f t="shared" si="58"/>
        <v>0</v>
      </c>
      <c r="AW308" s="200">
        <f t="shared" si="59"/>
        <v>0</v>
      </c>
    </row>
    <row r="309" spans="1:49" ht="15" customHeight="1">
      <c r="A309" s="70"/>
      <c r="B309" s="2"/>
      <c r="C309" s="74" t="s">
        <v>170</v>
      </c>
      <c r="D309" s="361" t="str">
        <f>IF(CNGE_2024_M1_Secc3!D168="","",CNGE_2024_M1_Secc3!D168)</f>
        <v/>
      </c>
      <c r="E309" s="361"/>
      <c r="F309" s="361"/>
      <c r="G309" s="361"/>
      <c r="H309" s="361"/>
      <c r="I309" s="361"/>
      <c r="J309" s="361"/>
      <c r="K309" s="361"/>
      <c r="L309" s="361"/>
      <c r="M309" s="361"/>
      <c r="N309" s="375"/>
      <c r="O309" s="375"/>
      <c r="P309" s="375"/>
      <c r="Q309" s="373"/>
      <c r="R309" s="373"/>
      <c r="S309" s="302"/>
      <c r="T309" s="303"/>
      <c r="U309" s="303"/>
      <c r="V309" s="304"/>
      <c r="W309" s="302"/>
      <c r="X309" s="303"/>
      <c r="Y309" s="303"/>
      <c r="Z309" s="304"/>
      <c r="AA309" s="302"/>
      <c r="AB309" s="303"/>
      <c r="AC309" s="303"/>
      <c r="AD309" s="304"/>
      <c r="AG309" s="190">
        <f t="shared" si="47"/>
        <v>0</v>
      </c>
      <c r="AH309" s="191">
        <f t="shared" si="48"/>
        <v>0</v>
      </c>
      <c r="AI309" s="188">
        <f t="shared" si="49"/>
        <v>0</v>
      </c>
      <c r="AJ309" s="192">
        <f t="shared" si="50"/>
        <v>0</v>
      </c>
      <c r="AK309" s="185" t="b">
        <f t="shared" si="51"/>
        <v>0</v>
      </c>
      <c r="AL309" s="164" t="str">
        <f t="shared" si="52"/>
        <v/>
      </c>
      <c r="AM309" s="185" t="b">
        <f t="shared" si="53"/>
        <v>0</v>
      </c>
      <c r="AN309" s="164" t="str">
        <f t="shared" si="54"/>
        <v/>
      </c>
      <c r="AO309" s="185" t="b">
        <f t="shared" si="55"/>
        <v>0</v>
      </c>
      <c r="AQ309" s="186">
        <f t="shared" si="56"/>
        <v>0</v>
      </c>
      <c r="AS309" s="193">
        <f t="shared" si="57"/>
        <v>0</v>
      </c>
      <c r="AT309" s="265"/>
      <c r="AV309" s="257">
        <f t="shared" si="58"/>
        <v>0</v>
      </c>
      <c r="AW309" s="200">
        <f t="shared" si="59"/>
        <v>0</v>
      </c>
    </row>
    <row r="310" spans="1:49" ht="15" customHeight="1">
      <c r="A310" s="70"/>
      <c r="B310" s="2"/>
      <c r="C310" s="74" t="s">
        <v>171</v>
      </c>
      <c r="D310" s="361" t="str">
        <f>IF(CNGE_2024_M1_Secc3!D169="","",CNGE_2024_M1_Secc3!D169)</f>
        <v/>
      </c>
      <c r="E310" s="361"/>
      <c r="F310" s="361"/>
      <c r="G310" s="361"/>
      <c r="H310" s="361"/>
      <c r="I310" s="361"/>
      <c r="J310" s="361"/>
      <c r="K310" s="361"/>
      <c r="L310" s="361"/>
      <c r="M310" s="361"/>
      <c r="N310" s="375"/>
      <c r="O310" s="375"/>
      <c r="P310" s="375"/>
      <c r="Q310" s="373"/>
      <c r="R310" s="373"/>
      <c r="S310" s="302"/>
      <c r="T310" s="303"/>
      <c r="U310" s="303"/>
      <c r="V310" s="304"/>
      <c r="W310" s="302"/>
      <c r="X310" s="303"/>
      <c r="Y310" s="303"/>
      <c r="Z310" s="304"/>
      <c r="AA310" s="302"/>
      <c r="AB310" s="303"/>
      <c r="AC310" s="303"/>
      <c r="AD310" s="304"/>
      <c r="AG310" s="190">
        <f t="shared" si="47"/>
        <v>0</v>
      </c>
      <c r="AH310" s="191">
        <f t="shared" si="48"/>
        <v>0</v>
      </c>
      <c r="AI310" s="188">
        <f t="shared" si="49"/>
        <v>0</v>
      </c>
      <c r="AJ310" s="192">
        <f t="shared" si="50"/>
        <v>0</v>
      </c>
      <c r="AK310" s="185" t="b">
        <f t="shared" si="51"/>
        <v>0</v>
      </c>
      <c r="AL310" s="164" t="str">
        <f t="shared" si="52"/>
        <v/>
      </c>
      <c r="AM310" s="185" t="b">
        <f t="shared" si="53"/>
        <v>0</v>
      </c>
      <c r="AN310" s="164" t="str">
        <f t="shared" si="54"/>
        <v/>
      </c>
      <c r="AO310" s="185" t="b">
        <f t="shared" si="55"/>
        <v>0</v>
      </c>
      <c r="AQ310" s="186">
        <f t="shared" si="56"/>
        <v>0</v>
      </c>
      <c r="AS310" s="193">
        <f t="shared" si="57"/>
        <v>0</v>
      </c>
      <c r="AT310" s="265"/>
      <c r="AV310" s="257">
        <f t="shared" si="58"/>
        <v>0</v>
      </c>
      <c r="AW310" s="200">
        <f t="shared" si="59"/>
        <v>0</v>
      </c>
    </row>
    <row r="311" spans="1:49" ht="15" customHeight="1">
      <c r="A311" s="70"/>
      <c r="B311" s="2"/>
      <c r="C311" s="74" t="s">
        <v>172</v>
      </c>
      <c r="D311" s="361" t="str">
        <f>IF(CNGE_2024_M1_Secc3!D170="","",CNGE_2024_M1_Secc3!D170)</f>
        <v/>
      </c>
      <c r="E311" s="361"/>
      <c r="F311" s="361"/>
      <c r="G311" s="361"/>
      <c r="H311" s="361"/>
      <c r="I311" s="361"/>
      <c r="J311" s="361"/>
      <c r="K311" s="361"/>
      <c r="L311" s="361"/>
      <c r="M311" s="361"/>
      <c r="N311" s="375"/>
      <c r="O311" s="375"/>
      <c r="P311" s="375"/>
      <c r="Q311" s="373"/>
      <c r="R311" s="373"/>
      <c r="S311" s="302"/>
      <c r="T311" s="303"/>
      <c r="U311" s="303"/>
      <c r="V311" s="304"/>
      <c r="W311" s="302"/>
      <c r="X311" s="303"/>
      <c r="Y311" s="303"/>
      <c r="Z311" s="304"/>
      <c r="AA311" s="302"/>
      <c r="AB311" s="303"/>
      <c r="AC311" s="303"/>
      <c r="AD311" s="304"/>
      <c r="AG311" s="190">
        <f t="shared" si="47"/>
        <v>0</v>
      </c>
      <c r="AH311" s="191">
        <f t="shared" si="48"/>
        <v>0</v>
      </c>
      <c r="AI311" s="188">
        <f t="shared" si="49"/>
        <v>0</v>
      </c>
      <c r="AJ311" s="192">
        <f t="shared" si="50"/>
        <v>0</v>
      </c>
      <c r="AK311" s="185" t="b">
        <f t="shared" si="51"/>
        <v>0</v>
      </c>
      <c r="AL311" s="164" t="str">
        <f t="shared" si="52"/>
        <v/>
      </c>
      <c r="AM311" s="185" t="b">
        <f t="shared" si="53"/>
        <v>0</v>
      </c>
      <c r="AN311" s="164" t="str">
        <f t="shared" si="54"/>
        <v/>
      </c>
      <c r="AO311" s="185" t="b">
        <f t="shared" si="55"/>
        <v>0</v>
      </c>
      <c r="AQ311" s="186">
        <f t="shared" si="56"/>
        <v>0</v>
      </c>
      <c r="AS311" s="193">
        <f t="shared" si="57"/>
        <v>0</v>
      </c>
      <c r="AT311" s="265"/>
      <c r="AV311" s="257">
        <f t="shared" si="58"/>
        <v>0</v>
      </c>
      <c r="AW311" s="200">
        <f t="shared" si="59"/>
        <v>0</v>
      </c>
    </row>
    <row r="312" spans="1:49" ht="15" customHeight="1">
      <c r="A312" s="70"/>
      <c r="B312" s="2"/>
      <c r="C312" s="74" t="s">
        <v>173</v>
      </c>
      <c r="D312" s="361" t="str">
        <f>IF(CNGE_2024_M1_Secc3!D171="","",CNGE_2024_M1_Secc3!D171)</f>
        <v/>
      </c>
      <c r="E312" s="361"/>
      <c r="F312" s="361"/>
      <c r="G312" s="361"/>
      <c r="H312" s="361"/>
      <c r="I312" s="361"/>
      <c r="J312" s="361"/>
      <c r="K312" s="361"/>
      <c r="L312" s="361"/>
      <c r="M312" s="361"/>
      <c r="N312" s="375"/>
      <c r="O312" s="375"/>
      <c r="P312" s="375"/>
      <c r="Q312" s="373"/>
      <c r="R312" s="373"/>
      <c r="S312" s="302"/>
      <c r="T312" s="303"/>
      <c r="U312" s="303"/>
      <c r="V312" s="304"/>
      <c r="W312" s="302"/>
      <c r="X312" s="303"/>
      <c r="Y312" s="303"/>
      <c r="Z312" s="304"/>
      <c r="AA312" s="302"/>
      <c r="AB312" s="303"/>
      <c r="AC312" s="303"/>
      <c r="AD312" s="304"/>
      <c r="AG312" s="190">
        <f t="shared" si="47"/>
        <v>0</v>
      </c>
      <c r="AH312" s="191">
        <f t="shared" si="48"/>
        <v>0</v>
      </c>
      <c r="AI312" s="188">
        <f t="shared" si="49"/>
        <v>0</v>
      </c>
      <c r="AJ312" s="192">
        <f t="shared" si="50"/>
        <v>0</v>
      </c>
      <c r="AK312" s="185" t="b">
        <f t="shared" si="51"/>
        <v>0</v>
      </c>
      <c r="AL312" s="164" t="str">
        <f t="shared" si="52"/>
        <v/>
      </c>
      <c r="AM312" s="185" t="b">
        <f t="shared" si="53"/>
        <v>0</v>
      </c>
      <c r="AN312" s="164" t="str">
        <f t="shared" si="54"/>
        <v/>
      </c>
      <c r="AO312" s="185" t="b">
        <f t="shared" si="55"/>
        <v>0</v>
      </c>
      <c r="AQ312" s="186">
        <f t="shared" si="56"/>
        <v>0</v>
      </c>
      <c r="AS312" s="193">
        <f t="shared" si="57"/>
        <v>0</v>
      </c>
      <c r="AT312" s="265"/>
      <c r="AV312" s="257">
        <f t="shared" si="58"/>
        <v>0</v>
      </c>
      <c r="AW312" s="200">
        <f t="shared" si="59"/>
        <v>0</v>
      </c>
    </row>
    <row r="313" spans="1:49" ht="15" customHeight="1">
      <c r="A313" s="70"/>
      <c r="B313" s="2"/>
      <c r="C313" s="74" t="s">
        <v>174</v>
      </c>
      <c r="D313" s="361" t="str">
        <f>IF(CNGE_2024_M1_Secc3!D172="","",CNGE_2024_M1_Secc3!D172)</f>
        <v/>
      </c>
      <c r="E313" s="361"/>
      <c r="F313" s="361"/>
      <c r="G313" s="361"/>
      <c r="H313" s="361"/>
      <c r="I313" s="361"/>
      <c r="J313" s="361"/>
      <c r="K313" s="361"/>
      <c r="L313" s="361"/>
      <c r="M313" s="361"/>
      <c r="N313" s="375"/>
      <c r="O313" s="375"/>
      <c r="P313" s="375"/>
      <c r="Q313" s="373"/>
      <c r="R313" s="373"/>
      <c r="S313" s="302"/>
      <c r="T313" s="303"/>
      <c r="U313" s="303"/>
      <c r="V313" s="304"/>
      <c r="W313" s="302"/>
      <c r="X313" s="303"/>
      <c r="Y313" s="303"/>
      <c r="Z313" s="304"/>
      <c r="AA313" s="302"/>
      <c r="AB313" s="303"/>
      <c r="AC313" s="303"/>
      <c r="AD313" s="304"/>
      <c r="AG313" s="190">
        <f t="shared" si="47"/>
        <v>0</v>
      </c>
      <c r="AH313" s="191">
        <f t="shared" si="48"/>
        <v>0</v>
      </c>
      <c r="AI313" s="188">
        <f t="shared" si="49"/>
        <v>0</v>
      </c>
      <c r="AJ313" s="192">
        <f t="shared" si="50"/>
        <v>0</v>
      </c>
      <c r="AK313" s="185" t="b">
        <f t="shared" si="51"/>
        <v>0</v>
      </c>
      <c r="AL313" s="164" t="str">
        <f t="shared" si="52"/>
        <v/>
      </c>
      <c r="AM313" s="185" t="b">
        <f t="shared" si="53"/>
        <v>0</v>
      </c>
      <c r="AN313" s="164" t="str">
        <f t="shared" si="54"/>
        <v/>
      </c>
      <c r="AO313" s="185" t="b">
        <f t="shared" si="55"/>
        <v>0</v>
      </c>
      <c r="AQ313" s="186">
        <f t="shared" si="56"/>
        <v>0</v>
      </c>
      <c r="AS313" s="193">
        <f t="shared" si="57"/>
        <v>0</v>
      </c>
      <c r="AT313" s="265"/>
      <c r="AV313" s="257">
        <f t="shared" si="58"/>
        <v>0</v>
      </c>
      <c r="AW313" s="200">
        <f t="shared" si="59"/>
        <v>0</v>
      </c>
    </row>
    <row r="314" spans="1:49" ht="15" customHeight="1">
      <c r="A314" s="70"/>
      <c r="B314" s="2"/>
      <c r="C314" s="74" t="s">
        <v>175</v>
      </c>
      <c r="D314" s="361" t="str">
        <f>IF(CNGE_2024_M1_Secc3!D173="","",CNGE_2024_M1_Secc3!D173)</f>
        <v/>
      </c>
      <c r="E314" s="361"/>
      <c r="F314" s="361"/>
      <c r="G314" s="361"/>
      <c r="H314" s="361"/>
      <c r="I314" s="361"/>
      <c r="J314" s="361"/>
      <c r="K314" s="361"/>
      <c r="L314" s="361"/>
      <c r="M314" s="361"/>
      <c r="N314" s="375"/>
      <c r="O314" s="375"/>
      <c r="P314" s="375"/>
      <c r="Q314" s="373"/>
      <c r="R314" s="373"/>
      <c r="S314" s="302"/>
      <c r="T314" s="303"/>
      <c r="U314" s="303"/>
      <c r="V314" s="304"/>
      <c r="W314" s="302"/>
      <c r="X314" s="303"/>
      <c r="Y314" s="303"/>
      <c r="Z314" s="304"/>
      <c r="AA314" s="302"/>
      <c r="AB314" s="303"/>
      <c r="AC314" s="303"/>
      <c r="AD314" s="304"/>
      <c r="AG314" s="190">
        <f t="shared" si="47"/>
        <v>0</v>
      </c>
      <c r="AH314" s="191">
        <f t="shared" si="48"/>
        <v>0</v>
      </c>
      <c r="AI314" s="188">
        <f t="shared" si="49"/>
        <v>0</v>
      </c>
      <c r="AJ314" s="192">
        <f t="shared" si="50"/>
        <v>0</v>
      </c>
      <c r="AK314" s="185" t="b">
        <f t="shared" si="51"/>
        <v>0</v>
      </c>
      <c r="AL314" s="164" t="str">
        <f t="shared" si="52"/>
        <v/>
      </c>
      <c r="AM314" s="185" t="b">
        <f t="shared" si="53"/>
        <v>0</v>
      </c>
      <c r="AN314" s="164" t="str">
        <f t="shared" si="54"/>
        <v/>
      </c>
      <c r="AO314" s="185" t="b">
        <f t="shared" si="55"/>
        <v>0</v>
      </c>
      <c r="AQ314" s="186">
        <f t="shared" si="56"/>
        <v>0</v>
      </c>
      <c r="AS314" s="193">
        <f t="shared" si="57"/>
        <v>0</v>
      </c>
      <c r="AT314" s="265"/>
      <c r="AV314" s="257">
        <f t="shared" si="58"/>
        <v>0</v>
      </c>
      <c r="AW314" s="200">
        <f t="shared" si="59"/>
        <v>0</v>
      </c>
    </row>
    <row r="315" spans="1:49" ht="15" customHeight="1">
      <c r="A315" s="70"/>
      <c r="B315" s="2"/>
      <c r="C315" s="74" t="s">
        <v>176</v>
      </c>
      <c r="D315" s="361" t="str">
        <f>IF(CNGE_2024_M1_Secc3!D174="","",CNGE_2024_M1_Secc3!D174)</f>
        <v/>
      </c>
      <c r="E315" s="361"/>
      <c r="F315" s="361"/>
      <c r="G315" s="361"/>
      <c r="H315" s="361"/>
      <c r="I315" s="361"/>
      <c r="J315" s="361"/>
      <c r="K315" s="361"/>
      <c r="L315" s="361"/>
      <c r="M315" s="361"/>
      <c r="N315" s="375"/>
      <c r="O315" s="375"/>
      <c r="P315" s="375"/>
      <c r="Q315" s="373"/>
      <c r="R315" s="373"/>
      <c r="S315" s="302"/>
      <c r="T315" s="303"/>
      <c r="U315" s="303"/>
      <c r="V315" s="304"/>
      <c r="W315" s="302"/>
      <c r="X315" s="303"/>
      <c r="Y315" s="303"/>
      <c r="Z315" s="304"/>
      <c r="AA315" s="302"/>
      <c r="AB315" s="303"/>
      <c r="AC315" s="303"/>
      <c r="AD315" s="304"/>
      <c r="AG315" s="190">
        <f t="shared" si="47"/>
        <v>0</v>
      </c>
      <c r="AH315" s="191">
        <f t="shared" si="48"/>
        <v>0</v>
      </c>
      <c r="AI315" s="188">
        <f t="shared" si="49"/>
        <v>0</v>
      </c>
      <c r="AJ315" s="192">
        <f t="shared" si="50"/>
        <v>0</v>
      </c>
      <c r="AK315" s="185" t="b">
        <f t="shared" si="51"/>
        <v>0</v>
      </c>
      <c r="AL315" s="164" t="str">
        <f t="shared" si="52"/>
        <v/>
      </c>
      <c r="AM315" s="185" t="b">
        <f t="shared" si="53"/>
        <v>0</v>
      </c>
      <c r="AN315" s="164" t="str">
        <f t="shared" si="54"/>
        <v/>
      </c>
      <c r="AO315" s="185" t="b">
        <f t="shared" si="55"/>
        <v>0</v>
      </c>
      <c r="AQ315" s="186">
        <f t="shared" si="56"/>
        <v>0</v>
      </c>
      <c r="AS315" s="193">
        <f t="shared" si="57"/>
        <v>0</v>
      </c>
      <c r="AT315" s="265"/>
      <c r="AV315" s="257">
        <f t="shared" si="58"/>
        <v>0</v>
      </c>
      <c r="AW315" s="200">
        <f t="shared" si="59"/>
        <v>0</v>
      </c>
    </row>
    <row r="316" spans="1:49" ht="15" customHeight="1">
      <c r="A316" s="70"/>
      <c r="B316" s="2"/>
      <c r="C316" s="74" t="s">
        <v>177</v>
      </c>
      <c r="D316" s="361" t="str">
        <f>IF(CNGE_2024_M1_Secc3!D175="","",CNGE_2024_M1_Secc3!D175)</f>
        <v/>
      </c>
      <c r="E316" s="361"/>
      <c r="F316" s="361"/>
      <c r="G316" s="361"/>
      <c r="H316" s="361"/>
      <c r="I316" s="361"/>
      <c r="J316" s="361"/>
      <c r="K316" s="361"/>
      <c r="L316" s="361"/>
      <c r="M316" s="361"/>
      <c r="N316" s="375"/>
      <c r="O316" s="375"/>
      <c r="P316" s="375"/>
      <c r="Q316" s="373"/>
      <c r="R316" s="373"/>
      <c r="S316" s="302"/>
      <c r="T316" s="303"/>
      <c r="U316" s="303"/>
      <c r="V316" s="304"/>
      <c r="W316" s="302"/>
      <c r="X316" s="303"/>
      <c r="Y316" s="303"/>
      <c r="Z316" s="304"/>
      <c r="AA316" s="302"/>
      <c r="AB316" s="303"/>
      <c r="AC316" s="303"/>
      <c r="AD316" s="304"/>
      <c r="AG316" s="190">
        <f t="shared" si="47"/>
        <v>0</v>
      </c>
      <c r="AH316" s="191">
        <f t="shared" si="48"/>
        <v>0</v>
      </c>
      <c r="AI316" s="188">
        <f t="shared" si="49"/>
        <v>0</v>
      </c>
      <c r="AJ316" s="192">
        <f t="shared" si="50"/>
        <v>0</v>
      </c>
      <c r="AK316" s="185" t="b">
        <f t="shared" si="51"/>
        <v>0</v>
      </c>
      <c r="AL316" s="164" t="str">
        <f t="shared" si="52"/>
        <v/>
      </c>
      <c r="AM316" s="185" t="b">
        <f t="shared" si="53"/>
        <v>0</v>
      </c>
      <c r="AN316" s="164" t="str">
        <f t="shared" si="54"/>
        <v/>
      </c>
      <c r="AO316" s="185" t="b">
        <f t="shared" si="55"/>
        <v>0</v>
      </c>
      <c r="AQ316" s="186">
        <f t="shared" si="56"/>
        <v>0</v>
      </c>
      <c r="AS316" s="193">
        <f t="shared" si="57"/>
        <v>0</v>
      </c>
      <c r="AT316" s="265"/>
      <c r="AV316" s="257">
        <f t="shared" si="58"/>
        <v>0</v>
      </c>
      <c r="AW316" s="200">
        <f t="shared" si="59"/>
        <v>0</v>
      </c>
    </row>
    <row r="317" spans="1:49" ht="15" customHeight="1">
      <c r="A317" s="70"/>
      <c r="B317" s="2"/>
      <c r="C317" s="74" t="s">
        <v>178</v>
      </c>
      <c r="D317" s="361" t="str">
        <f>IF(CNGE_2024_M1_Secc3!D176="","",CNGE_2024_M1_Secc3!D176)</f>
        <v/>
      </c>
      <c r="E317" s="361"/>
      <c r="F317" s="361"/>
      <c r="G317" s="361"/>
      <c r="H317" s="361"/>
      <c r="I317" s="361"/>
      <c r="J317" s="361"/>
      <c r="K317" s="361"/>
      <c r="L317" s="361"/>
      <c r="M317" s="361"/>
      <c r="N317" s="375"/>
      <c r="O317" s="375"/>
      <c r="P317" s="375"/>
      <c r="Q317" s="373"/>
      <c r="R317" s="373"/>
      <c r="S317" s="302"/>
      <c r="T317" s="303"/>
      <c r="U317" s="303"/>
      <c r="V317" s="304"/>
      <c r="W317" s="302"/>
      <c r="X317" s="303"/>
      <c r="Y317" s="303"/>
      <c r="Z317" s="304"/>
      <c r="AA317" s="302"/>
      <c r="AB317" s="303"/>
      <c r="AC317" s="303"/>
      <c r="AD317" s="304"/>
      <c r="AG317" s="190">
        <f t="shared" si="47"/>
        <v>0</v>
      </c>
      <c r="AH317" s="191">
        <f t="shared" si="48"/>
        <v>0</v>
      </c>
      <c r="AI317" s="188">
        <f t="shared" si="49"/>
        <v>0</v>
      </c>
      <c r="AJ317" s="192">
        <f t="shared" si="50"/>
        <v>0</v>
      </c>
      <c r="AK317" s="185" t="b">
        <f t="shared" si="51"/>
        <v>0</v>
      </c>
      <c r="AL317" s="164" t="str">
        <f t="shared" si="52"/>
        <v/>
      </c>
      <c r="AM317" s="185" t="b">
        <f t="shared" si="53"/>
        <v>0</v>
      </c>
      <c r="AN317" s="164" t="str">
        <f t="shared" si="54"/>
        <v/>
      </c>
      <c r="AO317" s="185" t="b">
        <f t="shared" si="55"/>
        <v>0</v>
      </c>
      <c r="AQ317" s="186">
        <f t="shared" si="56"/>
        <v>0</v>
      </c>
      <c r="AS317" s="193">
        <f t="shared" si="57"/>
        <v>0</v>
      </c>
      <c r="AT317" s="265"/>
      <c r="AV317" s="257">
        <f t="shared" si="58"/>
        <v>0</v>
      </c>
      <c r="AW317" s="200">
        <f t="shared" si="59"/>
        <v>0</v>
      </c>
    </row>
    <row r="318" spans="1:49" ht="15" customHeight="1">
      <c r="A318" s="70"/>
      <c r="B318" s="2"/>
      <c r="C318" s="74" t="s">
        <v>179</v>
      </c>
      <c r="D318" s="361" t="str">
        <f>IF(CNGE_2024_M1_Secc3!D177="","",CNGE_2024_M1_Secc3!D177)</f>
        <v/>
      </c>
      <c r="E318" s="361"/>
      <c r="F318" s="361"/>
      <c r="G318" s="361"/>
      <c r="H318" s="361"/>
      <c r="I318" s="361"/>
      <c r="J318" s="361"/>
      <c r="K318" s="361"/>
      <c r="L318" s="361"/>
      <c r="M318" s="361"/>
      <c r="N318" s="375"/>
      <c r="O318" s="375"/>
      <c r="P318" s="375"/>
      <c r="Q318" s="373"/>
      <c r="R318" s="373"/>
      <c r="S318" s="302"/>
      <c r="T318" s="303"/>
      <c r="U318" s="303"/>
      <c r="V318" s="304"/>
      <c r="W318" s="302"/>
      <c r="X318" s="303"/>
      <c r="Y318" s="303"/>
      <c r="Z318" s="304"/>
      <c r="AA318" s="302"/>
      <c r="AB318" s="303"/>
      <c r="AC318" s="303"/>
      <c r="AD318" s="304"/>
      <c r="AG318" s="190">
        <f t="shared" si="47"/>
        <v>0</v>
      </c>
      <c r="AH318" s="191">
        <f t="shared" si="48"/>
        <v>0</v>
      </c>
      <c r="AI318" s="188">
        <f t="shared" si="49"/>
        <v>0</v>
      </c>
      <c r="AJ318" s="192">
        <f t="shared" si="50"/>
        <v>0</v>
      </c>
      <c r="AK318" s="185" t="b">
        <f t="shared" si="51"/>
        <v>0</v>
      </c>
      <c r="AL318" s="164" t="str">
        <f t="shared" si="52"/>
        <v/>
      </c>
      <c r="AM318" s="185" t="b">
        <f t="shared" si="53"/>
        <v>0</v>
      </c>
      <c r="AN318" s="164" t="str">
        <f t="shared" si="54"/>
        <v/>
      </c>
      <c r="AO318" s="185" t="b">
        <f t="shared" si="55"/>
        <v>0</v>
      </c>
      <c r="AQ318" s="186">
        <f t="shared" si="56"/>
        <v>0</v>
      </c>
      <c r="AS318" s="193">
        <f t="shared" si="57"/>
        <v>0</v>
      </c>
      <c r="AT318" s="265"/>
      <c r="AV318" s="257">
        <f t="shared" si="58"/>
        <v>0</v>
      </c>
      <c r="AW318" s="200">
        <f t="shared" si="59"/>
        <v>0</v>
      </c>
    </row>
    <row r="319" spans="1:49" ht="15" customHeight="1">
      <c r="A319" s="70"/>
      <c r="B319" s="2"/>
      <c r="C319" s="123" t="s">
        <v>180</v>
      </c>
      <c r="D319" s="361" t="str">
        <f>IF(CNGE_2024_M1_Secc3!D178="","",CNGE_2024_M1_Secc3!D178)</f>
        <v/>
      </c>
      <c r="E319" s="361"/>
      <c r="F319" s="361"/>
      <c r="G319" s="361"/>
      <c r="H319" s="361"/>
      <c r="I319" s="361"/>
      <c r="J319" s="361"/>
      <c r="K319" s="361"/>
      <c r="L319" s="361"/>
      <c r="M319" s="361"/>
      <c r="N319" s="375"/>
      <c r="O319" s="375"/>
      <c r="P319" s="375"/>
      <c r="Q319" s="373"/>
      <c r="R319" s="373"/>
      <c r="S319" s="302"/>
      <c r="T319" s="303"/>
      <c r="U319" s="303"/>
      <c r="V319" s="304"/>
      <c r="W319" s="302"/>
      <c r="X319" s="303"/>
      <c r="Y319" s="303"/>
      <c r="Z319" s="304"/>
      <c r="AA319" s="302"/>
      <c r="AB319" s="303"/>
      <c r="AC319" s="303"/>
      <c r="AD319" s="304"/>
      <c r="AG319" s="190">
        <f t="shared" si="47"/>
        <v>0</v>
      </c>
      <c r="AH319" s="191">
        <f t="shared" si="48"/>
        <v>0</v>
      </c>
      <c r="AI319" s="188">
        <f t="shared" si="49"/>
        <v>0</v>
      </c>
      <c r="AJ319" s="192">
        <f t="shared" si="50"/>
        <v>0</v>
      </c>
      <c r="AK319" s="185" t="b">
        <f t="shared" si="51"/>
        <v>0</v>
      </c>
      <c r="AL319" s="164" t="str">
        <f t="shared" si="52"/>
        <v/>
      </c>
      <c r="AM319" s="185" t="b">
        <f t="shared" si="53"/>
        <v>0</v>
      </c>
      <c r="AN319" s="164" t="str">
        <f t="shared" si="54"/>
        <v/>
      </c>
      <c r="AO319" s="185" t="b">
        <f t="shared" si="55"/>
        <v>0</v>
      </c>
      <c r="AQ319" s="186">
        <f t="shared" si="56"/>
        <v>0</v>
      </c>
      <c r="AS319" s="193">
        <f t="shared" si="57"/>
        <v>0</v>
      </c>
      <c r="AT319" s="265"/>
      <c r="AV319" s="257">
        <f t="shared" si="58"/>
        <v>0</v>
      </c>
      <c r="AW319" s="200">
        <f t="shared" si="59"/>
        <v>0</v>
      </c>
    </row>
    <row r="320" spans="1:49" ht="15" customHeight="1">
      <c r="A320" s="70"/>
      <c r="B320" s="2"/>
      <c r="C320" s="123" t="s">
        <v>181</v>
      </c>
      <c r="D320" s="361" t="str">
        <f>IF(CNGE_2024_M1_Secc3!D179="","",CNGE_2024_M1_Secc3!D179)</f>
        <v/>
      </c>
      <c r="E320" s="361"/>
      <c r="F320" s="361"/>
      <c r="G320" s="361"/>
      <c r="H320" s="361"/>
      <c r="I320" s="361"/>
      <c r="J320" s="361"/>
      <c r="K320" s="361"/>
      <c r="L320" s="361"/>
      <c r="M320" s="361"/>
      <c r="N320" s="375"/>
      <c r="O320" s="375"/>
      <c r="P320" s="375"/>
      <c r="Q320" s="373"/>
      <c r="R320" s="373"/>
      <c r="S320" s="302"/>
      <c r="T320" s="303"/>
      <c r="U320" s="303"/>
      <c r="V320" s="304"/>
      <c r="W320" s="302"/>
      <c r="X320" s="303"/>
      <c r="Y320" s="303"/>
      <c r="Z320" s="304"/>
      <c r="AA320" s="302"/>
      <c r="AB320" s="303"/>
      <c r="AC320" s="303"/>
      <c r="AD320" s="304"/>
      <c r="AG320" s="190">
        <f t="shared" si="47"/>
        <v>0</v>
      </c>
      <c r="AH320" s="191">
        <f t="shared" si="48"/>
        <v>0</v>
      </c>
      <c r="AI320" s="188">
        <f t="shared" si="49"/>
        <v>0</v>
      </c>
      <c r="AJ320" s="192">
        <f t="shared" si="50"/>
        <v>0</v>
      </c>
      <c r="AK320" s="185" t="b">
        <f t="shared" si="51"/>
        <v>0</v>
      </c>
      <c r="AL320" s="164" t="str">
        <f t="shared" si="52"/>
        <v/>
      </c>
      <c r="AM320" s="185" t="b">
        <f t="shared" si="53"/>
        <v>0</v>
      </c>
      <c r="AN320" s="164" t="str">
        <f t="shared" si="54"/>
        <v/>
      </c>
      <c r="AO320" s="185" t="b">
        <f t="shared" si="55"/>
        <v>0</v>
      </c>
      <c r="AQ320" s="186">
        <f t="shared" si="56"/>
        <v>0</v>
      </c>
      <c r="AS320" s="193">
        <f t="shared" si="57"/>
        <v>0</v>
      </c>
      <c r="AT320" s="265"/>
      <c r="AV320" s="257">
        <f t="shared" si="58"/>
        <v>0</v>
      </c>
      <c r="AW320" s="200">
        <f t="shared" si="59"/>
        <v>0</v>
      </c>
    </row>
    <row r="321" spans="1:49" ht="15" customHeight="1">
      <c r="A321" s="70"/>
      <c r="B321" s="2"/>
      <c r="C321" s="123" t="s">
        <v>182</v>
      </c>
      <c r="D321" s="361" t="str">
        <f>IF(CNGE_2024_M1_Secc3!D180="","",CNGE_2024_M1_Secc3!D180)</f>
        <v/>
      </c>
      <c r="E321" s="361"/>
      <c r="F321" s="361"/>
      <c r="G321" s="361"/>
      <c r="H321" s="361"/>
      <c r="I321" s="361"/>
      <c r="J321" s="361"/>
      <c r="K321" s="361"/>
      <c r="L321" s="361"/>
      <c r="M321" s="361"/>
      <c r="N321" s="375"/>
      <c r="O321" s="375"/>
      <c r="P321" s="375"/>
      <c r="Q321" s="373"/>
      <c r="R321" s="373"/>
      <c r="S321" s="302"/>
      <c r="T321" s="303"/>
      <c r="U321" s="303"/>
      <c r="V321" s="304"/>
      <c r="W321" s="302"/>
      <c r="X321" s="303"/>
      <c r="Y321" s="303"/>
      <c r="Z321" s="304"/>
      <c r="AA321" s="302"/>
      <c r="AB321" s="303"/>
      <c r="AC321" s="303"/>
      <c r="AD321" s="304"/>
      <c r="AG321" s="190">
        <f t="shared" si="47"/>
        <v>0</v>
      </c>
      <c r="AH321" s="191">
        <f t="shared" si="48"/>
        <v>0</v>
      </c>
      <c r="AI321" s="188">
        <f t="shared" si="49"/>
        <v>0</v>
      </c>
      <c r="AJ321" s="192">
        <f t="shared" si="50"/>
        <v>0</v>
      </c>
      <c r="AK321" s="185" t="b">
        <f t="shared" si="51"/>
        <v>0</v>
      </c>
      <c r="AL321" s="164" t="str">
        <f t="shared" si="52"/>
        <v/>
      </c>
      <c r="AM321" s="185" t="b">
        <f t="shared" si="53"/>
        <v>0</v>
      </c>
      <c r="AN321" s="164" t="str">
        <f t="shared" si="54"/>
        <v/>
      </c>
      <c r="AO321" s="185" t="b">
        <f t="shared" si="55"/>
        <v>0</v>
      </c>
      <c r="AQ321" s="186">
        <f t="shared" si="56"/>
        <v>0</v>
      </c>
      <c r="AS321" s="193">
        <f t="shared" si="57"/>
        <v>0</v>
      </c>
      <c r="AT321" s="265"/>
      <c r="AV321" s="257">
        <f t="shared" si="58"/>
        <v>0</v>
      </c>
      <c r="AW321" s="200">
        <f t="shared" si="59"/>
        <v>0</v>
      </c>
    </row>
    <row r="322" spans="1:49" ht="15" customHeight="1">
      <c r="A322" s="70"/>
      <c r="B322" s="2"/>
      <c r="C322" s="123" t="s">
        <v>183</v>
      </c>
      <c r="D322" s="361" t="str">
        <f>IF(CNGE_2024_M1_Secc3!D181="","",CNGE_2024_M1_Secc3!D181)</f>
        <v/>
      </c>
      <c r="E322" s="361"/>
      <c r="F322" s="361"/>
      <c r="G322" s="361"/>
      <c r="H322" s="361"/>
      <c r="I322" s="361"/>
      <c r="J322" s="361"/>
      <c r="K322" s="361"/>
      <c r="L322" s="361"/>
      <c r="M322" s="361"/>
      <c r="N322" s="375"/>
      <c r="O322" s="375"/>
      <c r="P322" s="375"/>
      <c r="Q322" s="373"/>
      <c r="R322" s="373"/>
      <c r="S322" s="302"/>
      <c r="T322" s="303"/>
      <c r="U322" s="303"/>
      <c r="V322" s="304"/>
      <c r="W322" s="302"/>
      <c r="X322" s="303"/>
      <c r="Y322" s="303"/>
      <c r="Z322" s="304"/>
      <c r="AA322" s="302"/>
      <c r="AB322" s="303"/>
      <c r="AC322" s="303"/>
      <c r="AD322" s="304"/>
      <c r="AG322" s="190">
        <f t="shared" si="47"/>
        <v>0</v>
      </c>
      <c r="AH322" s="191">
        <f t="shared" si="48"/>
        <v>0</v>
      </c>
      <c r="AI322" s="188">
        <f t="shared" si="49"/>
        <v>0</v>
      </c>
      <c r="AJ322" s="192">
        <f t="shared" si="50"/>
        <v>0</v>
      </c>
      <c r="AK322" s="185" t="b">
        <f t="shared" si="51"/>
        <v>0</v>
      </c>
      <c r="AL322" s="164" t="str">
        <f t="shared" si="52"/>
        <v/>
      </c>
      <c r="AM322" s="185" t="b">
        <f t="shared" si="53"/>
        <v>0</v>
      </c>
      <c r="AN322" s="164" t="str">
        <f t="shared" si="54"/>
        <v/>
      </c>
      <c r="AO322" s="185" t="b">
        <f t="shared" si="55"/>
        <v>0</v>
      </c>
      <c r="AQ322" s="186">
        <f t="shared" si="56"/>
        <v>0</v>
      </c>
      <c r="AS322" s="193">
        <f t="shared" si="57"/>
        <v>0</v>
      </c>
      <c r="AT322" s="265"/>
      <c r="AV322" s="257">
        <f t="shared" si="58"/>
        <v>0</v>
      </c>
      <c r="AW322" s="200">
        <f t="shared" si="59"/>
        <v>0</v>
      </c>
    </row>
    <row r="323" spans="1:49" ht="15" customHeight="1">
      <c r="A323" s="70"/>
      <c r="B323" s="2"/>
      <c r="C323" s="123" t="s">
        <v>184</v>
      </c>
      <c r="D323" s="361" t="str">
        <f>IF(CNGE_2024_M1_Secc3!D182="","",CNGE_2024_M1_Secc3!D182)</f>
        <v/>
      </c>
      <c r="E323" s="361"/>
      <c r="F323" s="361"/>
      <c r="G323" s="361"/>
      <c r="H323" s="361"/>
      <c r="I323" s="361"/>
      <c r="J323" s="361"/>
      <c r="K323" s="361"/>
      <c r="L323" s="361"/>
      <c r="M323" s="361"/>
      <c r="N323" s="375"/>
      <c r="O323" s="375"/>
      <c r="P323" s="375"/>
      <c r="Q323" s="373"/>
      <c r="R323" s="373"/>
      <c r="S323" s="302"/>
      <c r="T323" s="303"/>
      <c r="U323" s="303"/>
      <c r="V323" s="304"/>
      <c r="W323" s="302"/>
      <c r="X323" s="303"/>
      <c r="Y323" s="303"/>
      <c r="Z323" s="304"/>
      <c r="AA323" s="302"/>
      <c r="AB323" s="303"/>
      <c r="AC323" s="303"/>
      <c r="AD323" s="304"/>
      <c r="AG323" s="190">
        <f t="shared" si="47"/>
        <v>0</v>
      </c>
      <c r="AH323" s="191">
        <f t="shared" si="48"/>
        <v>0</v>
      </c>
      <c r="AI323" s="188">
        <f t="shared" si="49"/>
        <v>0</v>
      </c>
      <c r="AJ323" s="192">
        <f t="shared" si="50"/>
        <v>0</v>
      </c>
      <c r="AK323" s="185" t="b">
        <f t="shared" si="51"/>
        <v>0</v>
      </c>
      <c r="AL323" s="164" t="str">
        <f t="shared" si="52"/>
        <v/>
      </c>
      <c r="AM323" s="185" t="b">
        <f t="shared" si="53"/>
        <v>0</v>
      </c>
      <c r="AN323" s="164" t="str">
        <f t="shared" si="54"/>
        <v/>
      </c>
      <c r="AO323" s="185" t="b">
        <f t="shared" si="55"/>
        <v>0</v>
      </c>
      <c r="AQ323" s="186">
        <f t="shared" si="56"/>
        <v>0</v>
      </c>
      <c r="AS323" s="193">
        <f t="shared" si="57"/>
        <v>0</v>
      </c>
      <c r="AT323" s="265"/>
      <c r="AV323" s="257">
        <f t="shared" si="58"/>
        <v>0</v>
      </c>
      <c r="AW323" s="200">
        <f t="shared" si="59"/>
        <v>0</v>
      </c>
    </row>
    <row r="324" spans="1:49" ht="15" customHeight="1">
      <c r="A324" s="70"/>
      <c r="B324" s="2"/>
      <c r="C324" s="123" t="s">
        <v>185</v>
      </c>
      <c r="D324" s="361" t="str">
        <f>IF(CNGE_2024_M1_Secc3!D183="","",CNGE_2024_M1_Secc3!D183)</f>
        <v/>
      </c>
      <c r="E324" s="361"/>
      <c r="F324" s="361"/>
      <c r="G324" s="361"/>
      <c r="H324" s="361"/>
      <c r="I324" s="361"/>
      <c r="J324" s="361"/>
      <c r="K324" s="361"/>
      <c r="L324" s="361"/>
      <c r="M324" s="361"/>
      <c r="N324" s="375"/>
      <c r="O324" s="375"/>
      <c r="P324" s="375"/>
      <c r="Q324" s="373"/>
      <c r="R324" s="373"/>
      <c r="S324" s="302"/>
      <c r="T324" s="303"/>
      <c r="U324" s="303"/>
      <c r="V324" s="304"/>
      <c r="W324" s="302"/>
      <c r="X324" s="303"/>
      <c r="Y324" s="303"/>
      <c r="Z324" s="304"/>
      <c r="AA324" s="302"/>
      <c r="AB324" s="303"/>
      <c r="AC324" s="303"/>
      <c r="AD324" s="304"/>
      <c r="AG324" s="190">
        <f t="shared" si="47"/>
        <v>0</v>
      </c>
      <c r="AH324" s="191">
        <f t="shared" si="48"/>
        <v>0</v>
      </c>
      <c r="AI324" s="188">
        <f t="shared" si="49"/>
        <v>0</v>
      </c>
      <c r="AJ324" s="192">
        <f t="shared" si="50"/>
        <v>0</v>
      </c>
      <c r="AK324" s="185" t="b">
        <f t="shared" si="51"/>
        <v>0</v>
      </c>
      <c r="AL324" s="164" t="str">
        <f t="shared" si="52"/>
        <v/>
      </c>
      <c r="AM324" s="185" t="b">
        <f t="shared" si="53"/>
        <v>0</v>
      </c>
      <c r="AN324" s="164" t="str">
        <f t="shared" si="54"/>
        <v/>
      </c>
      <c r="AO324" s="185" t="b">
        <f t="shared" si="55"/>
        <v>0</v>
      </c>
      <c r="AQ324" s="186">
        <f t="shared" si="56"/>
        <v>0</v>
      </c>
      <c r="AS324" s="193">
        <f t="shared" si="57"/>
        <v>0</v>
      </c>
      <c r="AT324" s="265"/>
      <c r="AV324" s="257">
        <f t="shared" si="58"/>
        <v>0</v>
      </c>
      <c r="AW324" s="200">
        <f t="shared" si="59"/>
        <v>0</v>
      </c>
    </row>
    <row r="325" spans="1:49" ht="15" customHeight="1">
      <c r="A325" s="70"/>
      <c r="B325" s="2"/>
      <c r="C325" s="123" t="s">
        <v>186</v>
      </c>
      <c r="D325" s="361" t="str">
        <f>IF(CNGE_2024_M1_Secc3!D184="","",CNGE_2024_M1_Secc3!D184)</f>
        <v/>
      </c>
      <c r="E325" s="361"/>
      <c r="F325" s="361"/>
      <c r="G325" s="361"/>
      <c r="H325" s="361"/>
      <c r="I325" s="361"/>
      <c r="J325" s="361"/>
      <c r="K325" s="361"/>
      <c r="L325" s="361"/>
      <c r="M325" s="361"/>
      <c r="N325" s="375"/>
      <c r="O325" s="375"/>
      <c r="P325" s="375"/>
      <c r="Q325" s="373"/>
      <c r="R325" s="373"/>
      <c r="S325" s="302"/>
      <c r="T325" s="303"/>
      <c r="U325" s="303"/>
      <c r="V325" s="304"/>
      <c r="W325" s="302"/>
      <c r="X325" s="303"/>
      <c r="Y325" s="303"/>
      <c r="Z325" s="304"/>
      <c r="AA325" s="302"/>
      <c r="AB325" s="303"/>
      <c r="AC325" s="303"/>
      <c r="AD325" s="304"/>
      <c r="AG325" s="190">
        <f t="shared" si="47"/>
        <v>0</v>
      </c>
      <c r="AH325" s="191">
        <f t="shared" si="48"/>
        <v>0</v>
      </c>
      <c r="AI325" s="188">
        <f t="shared" si="49"/>
        <v>0</v>
      </c>
      <c r="AJ325" s="192">
        <f t="shared" si="50"/>
        <v>0</v>
      </c>
      <c r="AK325" s="185" t="b">
        <f t="shared" si="51"/>
        <v>0</v>
      </c>
      <c r="AL325" s="164" t="str">
        <f t="shared" si="52"/>
        <v/>
      </c>
      <c r="AM325" s="185" t="b">
        <f t="shared" si="53"/>
        <v>0</v>
      </c>
      <c r="AN325" s="164" t="str">
        <f t="shared" si="54"/>
        <v/>
      </c>
      <c r="AO325" s="185" t="b">
        <f t="shared" si="55"/>
        <v>0</v>
      </c>
      <c r="AQ325" s="186">
        <f t="shared" si="56"/>
        <v>0</v>
      </c>
      <c r="AS325" s="193">
        <f t="shared" si="57"/>
        <v>0</v>
      </c>
      <c r="AT325" s="265"/>
      <c r="AV325" s="257">
        <f t="shared" si="58"/>
        <v>0</v>
      </c>
      <c r="AW325" s="200">
        <f t="shared" si="59"/>
        <v>0</v>
      </c>
    </row>
    <row r="326" spans="1:49" ht="15" customHeight="1">
      <c r="A326" s="70"/>
      <c r="B326" s="2"/>
      <c r="C326" s="123" t="s">
        <v>187</v>
      </c>
      <c r="D326" s="361" t="str">
        <f>IF(CNGE_2024_M1_Secc3!D185="","",CNGE_2024_M1_Secc3!D185)</f>
        <v/>
      </c>
      <c r="E326" s="361"/>
      <c r="F326" s="361"/>
      <c r="G326" s="361"/>
      <c r="H326" s="361"/>
      <c r="I326" s="361"/>
      <c r="J326" s="361"/>
      <c r="K326" s="361"/>
      <c r="L326" s="361"/>
      <c r="M326" s="361"/>
      <c r="N326" s="375"/>
      <c r="O326" s="375"/>
      <c r="P326" s="375"/>
      <c r="Q326" s="373"/>
      <c r="R326" s="373"/>
      <c r="S326" s="302"/>
      <c r="T326" s="303"/>
      <c r="U326" s="303"/>
      <c r="V326" s="304"/>
      <c r="W326" s="302"/>
      <c r="X326" s="303"/>
      <c r="Y326" s="303"/>
      <c r="Z326" s="304"/>
      <c r="AA326" s="302"/>
      <c r="AB326" s="303"/>
      <c r="AC326" s="303"/>
      <c r="AD326" s="304"/>
      <c r="AG326" s="190">
        <f t="shared" si="47"/>
        <v>0</v>
      </c>
      <c r="AH326" s="191">
        <f t="shared" si="48"/>
        <v>0</v>
      </c>
      <c r="AI326" s="188">
        <f t="shared" si="49"/>
        <v>0</v>
      </c>
      <c r="AJ326" s="192">
        <f t="shared" si="50"/>
        <v>0</v>
      </c>
      <c r="AK326" s="185" t="b">
        <f t="shared" si="51"/>
        <v>0</v>
      </c>
      <c r="AL326" s="164" t="str">
        <f t="shared" si="52"/>
        <v/>
      </c>
      <c r="AM326" s="185" t="b">
        <f t="shared" si="53"/>
        <v>0</v>
      </c>
      <c r="AN326" s="164" t="str">
        <f t="shared" si="54"/>
        <v/>
      </c>
      <c r="AO326" s="185" t="b">
        <f t="shared" si="55"/>
        <v>0</v>
      </c>
      <c r="AQ326" s="186">
        <f t="shared" si="56"/>
        <v>0</v>
      </c>
      <c r="AS326" s="193">
        <f t="shared" si="57"/>
        <v>0</v>
      </c>
      <c r="AT326" s="265"/>
      <c r="AV326" s="257">
        <f t="shared" si="58"/>
        <v>0</v>
      </c>
      <c r="AW326" s="200">
        <f t="shared" si="59"/>
        <v>0</v>
      </c>
    </row>
    <row r="327" spans="1:49" ht="15" customHeight="1">
      <c r="A327" s="70"/>
      <c r="B327" s="2"/>
      <c r="C327" s="123" t="s">
        <v>188</v>
      </c>
      <c r="D327" s="361" t="str">
        <f>IF(CNGE_2024_M1_Secc3!D186="","",CNGE_2024_M1_Secc3!D186)</f>
        <v/>
      </c>
      <c r="E327" s="361"/>
      <c r="F327" s="361"/>
      <c r="G327" s="361"/>
      <c r="H327" s="361"/>
      <c r="I327" s="361"/>
      <c r="J327" s="361"/>
      <c r="K327" s="361"/>
      <c r="L327" s="361"/>
      <c r="M327" s="361"/>
      <c r="N327" s="375"/>
      <c r="O327" s="375"/>
      <c r="P327" s="375"/>
      <c r="Q327" s="373"/>
      <c r="R327" s="373"/>
      <c r="S327" s="302"/>
      <c r="T327" s="303"/>
      <c r="U327" s="303"/>
      <c r="V327" s="304"/>
      <c r="W327" s="302"/>
      <c r="X327" s="303"/>
      <c r="Y327" s="303"/>
      <c r="Z327" s="304"/>
      <c r="AA327" s="302"/>
      <c r="AB327" s="303"/>
      <c r="AC327" s="303"/>
      <c r="AD327" s="304"/>
      <c r="AG327" s="190">
        <f t="shared" si="47"/>
        <v>0</v>
      </c>
      <c r="AH327" s="191">
        <f t="shared" si="48"/>
        <v>0</v>
      </c>
      <c r="AI327" s="188">
        <f t="shared" si="49"/>
        <v>0</v>
      </c>
      <c r="AJ327" s="192">
        <f t="shared" si="50"/>
        <v>0</v>
      </c>
      <c r="AK327" s="185" t="b">
        <f t="shared" si="51"/>
        <v>0</v>
      </c>
      <c r="AL327" s="164" t="str">
        <f t="shared" si="52"/>
        <v/>
      </c>
      <c r="AM327" s="185" t="b">
        <f t="shared" si="53"/>
        <v>0</v>
      </c>
      <c r="AN327" s="164" t="str">
        <f t="shared" si="54"/>
        <v/>
      </c>
      <c r="AO327" s="185" t="b">
        <f t="shared" si="55"/>
        <v>0</v>
      </c>
      <c r="AQ327" s="186">
        <f t="shared" si="56"/>
        <v>0</v>
      </c>
      <c r="AS327" s="193">
        <f t="shared" si="57"/>
        <v>0</v>
      </c>
      <c r="AT327" s="265"/>
      <c r="AV327" s="257">
        <f t="shared" si="58"/>
        <v>0</v>
      </c>
      <c r="AW327" s="200">
        <f t="shared" si="59"/>
        <v>0</v>
      </c>
    </row>
    <row r="328" spans="1:49" ht="15" customHeight="1">
      <c r="A328" s="70"/>
      <c r="B328" s="2"/>
      <c r="C328" s="123" t="s">
        <v>189</v>
      </c>
      <c r="D328" s="361" t="str">
        <f>IF(CNGE_2024_M1_Secc3!D187="","",CNGE_2024_M1_Secc3!D187)</f>
        <v/>
      </c>
      <c r="E328" s="361"/>
      <c r="F328" s="361"/>
      <c r="G328" s="361"/>
      <c r="H328" s="361"/>
      <c r="I328" s="361"/>
      <c r="J328" s="361"/>
      <c r="K328" s="361"/>
      <c r="L328" s="361"/>
      <c r="M328" s="361"/>
      <c r="N328" s="375"/>
      <c r="O328" s="375"/>
      <c r="P328" s="375"/>
      <c r="Q328" s="373"/>
      <c r="R328" s="373"/>
      <c r="S328" s="302"/>
      <c r="T328" s="303"/>
      <c r="U328" s="303"/>
      <c r="V328" s="304"/>
      <c r="W328" s="302"/>
      <c r="X328" s="303"/>
      <c r="Y328" s="303"/>
      <c r="Z328" s="304"/>
      <c r="AA328" s="302"/>
      <c r="AB328" s="303"/>
      <c r="AC328" s="303"/>
      <c r="AD328" s="304"/>
      <c r="AG328" s="190">
        <f t="shared" si="47"/>
        <v>0</v>
      </c>
      <c r="AH328" s="191">
        <f t="shared" si="48"/>
        <v>0</v>
      </c>
      <c r="AI328" s="188">
        <f t="shared" si="49"/>
        <v>0</v>
      </c>
      <c r="AJ328" s="192">
        <f t="shared" si="50"/>
        <v>0</v>
      </c>
      <c r="AK328" s="185" t="b">
        <f t="shared" si="51"/>
        <v>0</v>
      </c>
      <c r="AL328" s="164" t="str">
        <f t="shared" si="52"/>
        <v/>
      </c>
      <c r="AM328" s="185" t="b">
        <f t="shared" si="53"/>
        <v>0</v>
      </c>
      <c r="AN328" s="164" t="str">
        <f t="shared" si="54"/>
        <v/>
      </c>
      <c r="AO328" s="185" t="b">
        <f t="shared" si="55"/>
        <v>0</v>
      </c>
      <c r="AQ328" s="186">
        <f t="shared" si="56"/>
        <v>0</v>
      </c>
      <c r="AS328" s="193">
        <f t="shared" si="57"/>
        <v>0</v>
      </c>
      <c r="AT328" s="265"/>
      <c r="AV328" s="257">
        <f t="shared" si="58"/>
        <v>0</v>
      </c>
      <c r="AW328" s="200">
        <f t="shared" si="59"/>
        <v>0</v>
      </c>
    </row>
    <row r="329" spans="1:49" ht="15" customHeight="1">
      <c r="A329" s="70"/>
      <c r="B329" s="2"/>
      <c r="C329" s="123" t="s">
        <v>190</v>
      </c>
      <c r="D329" s="361" t="str">
        <f>IF(CNGE_2024_M1_Secc3!D188="","",CNGE_2024_M1_Secc3!D188)</f>
        <v/>
      </c>
      <c r="E329" s="361"/>
      <c r="F329" s="361"/>
      <c r="G329" s="361"/>
      <c r="H329" s="361"/>
      <c r="I329" s="361"/>
      <c r="J329" s="361"/>
      <c r="K329" s="361"/>
      <c r="L329" s="361"/>
      <c r="M329" s="361"/>
      <c r="N329" s="375"/>
      <c r="O329" s="375"/>
      <c r="P329" s="375"/>
      <c r="Q329" s="373"/>
      <c r="R329" s="373"/>
      <c r="S329" s="302"/>
      <c r="T329" s="303"/>
      <c r="U329" s="303"/>
      <c r="V329" s="304"/>
      <c r="W329" s="302"/>
      <c r="X329" s="303"/>
      <c r="Y329" s="303"/>
      <c r="Z329" s="304"/>
      <c r="AA329" s="302"/>
      <c r="AB329" s="303"/>
      <c r="AC329" s="303"/>
      <c r="AD329" s="304"/>
      <c r="AG329" s="190">
        <f t="shared" si="47"/>
        <v>0</v>
      </c>
      <c r="AH329" s="191">
        <f t="shared" si="48"/>
        <v>0</v>
      </c>
      <c r="AI329" s="188">
        <f t="shared" si="49"/>
        <v>0</v>
      </c>
      <c r="AJ329" s="192">
        <f t="shared" si="50"/>
        <v>0</v>
      </c>
      <c r="AK329" s="185" t="b">
        <f t="shared" si="51"/>
        <v>0</v>
      </c>
      <c r="AL329" s="164" t="str">
        <f t="shared" si="52"/>
        <v/>
      </c>
      <c r="AM329" s="185" t="b">
        <f t="shared" si="53"/>
        <v>0</v>
      </c>
      <c r="AN329" s="164" t="str">
        <f t="shared" si="54"/>
        <v/>
      </c>
      <c r="AO329" s="185" t="b">
        <f t="shared" si="55"/>
        <v>0</v>
      </c>
      <c r="AQ329" s="186">
        <f t="shared" si="56"/>
        <v>0</v>
      </c>
      <c r="AS329" s="193">
        <f t="shared" si="57"/>
        <v>0</v>
      </c>
      <c r="AT329" s="265"/>
      <c r="AV329" s="257">
        <f t="shared" si="58"/>
        <v>0</v>
      </c>
      <c r="AW329" s="200">
        <f t="shared" si="59"/>
        <v>0</v>
      </c>
    </row>
    <row r="330" spans="1:49" ht="15" customHeight="1">
      <c r="A330" s="70"/>
      <c r="B330" s="2"/>
      <c r="C330" s="123" t="s">
        <v>191</v>
      </c>
      <c r="D330" s="361" t="str">
        <f>IF(CNGE_2024_M1_Secc3!D189="","",CNGE_2024_M1_Secc3!D189)</f>
        <v/>
      </c>
      <c r="E330" s="361"/>
      <c r="F330" s="361"/>
      <c r="G330" s="361"/>
      <c r="H330" s="361"/>
      <c r="I330" s="361"/>
      <c r="J330" s="361"/>
      <c r="K330" s="361"/>
      <c r="L330" s="361"/>
      <c r="M330" s="361"/>
      <c r="N330" s="375"/>
      <c r="O330" s="375"/>
      <c r="P330" s="375"/>
      <c r="Q330" s="373"/>
      <c r="R330" s="373"/>
      <c r="S330" s="302"/>
      <c r="T330" s="303"/>
      <c r="U330" s="303"/>
      <c r="V330" s="304"/>
      <c r="W330" s="302"/>
      <c r="X330" s="303"/>
      <c r="Y330" s="303"/>
      <c r="Z330" s="304"/>
      <c r="AA330" s="302"/>
      <c r="AB330" s="303"/>
      <c r="AC330" s="303"/>
      <c r="AD330" s="304"/>
      <c r="AG330" s="190">
        <f t="shared" si="47"/>
        <v>0</v>
      </c>
      <c r="AH330" s="191">
        <f t="shared" si="48"/>
        <v>0</v>
      </c>
      <c r="AI330" s="188">
        <f t="shared" si="49"/>
        <v>0</v>
      </c>
      <c r="AJ330" s="192">
        <f t="shared" si="50"/>
        <v>0</v>
      </c>
      <c r="AK330" s="185" t="b">
        <f t="shared" si="51"/>
        <v>0</v>
      </c>
      <c r="AL330" s="164" t="str">
        <f t="shared" si="52"/>
        <v/>
      </c>
      <c r="AM330" s="185" t="b">
        <f t="shared" si="53"/>
        <v>0</v>
      </c>
      <c r="AN330" s="164" t="str">
        <f t="shared" si="54"/>
        <v/>
      </c>
      <c r="AO330" s="185" t="b">
        <f t="shared" si="55"/>
        <v>0</v>
      </c>
      <c r="AQ330" s="186">
        <f t="shared" si="56"/>
        <v>0</v>
      </c>
      <c r="AS330" s="193">
        <f t="shared" si="57"/>
        <v>0</v>
      </c>
      <c r="AT330" s="265"/>
      <c r="AV330" s="257">
        <f t="shared" si="58"/>
        <v>0</v>
      </c>
      <c r="AW330" s="200">
        <f t="shared" si="59"/>
        <v>0</v>
      </c>
    </row>
    <row r="331" spans="1:49" ht="15" customHeight="1">
      <c r="A331" s="70"/>
      <c r="B331" s="2"/>
      <c r="C331" s="123" t="s">
        <v>192</v>
      </c>
      <c r="D331" s="361" t="str">
        <f>IF(CNGE_2024_M1_Secc3!D190="","",CNGE_2024_M1_Secc3!D190)</f>
        <v/>
      </c>
      <c r="E331" s="361"/>
      <c r="F331" s="361"/>
      <c r="G331" s="361"/>
      <c r="H331" s="361"/>
      <c r="I331" s="361"/>
      <c r="J331" s="361"/>
      <c r="K331" s="361"/>
      <c r="L331" s="361"/>
      <c r="M331" s="361"/>
      <c r="N331" s="375"/>
      <c r="O331" s="375"/>
      <c r="P331" s="375"/>
      <c r="Q331" s="373"/>
      <c r="R331" s="373"/>
      <c r="S331" s="302"/>
      <c r="T331" s="303"/>
      <c r="U331" s="303"/>
      <c r="V331" s="304"/>
      <c r="W331" s="302"/>
      <c r="X331" s="303"/>
      <c r="Y331" s="303"/>
      <c r="Z331" s="304"/>
      <c r="AA331" s="302"/>
      <c r="AB331" s="303"/>
      <c r="AC331" s="303"/>
      <c r="AD331" s="304"/>
      <c r="AG331" s="190">
        <f t="shared" si="47"/>
        <v>0</v>
      </c>
      <c r="AH331" s="191">
        <f t="shared" si="48"/>
        <v>0</v>
      </c>
      <c r="AI331" s="188">
        <f t="shared" si="49"/>
        <v>0</v>
      </c>
      <c r="AJ331" s="192">
        <f t="shared" si="50"/>
        <v>0</v>
      </c>
      <c r="AK331" s="185" t="b">
        <f t="shared" si="51"/>
        <v>0</v>
      </c>
      <c r="AL331" s="164" t="str">
        <f t="shared" si="52"/>
        <v/>
      </c>
      <c r="AM331" s="185" t="b">
        <f t="shared" si="53"/>
        <v>0</v>
      </c>
      <c r="AN331" s="164" t="str">
        <f t="shared" si="54"/>
        <v/>
      </c>
      <c r="AO331" s="185" t="b">
        <f t="shared" si="55"/>
        <v>0</v>
      </c>
      <c r="AQ331" s="186">
        <f t="shared" si="56"/>
        <v>0</v>
      </c>
      <c r="AS331" s="193">
        <f t="shared" si="57"/>
        <v>0</v>
      </c>
      <c r="AT331" s="265"/>
      <c r="AV331" s="257">
        <f t="shared" si="58"/>
        <v>0</v>
      </c>
      <c r="AW331" s="200">
        <f t="shared" si="59"/>
        <v>0</v>
      </c>
    </row>
    <row r="332" spans="1:49" ht="15" customHeight="1">
      <c r="A332" s="70"/>
      <c r="B332" s="2"/>
      <c r="C332" s="123" t="s">
        <v>193</v>
      </c>
      <c r="D332" s="361" t="str">
        <f>IF(CNGE_2024_M1_Secc3!D191="","",CNGE_2024_M1_Secc3!D191)</f>
        <v/>
      </c>
      <c r="E332" s="361"/>
      <c r="F332" s="361"/>
      <c r="G332" s="361"/>
      <c r="H332" s="361"/>
      <c r="I332" s="361"/>
      <c r="J332" s="361"/>
      <c r="K332" s="361"/>
      <c r="L332" s="361"/>
      <c r="M332" s="361"/>
      <c r="N332" s="375"/>
      <c r="O332" s="375"/>
      <c r="P332" s="375"/>
      <c r="Q332" s="373"/>
      <c r="R332" s="373"/>
      <c r="S332" s="302"/>
      <c r="T332" s="303"/>
      <c r="U332" s="303"/>
      <c r="V332" s="304"/>
      <c r="W332" s="302"/>
      <c r="X332" s="303"/>
      <c r="Y332" s="303"/>
      <c r="Z332" s="304"/>
      <c r="AA332" s="302"/>
      <c r="AB332" s="303"/>
      <c r="AC332" s="303"/>
      <c r="AD332" s="304"/>
      <c r="AG332" s="190">
        <f t="shared" si="47"/>
        <v>0</v>
      </c>
      <c r="AH332" s="191">
        <f t="shared" si="48"/>
        <v>0</v>
      </c>
      <c r="AI332" s="188">
        <f t="shared" si="49"/>
        <v>0</v>
      </c>
      <c r="AJ332" s="192">
        <f t="shared" si="50"/>
        <v>0</v>
      </c>
      <c r="AK332" s="185" t="b">
        <f t="shared" si="51"/>
        <v>0</v>
      </c>
      <c r="AL332" s="164" t="str">
        <f t="shared" si="52"/>
        <v/>
      </c>
      <c r="AM332" s="185" t="b">
        <f t="shared" si="53"/>
        <v>0</v>
      </c>
      <c r="AN332" s="164" t="str">
        <f t="shared" si="54"/>
        <v/>
      </c>
      <c r="AO332" s="185" t="b">
        <f t="shared" si="55"/>
        <v>0</v>
      </c>
      <c r="AQ332" s="186">
        <f t="shared" si="56"/>
        <v>0</v>
      </c>
      <c r="AS332" s="193">
        <f t="shared" si="57"/>
        <v>0</v>
      </c>
      <c r="AT332" s="265"/>
      <c r="AV332" s="257">
        <f t="shared" si="58"/>
        <v>0</v>
      </c>
      <c r="AW332" s="200">
        <f t="shared" si="59"/>
        <v>0</v>
      </c>
    </row>
    <row r="333" spans="1:49" ht="15" customHeight="1">
      <c r="A333" s="70"/>
      <c r="B333" s="2"/>
      <c r="C333" s="123" t="s">
        <v>194</v>
      </c>
      <c r="D333" s="361" t="str">
        <f>IF(CNGE_2024_M1_Secc3!D192="","",CNGE_2024_M1_Secc3!D192)</f>
        <v/>
      </c>
      <c r="E333" s="361"/>
      <c r="F333" s="361"/>
      <c r="G333" s="361"/>
      <c r="H333" s="361"/>
      <c r="I333" s="361"/>
      <c r="J333" s="361"/>
      <c r="K333" s="361"/>
      <c r="L333" s="361"/>
      <c r="M333" s="361"/>
      <c r="N333" s="375"/>
      <c r="O333" s="375"/>
      <c r="P333" s="375"/>
      <c r="Q333" s="373"/>
      <c r="R333" s="373"/>
      <c r="S333" s="302"/>
      <c r="T333" s="303"/>
      <c r="U333" s="303"/>
      <c r="V333" s="304"/>
      <c r="W333" s="302"/>
      <c r="X333" s="303"/>
      <c r="Y333" s="303"/>
      <c r="Z333" s="304"/>
      <c r="AA333" s="302"/>
      <c r="AB333" s="303"/>
      <c r="AC333" s="303"/>
      <c r="AD333" s="304"/>
      <c r="AG333" s="190">
        <f t="shared" si="47"/>
        <v>0</v>
      </c>
      <c r="AH333" s="191">
        <f t="shared" si="48"/>
        <v>0</v>
      </c>
      <c r="AI333" s="188">
        <f t="shared" si="49"/>
        <v>0</v>
      </c>
      <c r="AJ333" s="192">
        <f t="shared" si="50"/>
        <v>0</v>
      </c>
      <c r="AK333" s="185" t="b">
        <f t="shared" si="51"/>
        <v>0</v>
      </c>
      <c r="AL333" s="164" t="str">
        <f t="shared" si="52"/>
        <v/>
      </c>
      <c r="AM333" s="185" t="b">
        <f t="shared" si="53"/>
        <v>0</v>
      </c>
      <c r="AN333" s="164" t="str">
        <f t="shared" si="54"/>
        <v/>
      </c>
      <c r="AO333" s="185" t="b">
        <f t="shared" si="55"/>
        <v>0</v>
      </c>
      <c r="AQ333" s="186">
        <f t="shared" si="56"/>
        <v>0</v>
      </c>
      <c r="AS333" s="193">
        <f t="shared" si="57"/>
        <v>0</v>
      </c>
      <c r="AT333" s="265"/>
      <c r="AV333" s="257">
        <f t="shared" si="58"/>
        <v>0</v>
      </c>
      <c r="AW333" s="200">
        <f t="shared" si="59"/>
        <v>0</v>
      </c>
    </row>
    <row r="334" spans="1:49" ht="15" customHeight="1">
      <c r="A334" s="70"/>
      <c r="B334" s="2"/>
      <c r="C334" s="123" t="s">
        <v>195</v>
      </c>
      <c r="D334" s="361" t="str">
        <f>IF(CNGE_2024_M1_Secc3!D193="","",CNGE_2024_M1_Secc3!D193)</f>
        <v/>
      </c>
      <c r="E334" s="361"/>
      <c r="F334" s="361"/>
      <c r="G334" s="361"/>
      <c r="H334" s="361"/>
      <c r="I334" s="361"/>
      <c r="J334" s="361"/>
      <c r="K334" s="361"/>
      <c r="L334" s="361"/>
      <c r="M334" s="361"/>
      <c r="N334" s="375"/>
      <c r="O334" s="375"/>
      <c r="P334" s="375"/>
      <c r="Q334" s="373"/>
      <c r="R334" s="373"/>
      <c r="S334" s="302"/>
      <c r="T334" s="303"/>
      <c r="U334" s="303"/>
      <c r="V334" s="304"/>
      <c r="W334" s="302"/>
      <c r="X334" s="303"/>
      <c r="Y334" s="303"/>
      <c r="Z334" s="304"/>
      <c r="AA334" s="302"/>
      <c r="AB334" s="303"/>
      <c r="AC334" s="303"/>
      <c r="AD334" s="304"/>
      <c r="AG334" s="190">
        <f t="shared" si="47"/>
        <v>0</v>
      </c>
      <c r="AH334" s="191">
        <f t="shared" si="48"/>
        <v>0</v>
      </c>
      <c r="AI334" s="188">
        <f t="shared" si="49"/>
        <v>0</v>
      </c>
      <c r="AJ334" s="192">
        <f t="shared" si="50"/>
        <v>0</v>
      </c>
      <c r="AK334" s="185" t="b">
        <f t="shared" si="51"/>
        <v>0</v>
      </c>
      <c r="AL334" s="164" t="str">
        <f t="shared" si="52"/>
        <v/>
      </c>
      <c r="AM334" s="185" t="b">
        <f t="shared" si="53"/>
        <v>0</v>
      </c>
      <c r="AN334" s="164" t="str">
        <f t="shared" si="54"/>
        <v/>
      </c>
      <c r="AO334" s="185" t="b">
        <f t="shared" si="55"/>
        <v>0</v>
      </c>
      <c r="AQ334" s="186">
        <f t="shared" si="56"/>
        <v>0</v>
      </c>
      <c r="AS334" s="193">
        <f t="shared" si="57"/>
        <v>0</v>
      </c>
      <c r="AT334" s="265"/>
      <c r="AV334" s="257">
        <f t="shared" si="58"/>
        <v>0</v>
      </c>
      <c r="AW334" s="200">
        <f t="shared" si="59"/>
        <v>0</v>
      </c>
    </row>
    <row r="335" spans="1:49" ht="15" customHeight="1">
      <c r="A335" s="70"/>
      <c r="B335" s="2"/>
      <c r="C335" s="123" t="s">
        <v>196</v>
      </c>
      <c r="D335" s="361" t="str">
        <f>IF(CNGE_2024_M1_Secc3!D194="","",CNGE_2024_M1_Secc3!D194)</f>
        <v/>
      </c>
      <c r="E335" s="361"/>
      <c r="F335" s="361"/>
      <c r="G335" s="361"/>
      <c r="H335" s="361"/>
      <c r="I335" s="361"/>
      <c r="J335" s="361"/>
      <c r="K335" s="361"/>
      <c r="L335" s="361"/>
      <c r="M335" s="361"/>
      <c r="N335" s="375"/>
      <c r="O335" s="375"/>
      <c r="P335" s="375"/>
      <c r="Q335" s="373"/>
      <c r="R335" s="373"/>
      <c r="S335" s="302"/>
      <c r="T335" s="303"/>
      <c r="U335" s="303"/>
      <c r="V335" s="304"/>
      <c r="W335" s="302"/>
      <c r="X335" s="303"/>
      <c r="Y335" s="303"/>
      <c r="Z335" s="304"/>
      <c r="AA335" s="302"/>
      <c r="AB335" s="303"/>
      <c r="AC335" s="303"/>
      <c r="AD335" s="304"/>
      <c r="AG335" s="190">
        <f t="shared" si="47"/>
        <v>0</v>
      </c>
      <c r="AH335" s="191">
        <f t="shared" si="48"/>
        <v>0</v>
      </c>
      <c r="AI335" s="188">
        <f t="shared" si="49"/>
        <v>0</v>
      </c>
      <c r="AJ335" s="192">
        <f t="shared" si="50"/>
        <v>0</v>
      </c>
      <c r="AK335" s="185" t="b">
        <f t="shared" si="51"/>
        <v>0</v>
      </c>
      <c r="AL335" s="164" t="str">
        <f t="shared" si="52"/>
        <v/>
      </c>
      <c r="AM335" s="185" t="b">
        <f t="shared" si="53"/>
        <v>0</v>
      </c>
      <c r="AN335" s="164" t="str">
        <f t="shared" si="54"/>
        <v/>
      </c>
      <c r="AO335" s="185" t="b">
        <f t="shared" si="55"/>
        <v>0</v>
      </c>
      <c r="AQ335" s="186">
        <f t="shared" si="56"/>
        <v>0</v>
      </c>
      <c r="AS335" s="193">
        <f t="shared" si="57"/>
        <v>0</v>
      </c>
      <c r="AT335" s="265"/>
      <c r="AV335" s="257">
        <f t="shared" si="58"/>
        <v>0</v>
      </c>
      <c r="AW335" s="200">
        <f t="shared" si="59"/>
        <v>0</v>
      </c>
    </row>
    <row r="336" spans="1:49" ht="15" customHeight="1">
      <c r="A336" s="70"/>
      <c r="B336" s="2"/>
      <c r="C336" s="123" t="s">
        <v>197</v>
      </c>
      <c r="D336" s="361" t="str">
        <f>IF(CNGE_2024_M1_Secc3!D195="","",CNGE_2024_M1_Secc3!D195)</f>
        <v/>
      </c>
      <c r="E336" s="361"/>
      <c r="F336" s="361"/>
      <c r="G336" s="361"/>
      <c r="H336" s="361"/>
      <c r="I336" s="361"/>
      <c r="J336" s="361"/>
      <c r="K336" s="361"/>
      <c r="L336" s="361"/>
      <c r="M336" s="361"/>
      <c r="N336" s="375"/>
      <c r="O336" s="375"/>
      <c r="P336" s="375"/>
      <c r="Q336" s="373"/>
      <c r="R336" s="373"/>
      <c r="S336" s="302"/>
      <c r="T336" s="303"/>
      <c r="U336" s="303"/>
      <c r="V336" s="304"/>
      <c r="W336" s="302"/>
      <c r="X336" s="303"/>
      <c r="Y336" s="303"/>
      <c r="Z336" s="304"/>
      <c r="AA336" s="302"/>
      <c r="AB336" s="303"/>
      <c r="AC336" s="303"/>
      <c r="AD336" s="304"/>
      <c r="AG336" s="190">
        <f>IF(AND($AG$68&gt;0,COUNTA(D336:AD336,D460:AD460)=0),0,IF(AND($AW336&gt;0,COUNTA(N336:AD336,H460:AD460)=0),0,IF(AND($AG$68=0,COUNTBLANK(D336)=0,S195&lt;&gt;"",S195&lt;&gt;1,COUNTA(N336:AD336,H460:AD460)=0),0,IF(AND($AG$68=0,COUNTBLANK(D336)=0,S195&lt;&gt;"",S195=1,COUNTA(N336:V336,AA336)=4,S336&lt;&gt;"",S336&lt;&gt;1,COUNTA(W336)=0,COUNTA(H460)=1,COUNTA(N460)=1,AJ336=0),0,IF(AND($AG$68=0,COUNTBLANK(D336)=0,S195&lt;&gt;"",S195=1,COUNTA(N336:V336,AA336)=4,S336&lt;&gt;"",S336=1,COUNTA(W336)=1,COUNTA(H460)=1,COUNTA(N460)=1,AJ336=0),0,IF(AND(COUNTBLANK(D336)=1,COUNTA(N336:AD336,H460:AD460)=0),0,1))))))</f>
        <v>0</v>
      </c>
      <c r="AH336" s="191">
        <f t="shared" si="48"/>
        <v>0</v>
      </c>
      <c r="AI336" s="188">
        <f t="shared" si="49"/>
        <v>0</v>
      </c>
      <c r="AJ336" s="192">
        <f t="shared" si="50"/>
        <v>0</v>
      </c>
      <c r="AK336" s="185" t="b">
        <f t="shared" si="51"/>
        <v>0</v>
      </c>
      <c r="AL336" s="164" t="str">
        <f t="shared" si="52"/>
        <v/>
      </c>
      <c r="AM336" s="185" t="b">
        <f t="shared" si="53"/>
        <v>0</v>
      </c>
      <c r="AN336" s="164" t="str">
        <f t="shared" si="54"/>
        <v/>
      </c>
      <c r="AO336" s="185" t="b">
        <f t="shared" si="55"/>
        <v>0</v>
      </c>
      <c r="AQ336" s="186">
        <f t="shared" si="56"/>
        <v>0</v>
      </c>
      <c r="AS336" s="193">
        <f t="shared" si="57"/>
        <v>0</v>
      </c>
      <c r="AT336" s="265"/>
      <c r="AV336" s="257">
        <f t="shared" si="58"/>
        <v>0</v>
      </c>
      <c r="AW336" s="200">
        <f t="shared" si="59"/>
        <v>0</v>
      </c>
    </row>
    <row r="337" spans="1:49" ht="15" customHeight="1">
      <c r="A337" s="70"/>
      <c r="B337" s="2"/>
      <c r="C337" s="123" t="s">
        <v>198</v>
      </c>
      <c r="D337" s="361" t="str">
        <f>IF(CNGE_2024_M1_Secc3!D196="","",CNGE_2024_M1_Secc3!D196)</f>
        <v/>
      </c>
      <c r="E337" s="361"/>
      <c r="F337" s="361"/>
      <c r="G337" s="361"/>
      <c r="H337" s="361"/>
      <c r="I337" s="361"/>
      <c r="J337" s="361"/>
      <c r="K337" s="361"/>
      <c r="L337" s="361"/>
      <c r="M337" s="361"/>
      <c r="N337" s="375"/>
      <c r="O337" s="375"/>
      <c r="P337" s="375"/>
      <c r="Q337" s="373"/>
      <c r="R337" s="373"/>
      <c r="S337" s="302"/>
      <c r="T337" s="303"/>
      <c r="U337" s="303"/>
      <c r="V337" s="304"/>
      <c r="W337" s="302"/>
      <c r="X337" s="303"/>
      <c r="Y337" s="303"/>
      <c r="Z337" s="304"/>
      <c r="AA337" s="302"/>
      <c r="AB337" s="303"/>
      <c r="AC337" s="303"/>
      <c r="AD337" s="304"/>
      <c r="AG337" s="190">
        <f t="shared" si="47"/>
        <v>0</v>
      </c>
      <c r="AH337" s="191">
        <f t="shared" si="48"/>
        <v>0</v>
      </c>
      <c r="AI337" s="188">
        <f t="shared" si="49"/>
        <v>0</v>
      </c>
      <c r="AJ337" s="192">
        <f t="shared" si="50"/>
        <v>0</v>
      </c>
      <c r="AK337" s="185" t="b">
        <f t="shared" si="51"/>
        <v>0</v>
      </c>
      <c r="AL337" s="164" t="str">
        <f t="shared" si="52"/>
        <v/>
      </c>
      <c r="AM337" s="185" t="b">
        <f t="shared" si="53"/>
        <v>0</v>
      </c>
      <c r="AN337" s="164" t="str">
        <f t="shared" si="54"/>
        <v/>
      </c>
      <c r="AO337" s="185" t="b">
        <f t="shared" si="55"/>
        <v>0</v>
      </c>
      <c r="AQ337" s="186">
        <f t="shared" si="56"/>
        <v>0</v>
      </c>
      <c r="AS337" s="193">
        <f t="shared" si="57"/>
        <v>0</v>
      </c>
      <c r="AT337" s="265"/>
      <c r="AV337" s="257">
        <f t="shared" si="58"/>
        <v>0</v>
      </c>
      <c r="AW337" s="200">
        <f t="shared" si="59"/>
        <v>0</v>
      </c>
    </row>
    <row r="338" spans="1:49" ht="15" customHeight="1">
      <c r="A338" s="70"/>
      <c r="B338" s="2"/>
      <c r="C338" s="123" t="s">
        <v>199</v>
      </c>
      <c r="D338" s="361" t="str">
        <f>IF(CNGE_2024_M1_Secc3!D197="","",CNGE_2024_M1_Secc3!D197)</f>
        <v/>
      </c>
      <c r="E338" s="361"/>
      <c r="F338" s="361"/>
      <c r="G338" s="361"/>
      <c r="H338" s="361"/>
      <c r="I338" s="361"/>
      <c r="J338" s="361"/>
      <c r="K338" s="361"/>
      <c r="L338" s="361"/>
      <c r="M338" s="361"/>
      <c r="N338" s="375"/>
      <c r="O338" s="375"/>
      <c r="P338" s="375"/>
      <c r="Q338" s="373"/>
      <c r="R338" s="373"/>
      <c r="S338" s="302"/>
      <c r="T338" s="303"/>
      <c r="U338" s="303"/>
      <c r="V338" s="304"/>
      <c r="W338" s="302"/>
      <c r="X338" s="303"/>
      <c r="Y338" s="303"/>
      <c r="Z338" s="304"/>
      <c r="AA338" s="302"/>
      <c r="AB338" s="303"/>
      <c r="AC338" s="303"/>
      <c r="AD338" s="304"/>
      <c r="AG338" s="190">
        <f t="shared" si="47"/>
        <v>0</v>
      </c>
      <c r="AH338" s="191">
        <f t="shared" si="48"/>
        <v>0</v>
      </c>
      <c r="AI338" s="188">
        <f t="shared" si="49"/>
        <v>0</v>
      </c>
      <c r="AJ338" s="192">
        <f t="shared" si="50"/>
        <v>0</v>
      </c>
      <c r="AK338" s="185" t="b">
        <f t="shared" si="51"/>
        <v>0</v>
      </c>
      <c r="AL338" s="164" t="str">
        <f t="shared" si="52"/>
        <v/>
      </c>
      <c r="AM338" s="185" t="b">
        <f t="shared" si="53"/>
        <v>0</v>
      </c>
      <c r="AN338" s="164" t="str">
        <f t="shared" si="54"/>
        <v/>
      </c>
      <c r="AO338" s="185" t="b">
        <f t="shared" si="55"/>
        <v>0</v>
      </c>
      <c r="AQ338" s="186">
        <f t="shared" si="56"/>
        <v>0</v>
      </c>
      <c r="AS338" s="193">
        <f t="shared" si="57"/>
        <v>0</v>
      </c>
      <c r="AT338" s="265"/>
      <c r="AV338" s="257">
        <f t="shared" si="58"/>
        <v>0</v>
      </c>
      <c r="AW338" s="200">
        <f t="shared" si="59"/>
        <v>0</v>
      </c>
    </row>
    <row r="339" spans="1:49" ht="15" customHeight="1">
      <c r="A339" s="70"/>
      <c r="B339" s="2"/>
      <c r="C339" s="123" t="s">
        <v>200</v>
      </c>
      <c r="D339" s="361" t="str">
        <f>IF(CNGE_2024_M1_Secc3!D198="","",CNGE_2024_M1_Secc3!D198)</f>
        <v/>
      </c>
      <c r="E339" s="361"/>
      <c r="F339" s="361"/>
      <c r="G339" s="361"/>
      <c r="H339" s="361"/>
      <c r="I339" s="361"/>
      <c r="J339" s="361"/>
      <c r="K339" s="361"/>
      <c r="L339" s="361"/>
      <c r="M339" s="361"/>
      <c r="N339" s="375"/>
      <c r="O339" s="375"/>
      <c r="P339" s="375"/>
      <c r="Q339" s="373"/>
      <c r="R339" s="373"/>
      <c r="S339" s="302"/>
      <c r="T339" s="303"/>
      <c r="U339" s="303"/>
      <c r="V339" s="304"/>
      <c r="W339" s="302"/>
      <c r="X339" s="303"/>
      <c r="Y339" s="303"/>
      <c r="Z339" s="304"/>
      <c r="AA339" s="302"/>
      <c r="AB339" s="303"/>
      <c r="AC339" s="303"/>
      <c r="AD339" s="304"/>
      <c r="AG339" s="190">
        <f t="shared" si="47"/>
        <v>0</v>
      </c>
      <c r="AH339" s="191">
        <f t="shared" si="48"/>
        <v>0</v>
      </c>
      <c r="AI339" s="188">
        <f t="shared" si="49"/>
        <v>0</v>
      </c>
      <c r="AJ339" s="192">
        <f t="shared" si="50"/>
        <v>0</v>
      </c>
      <c r="AK339" s="185" t="b">
        <f t="shared" si="51"/>
        <v>0</v>
      </c>
      <c r="AL339" s="164" t="str">
        <f t="shared" si="52"/>
        <v/>
      </c>
      <c r="AM339" s="185" t="b">
        <f t="shared" si="53"/>
        <v>0</v>
      </c>
      <c r="AN339" s="164" t="str">
        <f t="shared" si="54"/>
        <v/>
      </c>
      <c r="AO339" s="185" t="b">
        <f t="shared" si="55"/>
        <v>0</v>
      </c>
      <c r="AQ339" s="186">
        <f t="shared" si="56"/>
        <v>0</v>
      </c>
      <c r="AS339" s="193">
        <f t="shared" si="57"/>
        <v>0</v>
      </c>
      <c r="AT339" s="265"/>
      <c r="AV339" s="257">
        <f t="shared" si="58"/>
        <v>0</v>
      </c>
      <c r="AW339" s="200">
        <f t="shared" si="59"/>
        <v>0</v>
      </c>
    </row>
    <row r="340" spans="1:49" ht="15" customHeight="1">
      <c r="A340" s="70"/>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G340" s="255">
        <f>SUM(AG220:AG339)</f>
        <v>0</v>
      </c>
      <c r="AH340" s="256">
        <f>SUM(AH220:AH339)</f>
        <v>0</v>
      </c>
      <c r="AI340" s="262">
        <f>SUM(AI220:AI339)</f>
        <v>0</v>
      </c>
      <c r="AK340" s="229">
        <f>COUNTIF(AK220:AK339,TRUE)</f>
        <v>0</v>
      </c>
      <c r="AL340" s="60"/>
      <c r="AM340" s="229">
        <f>COUNTIF(AM220:AM339,TRUE)</f>
        <v>0</v>
      </c>
      <c r="AN340" s="60"/>
      <c r="AO340" s="229">
        <f>COUNTIF(AO220:AO339,TRUE)</f>
        <v>0</v>
      </c>
      <c r="AP340" s="229">
        <f>SUM(AK340,AM340,AO340)</f>
        <v>0</v>
      </c>
      <c r="AQ340" s="237">
        <f>SUM(AQ220:AQ339)</f>
        <v>0</v>
      </c>
      <c r="AR340" s="60"/>
      <c r="AS340" s="259">
        <f>SUM(AS220:AS339)</f>
        <v>0</v>
      </c>
      <c r="AT340" s="49"/>
      <c r="AV340" s="261">
        <f>SUM(AV220:AV339)</f>
        <v>0</v>
      </c>
    </row>
    <row r="341" spans="1:49" ht="15" customHeight="1">
      <c r="A341" s="70"/>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370" t="s">
        <v>207</v>
      </c>
      <c r="AB341" s="370"/>
      <c r="AC341" s="370"/>
      <c r="AD341" s="370"/>
    </row>
    <row r="342" spans="1:49" ht="48" customHeight="1">
      <c r="A342" s="70"/>
      <c r="B342" s="2"/>
      <c r="C342" s="371" t="s">
        <v>112</v>
      </c>
      <c r="D342" s="371"/>
      <c r="E342" s="371"/>
      <c r="F342" s="371"/>
      <c r="G342" s="371"/>
      <c r="H342" s="371" t="s">
        <v>454</v>
      </c>
      <c r="I342" s="371"/>
      <c r="J342" s="371"/>
      <c r="K342" s="371"/>
      <c r="L342" s="371"/>
      <c r="M342" s="371"/>
      <c r="N342" s="390" t="s">
        <v>206</v>
      </c>
      <c r="O342" s="390"/>
      <c r="P342" s="371" t="s">
        <v>208</v>
      </c>
      <c r="Q342" s="371"/>
      <c r="R342" s="371"/>
      <c r="S342" s="371"/>
      <c r="T342" s="371"/>
      <c r="U342" s="371"/>
      <c r="V342" s="371"/>
      <c r="W342" s="371"/>
      <c r="X342" s="371"/>
      <c r="Y342" s="371"/>
      <c r="Z342" s="371"/>
      <c r="AA342" s="371"/>
      <c r="AB342" s="371"/>
      <c r="AC342" s="371"/>
      <c r="AD342" s="371"/>
    </row>
    <row r="343" spans="1:49" ht="96" customHeight="1">
      <c r="A343" s="70"/>
      <c r="B343" s="2"/>
      <c r="C343" s="371"/>
      <c r="D343" s="371"/>
      <c r="E343" s="371"/>
      <c r="F343" s="371"/>
      <c r="G343" s="371"/>
      <c r="H343" s="79" t="s">
        <v>455</v>
      </c>
      <c r="I343" s="305" t="s">
        <v>456</v>
      </c>
      <c r="J343" s="305"/>
      <c r="K343" s="305"/>
      <c r="L343" s="305"/>
      <c r="M343" s="305"/>
      <c r="N343" s="390"/>
      <c r="O343" s="390"/>
      <c r="P343" s="32" t="s">
        <v>57</v>
      </c>
      <c r="Q343" s="32" t="s">
        <v>58</v>
      </c>
      <c r="R343" s="32" t="s">
        <v>59</v>
      </c>
      <c r="S343" s="32" t="s">
        <v>60</v>
      </c>
      <c r="T343" s="32" t="s">
        <v>61</v>
      </c>
      <c r="U343" s="32" t="s">
        <v>62</v>
      </c>
      <c r="V343" s="32" t="s">
        <v>63</v>
      </c>
      <c r="W343" s="32" t="s">
        <v>64</v>
      </c>
      <c r="X343" s="32" t="s">
        <v>65</v>
      </c>
      <c r="Y343" s="32" t="s">
        <v>66</v>
      </c>
      <c r="Z343" s="32" t="s">
        <v>67</v>
      </c>
      <c r="AA343" s="32" t="s">
        <v>68</v>
      </c>
      <c r="AB343" s="32" t="s">
        <v>69</v>
      </c>
      <c r="AC343" s="72" t="s">
        <v>70</v>
      </c>
      <c r="AD343" s="49" t="s">
        <v>179</v>
      </c>
    </row>
    <row r="344" spans="1:49" ht="15" customHeight="1">
      <c r="A344" s="70"/>
      <c r="B344" s="2"/>
      <c r="C344" s="124" t="s">
        <v>57</v>
      </c>
      <c r="D344" s="362" t="str">
        <f>IF(CNGE_2024_M1_Secc3!D79="","",CNGE_2024_M1_Secc3!D79)</f>
        <v/>
      </c>
      <c r="E344" s="363"/>
      <c r="F344" s="363"/>
      <c r="G344" s="364"/>
      <c r="H344" s="166"/>
      <c r="I344" s="166"/>
      <c r="J344" s="166"/>
      <c r="K344" s="166"/>
      <c r="L344" s="166"/>
      <c r="M344" s="166"/>
      <c r="N344" s="373"/>
      <c r="O344" s="373"/>
      <c r="P344" s="166"/>
      <c r="Q344" s="166"/>
      <c r="R344" s="166"/>
      <c r="S344" s="166"/>
      <c r="T344" s="166"/>
      <c r="U344" s="166"/>
      <c r="V344" s="166"/>
      <c r="W344" s="166"/>
      <c r="X344" s="166"/>
      <c r="Y344" s="166"/>
      <c r="Z344" s="166"/>
      <c r="AA344" s="166"/>
      <c r="AB344" s="166"/>
      <c r="AC344" s="166"/>
      <c r="AD344" s="166"/>
    </row>
    <row r="345" spans="1:49" ht="15" customHeight="1">
      <c r="A345" s="70"/>
      <c r="B345" s="2"/>
      <c r="C345" s="72" t="s">
        <v>58</v>
      </c>
      <c r="D345" s="362" t="str">
        <f>IF(CNGE_2024_M1_Secc3!D80="","",CNGE_2024_M1_Secc3!D80)</f>
        <v/>
      </c>
      <c r="E345" s="363"/>
      <c r="F345" s="363"/>
      <c r="G345" s="364"/>
      <c r="H345" s="166"/>
      <c r="I345" s="166"/>
      <c r="J345" s="166"/>
      <c r="K345" s="166"/>
      <c r="L345" s="166"/>
      <c r="M345" s="166"/>
      <c r="N345" s="373"/>
      <c r="O345" s="373"/>
      <c r="P345" s="166"/>
      <c r="Q345" s="166"/>
      <c r="R345" s="166"/>
      <c r="S345" s="166"/>
      <c r="T345" s="166"/>
      <c r="U345" s="166"/>
      <c r="V345" s="166"/>
      <c r="W345" s="166"/>
      <c r="X345" s="166"/>
      <c r="Y345" s="166"/>
      <c r="Z345" s="166"/>
      <c r="AA345" s="166"/>
      <c r="AB345" s="166"/>
      <c r="AC345" s="166"/>
      <c r="AD345" s="166"/>
    </row>
    <row r="346" spans="1:49" ht="15" customHeight="1">
      <c r="A346" s="70"/>
      <c r="B346" s="2"/>
      <c r="C346" s="72" t="s">
        <v>59</v>
      </c>
      <c r="D346" s="362" t="str">
        <f>IF(CNGE_2024_M1_Secc3!D81="","",CNGE_2024_M1_Secc3!D81)</f>
        <v/>
      </c>
      <c r="E346" s="363"/>
      <c r="F346" s="363"/>
      <c r="G346" s="364"/>
      <c r="H346" s="166"/>
      <c r="I346" s="166"/>
      <c r="J346" s="166"/>
      <c r="K346" s="166"/>
      <c r="L346" s="166"/>
      <c r="M346" s="166"/>
      <c r="N346" s="373"/>
      <c r="O346" s="373"/>
      <c r="P346" s="166"/>
      <c r="Q346" s="166"/>
      <c r="R346" s="166"/>
      <c r="S346" s="166"/>
      <c r="T346" s="166"/>
      <c r="U346" s="166"/>
      <c r="V346" s="166"/>
      <c r="W346" s="166"/>
      <c r="X346" s="166"/>
      <c r="Y346" s="166"/>
      <c r="Z346" s="166"/>
      <c r="AA346" s="166"/>
      <c r="AB346" s="166"/>
      <c r="AC346" s="166"/>
      <c r="AD346" s="166"/>
    </row>
    <row r="347" spans="1:49" ht="15" customHeight="1">
      <c r="A347" s="70"/>
      <c r="B347" s="2"/>
      <c r="C347" s="72" t="s">
        <v>60</v>
      </c>
      <c r="D347" s="362" t="str">
        <f>IF(CNGE_2024_M1_Secc3!D82="","",CNGE_2024_M1_Secc3!D82)</f>
        <v/>
      </c>
      <c r="E347" s="363"/>
      <c r="F347" s="363"/>
      <c r="G347" s="364"/>
      <c r="H347" s="166"/>
      <c r="I347" s="166"/>
      <c r="J347" s="166"/>
      <c r="K347" s="166"/>
      <c r="L347" s="166"/>
      <c r="M347" s="166"/>
      <c r="N347" s="373"/>
      <c r="O347" s="373"/>
      <c r="P347" s="166"/>
      <c r="Q347" s="166"/>
      <c r="R347" s="166"/>
      <c r="S347" s="166"/>
      <c r="T347" s="166"/>
      <c r="U347" s="166"/>
      <c r="V347" s="166"/>
      <c r="W347" s="166"/>
      <c r="X347" s="166"/>
      <c r="Y347" s="166"/>
      <c r="Z347" s="166"/>
      <c r="AA347" s="166"/>
      <c r="AB347" s="166"/>
      <c r="AC347" s="166"/>
      <c r="AD347" s="166"/>
    </row>
    <row r="348" spans="1:49" ht="15" customHeight="1">
      <c r="A348" s="70"/>
      <c r="B348" s="2"/>
      <c r="C348" s="72" t="s">
        <v>61</v>
      </c>
      <c r="D348" s="362" t="str">
        <f>IF(CNGE_2024_M1_Secc3!D83="","",CNGE_2024_M1_Secc3!D83)</f>
        <v/>
      </c>
      <c r="E348" s="363"/>
      <c r="F348" s="363"/>
      <c r="G348" s="364"/>
      <c r="H348" s="166"/>
      <c r="I348" s="166"/>
      <c r="J348" s="166"/>
      <c r="K348" s="166"/>
      <c r="L348" s="166"/>
      <c r="M348" s="166"/>
      <c r="N348" s="373"/>
      <c r="O348" s="373"/>
      <c r="P348" s="166"/>
      <c r="Q348" s="166"/>
      <c r="R348" s="166"/>
      <c r="S348" s="166"/>
      <c r="T348" s="166"/>
      <c r="U348" s="166"/>
      <c r="V348" s="166"/>
      <c r="W348" s="166"/>
      <c r="X348" s="166"/>
      <c r="Y348" s="166"/>
      <c r="Z348" s="166"/>
      <c r="AA348" s="166"/>
      <c r="AB348" s="166"/>
      <c r="AC348" s="166"/>
      <c r="AD348" s="166"/>
    </row>
    <row r="349" spans="1:49" ht="15" customHeight="1">
      <c r="A349" s="70"/>
      <c r="B349" s="2"/>
      <c r="C349" s="72" t="s">
        <v>62</v>
      </c>
      <c r="D349" s="362" t="str">
        <f>IF(CNGE_2024_M1_Secc3!D84="","",CNGE_2024_M1_Secc3!D84)</f>
        <v/>
      </c>
      <c r="E349" s="363"/>
      <c r="F349" s="363"/>
      <c r="G349" s="364"/>
      <c r="H349" s="166"/>
      <c r="I349" s="166"/>
      <c r="J349" s="166"/>
      <c r="K349" s="166"/>
      <c r="L349" s="166"/>
      <c r="M349" s="166"/>
      <c r="N349" s="373"/>
      <c r="O349" s="373"/>
      <c r="P349" s="166"/>
      <c r="Q349" s="166"/>
      <c r="R349" s="166"/>
      <c r="S349" s="166"/>
      <c r="T349" s="166"/>
      <c r="U349" s="166"/>
      <c r="V349" s="166"/>
      <c r="W349" s="166"/>
      <c r="X349" s="166"/>
      <c r="Y349" s="166"/>
      <c r="Z349" s="166"/>
      <c r="AA349" s="166"/>
      <c r="AB349" s="166"/>
      <c r="AC349" s="166"/>
      <c r="AD349" s="166"/>
    </row>
    <row r="350" spans="1:49" ht="15" customHeight="1">
      <c r="A350" s="70"/>
      <c r="B350" s="2"/>
      <c r="C350" s="72" t="s">
        <v>63</v>
      </c>
      <c r="D350" s="362" t="str">
        <f>IF(CNGE_2024_M1_Secc3!D85="","",CNGE_2024_M1_Secc3!D85)</f>
        <v/>
      </c>
      <c r="E350" s="363"/>
      <c r="F350" s="363"/>
      <c r="G350" s="364"/>
      <c r="H350" s="166"/>
      <c r="I350" s="166"/>
      <c r="J350" s="166"/>
      <c r="K350" s="166"/>
      <c r="L350" s="166"/>
      <c r="M350" s="166"/>
      <c r="N350" s="373"/>
      <c r="O350" s="373"/>
      <c r="P350" s="166"/>
      <c r="Q350" s="166"/>
      <c r="R350" s="166"/>
      <c r="S350" s="166"/>
      <c r="T350" s="166"/>
      <c r="U350" s="166"/>
      <c r="V350" s="166"/>
      <c r="W350" s="166"/>
      <c r="X350" s="166"/>
      <c r="Y350" s="166"/>
      <c r="Z350" s="166"/>
      <c r="AA350" s="166"/>
      <c r="AB350" s="166"/>
      <c r="AC350" s="166"/>
      <c r="AD350" s="166"/>
    </row>
    <row r="351" spans="1:49" ht="15" customHeight="1">
      <c r="A351" s="70"/>
      <c r="B351" s="2"/>
      <c r="C351" s="72" t="s">
        <v>64</v>
      </c>
      <c r="D351" s="362" t="str">
        <f>IF(CNGE_2024_M1_Secc3!D86="","",CNGE_2024_M1_Secc3!D86)</f>
        <v/>
      </c>
      <c r="E351" s="363"/>
      <c r="F351" s="363"/>
      <c r="G351" s="364"/>
      <c r="H351" s="166"/>
      <c r="I351" s="166"/>
      <c r="J351" s="166"/>
      <c r="K351" s="166"/>
      <c r="L351" s="166"/>
      <c r="M351" s="166"/>
      <c r="N351" s="373"/>
      <c r="O351" s="373"/>
      <c r="P351" s="166"/>
      <c r="Q351" s="166"/>
      <c r="R351" s="166"/>
      <c r="S351" s="166"/>
      <c r="T351" s="166"/>
      <c r="U351" s="166"/>
      <c r="V351" s="166"/>
      <c r="W351" s="166"/>
      <c r="X351" s="166"/>
      <c r="Y351" s="166"/>
      <c r="Z351" s="166"/>
      <c r="AA351" s="166"/>
      <c r="AB351" s="166"/>
      <c r="AC351" s="166"/>
      <c r="AD351" s="166"/>
    </row>
    <row r="352" spans="1:49" ht="15" customHeight="1">
      <c r="A352" s="70"/>
      <c r="B352" s="2"/>
      <c r="C352" s="72" t="s">
        <v>65</v>
      </c>
      <c r="D352" s="362" t="str">
        <f>IF(CNGE_2024_M1_Secc3!D87="","",CNGE_2024_M1_Secc3!D87)</f>
        <v/>
      </c>
      <c r="E352" s="363"/>
      <c r="F352" s="363"/>
      <c r="G352" s="364"/>
      <c r="H352" s="166"/>
      <c r="I352" s="166"/>
      <c r="J352" s="166"/>
      <c r="K352" s="166"/>
      <c r="L352" s="166"/>
      <c r="M352" s="166"/>
      <c r="N352" s="373"/>
      <c r="O352" s="373"/>
      <c r="P352" s="166"/>
      <c r="Q352" s="166"/>
      <c r="R352" s="166"/>
      <c r="S352" s="166"/>
      <c r="T352" s="166"/>
      <c r="U352" s="166"/>
      <c r="V352" s="166"/>
      <c r="W352" s="166"/>
      <c r="X352" s="166"/>
      <c r="Y352" s="166"/>
      <c r="Z352" s="166"/>
      <c r="AA352" s="166"/>
      <c r="AB352" s="166"/>
      <c r="AC352" s="166"/>
      <c r="AD352" s="166"/>
    </row>
    <row r="353" spans="1:30" ht="15" customHeight="1">
      <c r="A353" s="70"/>
      <c r="B353" s="2"/>
      <c r="C353" s="72" t="s">
        <v>66</v>
      </c>
      <c r="D353" s="362" t="str">
        <f>IF(CNGE_2024_M1_Secc3!D88="","",CNGE_2024_M1_Secc3!D88)</f>
        <v/>
      </c>
      <c r="E353" s="363"/>
      <c r="F353" s="363"/>
      <c r="G353" s="364"/>
      <c r="H353" s="166"/>
      <c r="I353" s="166"/>
      <c r="J353" s="166"/>
      <c r="K353" s="166"/>
      <c r="L353" s="166"/>
      <c r="M353" s="166"/>
      <c r="N353" s="373"/>
      <c r="O353" s="373"/>
      <c r="P353" s="166"/>
      <c r="Q353" s="166"/>
      <c r="R353" s="166"/>
      <c r="S353" s="166"/>
      <c r="T353" s="166"/>
      <c r="U353" s="166"/>
      <c r="V353" s="166"/>
      <c r="W353" s="166"/>
      <c r="X353" s="166"/>
      <c r="Y353" s="166"/>
      <c r="Z353" s="166"/>
      <c r="AA353" s="166"/>
      <c r="AB353" s="166"/>
      <c r="AC353" s="166"/>
      <c r="AD353" s="166"/>
    </row>
    <row r="354" spans="1:30" ht="15" customHeight="1">
      <c r="A354" s="70"/>
      <c r="B354" s="2"/>
      <c r="C354" s="72" t="s">
        <v>67</v>
      </c>
      <c r="D354" s="362" t="str">
        <f>IF(CNGE_2024_M1_Secc3!D89="","",CNGE_2024_M1_Secc3!D89)</f>
        <v/>
      </c>
      <c r="E354" s="363"/>
      <c r="F354" s="363"/>
      <c r="G354" s="364"/>
      <c r="H354" s="166"/>
      <c r="I354" s="166"/>
      <c r="J354" s="166"/>
      <c r="K354" s="166"/>
      <c r="L354" s="166"/>
      <c r="M354" s="166"/>
      <c r="N354" s="373"/>
      <c r="O354" s="373"/>
      <c r="P354" s="166"/>
      <c r="Q354" s="166"/>
      <c r="R354" s="166"/>
      <c r="S354" s="166"/>
      <c r="T354" s="166"/>
      <c r="U354" s="166"/>
      <c r="V354" s="166"/>
      <c r="W354" s="166"/>
      <c r="X354" s="166"/>
      <c r="Y354" s="166"/>
      <c r="Z354" s="166"/>
      <c r="AA354" s="166"/>
      <c r="AB354" s="166"/>
      <c r="AC354" s="166"/>
      <c r="AD354" s="166"/>
    </row>
    <row r="355" spans="1:30" ht="15" customHeight="1">
      <c r="A355" s="70"/>
      <c r="B355" s="2"/>
      <c r="C355" s="72" t="s">
        <v>68</v>
      </c>
      <c r="D355" s="362" t="str">
        <f>IF(CNGE_2024_M1_Secc3!D90="","",CNGE_2024_M1_Secc3!D90)</f>
        <v/>
      </c>
      <c r="E355" s="363"/>
      <c r="F355" s="363"/>
      <c r="G355" s="364"/>
      <c r="H355" s="166"/>
      <c r="I355" s="166"/>
      <c r="J355" s="166"/>
      <c r="K355" s="166"/>
      <c r="L355" s="166"/>
      <c r="M355" s="166"/>
      <c r="N355" s="373"/>
      <c r="O355" s="373"/>
      <c r="P355" s="166"/>
      <c r="Q355" s="166"/>
      <c r="R355" s="166"/>
      <c r="S355" s="166"/>
      <c r="T355" s="166"/>
      <c r="U355" s="166"/>
      <c r="V355" s="166"/>
      <c r="W355" s="166"/>
      <c r="X355" s="166"/>
      <c r="Y355" s="166"/>
      <c r="Z355" s="166"/>
      <c r="AA355" s="166"/>
      <c r="AB355" s="166"/>
      <c r="AC355" s="166"/>
      <c r="AD355" s="166"/>
    </row>
    <row r="356" spans="1:30" ht="15" customHeight="1">
      <c r="A356" s="70"/>
      <c r="B356" s="2"/>
      <c r="C356" s="72" t="s">
        <v>69</v>
      </c>
      <c r="D356" s="362" t="str">
        <f>IF(CNGE_2024_M1_Secc3!D91="","",CNGE_2024_M1_Secc3!D91)</f>
        <v/>
      </c>
      <c r="E356" s="363"/>
      <c r="F356" s="363"/>
      <c r="G356" s="364"/>
      <c r="H356" s="166"/>
      <c r="I356" s="166"/>
      <c r="J356" s="166"/>
      <c r="K356" s="166"/>
      <c r="L356" s="166"/>
      <c r="M356" s="166"/>
      <c r="N356" s="373"/>
      <c r="O356" s="373"/>
      <c r="P356" s="166"/>
      <c r="Q356" s="166"/>
      <c r="R356" s="166"/>
      <c r="S356" s="166"/>
      <c r="T356" s="166"/>
      <c r="U356" s="166"/>
      <c r="V356" s="166"/>
      <c r="W356" s="166"/>
      <c r="X356" s="166"/>
      <c r="Y356" s="166"/>
      <c r="Z356" s="166"/>
      <c r="AA356" s="166"/>
      <c r="AB356" s="166"/>
      <c r="AC356" s="166"/>
      <c r="AD356" s="166"/>
    </row>
    <row r="357" spans="1:30" ht="15" customHeight="1">
      <c r="A357" s="70"/>
      <c r="B357" s="2"/>
      <c r="C357" s="72" t="s">
        <v>70</v>
      </c>
      <c r="D357" s="362" t="str">
        <f>IF(CNGE_2024_M1_Secc3!D92="","",CNGE_2024_M1_Secc3!D92)</f>
        <v/>
      </c>
      <c r="E357" s="363"/>
      <c r="F357" s="363"/>
      <c r="G357" s="364"/>
      <c r="H357" s="166"/>
      <c r="I357" s="166"/>
      <c r="J357" s="166"/>
      <c r="K357" s="166"/>
      <c r="L357" s="166"/>
      <c r="M357" s="166"/>
      <c r="N357" s="373"/>
      <c r="O357" s="373"/>
      <c r="P357" s="166"/>
      <c r="Q357" s="166"/>
      <c r="R357" s="166"/>
      <c r="S357" s="166"/>
      <c r="T357" s="166"/>
      <c r="U357" s="166"/>
      <c r="V357" s="166"/>
      <c r="W357" s="166"/>
      <c r="X357" s="166"/>
      <c r="Y357" s="166"/>
      <c r="Z357" s="166"/>
      <c r="AA357" s="166"/>
      <c r="AB357" s="166"/>
      <c r="AC357" s="166"/>
      <c r="AD357" s="166"/>
    </row>
    <row r="358" spans="1:30" ht="15" customHeight="1">
      <c r="A358" s="70"/>
      <c r="B358" s="2"/>
      <c r="C358" s="72" t="s">
        <v>71</v>
      </c>
      <c r="D358" s="362" t="str">
        <f>IF(CNGE_2024_M1_Secc3!D93="","",CNGE_2024_M1_Secc3!D93)</f>
        <v/>
      </c>
      <c r="E358" s="363"/>
      <c r="F358" s="363"/>
      <c r="G358" s="364"/>
      <c r="H358" s="166"/>
      <c r="I358" s="166"/>
      <c r="J358" s="166"/>
      <c r="K358" s="166"/>
      <c r="L358" s="166"/>
      <c r="M358" s="166"/>
      <c r="N358" s="373"/>
      <c r="O358" s="373"/>
      <c r="P358" s="166"/>
      <c r="Q358" s="166"/>
      <c r="R358" s="166"/>
      <c r="S358" s="166"/>
      <c r="T358" s="166"/>
      <c r="U358" s="166"/>
      <c r="V358" s="166"/>
      <c r="W358" s="166"/>
      <c r="X358" s="166"/>
      <c r="Y358" s="166"/>
      <c r="Z358" s="166"/>
      <c r="AA358" s="166"/>
      <c r="AB358" s="166"/>
      <c r="AC358" s="166"/>
      <c r="AD358" s="166"/>
    </row>
    <row r="359" spans="1:30" ht="15" customHeight="1">
      <c r="A359" s="70"/>
      <c r="B359" s="2"/>
      <c r="C359" s="72" t="s">
        <v>72</v>
      </c>
      <c r="D359" s="362" t="str">
        <f>IF(CNGE_2024_M1_Secc3!D94="","",CNGE_2024_M1_Secc3!D94)</f>
        <v/>
      </c>
      <c r="E359" s="363"/>
      <c r="F359" s="363"/>
      <c r="G359" s="364"/>
      <c r="H359" s="166"/>
      <c r="I359" s="166"/>
      <c r="J359" s="166"/>
      <c r="K359" s="166"/>
      <c r="L359" s="166"/>
      <c r="M359" s="166"/>
      <c r="N359" s="373"/>
      <c r="O359" s="373"/>
      <c r="P359" s="166"/>
      <c r="Q359" s="166"/>
      <c r="R359" s="166"/>
      <c r="S359" s="166"/>
      <c r="T359" s="166"/>
      <c r="U359" s="166"/>
      <c r="V359" s="166"/>
      <c r="W359" s="166"/>
      <c r="X359" s="166"/>
      <c r="Y359" s="166"/>
      <c r="Z359" s="166"/>
      <c r="AA359" s="166"/>
      <c r="AB359" s="166"/>
      <c r="AC359" s="166"/>
      <c r="AD359" s="166"/>
    </row>
    <row r="360" spans="1:30" ht="15" customHeight="1">
      <c r="A360" s="70"/>
      <c r="B360" s="2"/>
      <c r="C360" s="72" t="s">
        <v>73</v>
      </c>
      <c r="D360" s="362" t="str">
        <f>IF(CNGE_2024_M1_Secc3!D95="","",CNGE_2024_M1_Secc3!D95)</f>
        <v/>
      </c>
      <c r="E360" s="363"/>
      <c r="F360" s="363"/>
      <c r="G360" s="364"/>
      <c r="H360" s="166"/>
      <c r="I360" s="166"/>
      <c r="J360" s="166"/>
      <c r="K360" s="166"/>
      <c r="L360" s="166"/>
      <c r="M360" s="166"/>
      <c r="N360" s="373"/>
      <c r="O360" s="373"/>
      <c r="P360" s="166"/>
      <c r="Q360" s="166"/>
      <c r="R360" s="166"/>
      <c r="S360" s="166"/>
      <c r="T360" s="166"/>
      <c r="U360" s="166"/>
      <c r="V360" s="166"/>
      <c r="W360" s="166"/>
      <c r="X360" s="166"/>
      <c r="Y360" s="166"/>
      <c r="Z360" s="166"/>
      <c r="AA360" s="166"/>
      <c r="AB360" s="166"/>
      <c r="AC360" s="166"/>
      <c r="AD360" s="166"/>
    </row>
    <row r="361" spans="1:30" ht="15" customHeight="1">
      <c r="A361" s="70"/>
      <c r="B361" s="2"/>
      <c r="C361" s="72" t="s">
        <v>74</v>
      </c>
      <c r="D361" s="362" t="str">
        <f>IF(CNGE_2024_M1_Secc3!D96="","",CNGE_2024_M1_Secc3!D96)</f>
        <v/>
      </c>
      <c r="E361" s="363"/>
      <c r="F361" s="363"/>
      <c r="G361" s="364"/>
      <c r="H361" s="166"/>
      <c r="I361" s="166"/>
      <c r="J361" s="166"/>
      <c r="K361" s="166"/>
      <c r="L361" s="166"/>
      <c r="M361" s="166"/>
      <c r="N361" s="373"/>
      <c r="O361" s="373"/>
      <c r="P361" s="166"/>
      <c r="Q361" s="166"/>
      <c r="R361" s="166"/>
      <c r="S361" s="166"/>
      <c r="T361" s="166"/>
      <c r="U361" s="166"/>
      <c r="V361" s="166"/>
      <c r="W361" s="166"/>
      <c r="X361" s="166"/>
      <c r="Y361" s="166"/>
      <c r="Z361" s="166"/>
      <c r="AA361" s="166"/>
      <c r="AB361" s="166"/>
      <c r="AC361" s="166"/>
      <c r="AD361" s="166"/>
    </row>
    <row r="362" spans="1:30" ht="15" customHeight="1">
      <c r="A362" s="70"/>
      <c r="B362" s="2"/>
      <c r="C362" s="72" t="s">
        <v>75</v>
      </c>
      <c r="D362" s="362" t="str">
        <f>IF(CNGE_2024_M1_Secc3!D97="","",CNGE_2024_M1_Secc3!D97)</f>
        <v/>
      </c>
      <c r="E362" s="363"/>
      <c r="F362" s="363"/>
      <c r="G362" s="364"/>
      <c r="H362" s="166"/>
      <c r="I362" s="166"/>
      <c r="J362" s="166"/>
      <c r="K362" s="166"/>
      <c r="L362" s="166"/>
      <c r="M362" s="166"/>
      <c r="N362" s="373"/>
      <c r="O362" s="373"/>
      <c r="P362" s="166"/>
      <c r="Q362" s="166"/>
      <c r="R362" s="166"/>
      <c r="S362" s="166"/>
      <c r="T362" s="166"/>
      <c r="U362" s="166"/>
      <c r="V362" s="166"/>
      <c r="W362" s="166"/>
      <c r="X362" s="166"/>
      <c r="Y362" s="166"/>
      <c r="Z362" s="166"/>
      <c r="AA362" s="166"/>
      <c r="AB362" s="166"/>
      <c r="AC362" s="166"/>
      <c r="AD362" s="166"/>
    </row>
    <row r="363" spans="1:30" ht="15" customHeight="1">
      <c r="A363" s="70"/>
      <c r="B363" s="2"/>
      <c r="C363" s="72" t="s">
        <v>76</v>
      </c>
      <c r="D363" s="362" t="str">
        <f>IF(CNGE_2024_M1_Secc3!D98="","",CNGE_2024_M1_Secc3!D98)</f>
        <v/>
      </c>
      <c r="E363" s="363"/>
      <c r="F363" s="363"/>
      <c r="G363" s="364"/>
      <c r="H363" s="166"/>
      <c r="I363" s="166"/>
      <c r="J363" s="166"/>
      <c r="K363" s="166"/>
      <c r="L363" s="166"/>
      <c r="M363" s="166"/>
      <c r="N363" s="373"/>
      <c r="O363" s="373"/>
      <c r="P363" s="166"/>
      <c r="Q363" s="166"/>
      <c r="R363" s="166"/>
      <c r="S363" s="166"/>
      <c r="T363" s="166"/>
      <c r="U363" s="166"/>
      <c r="V363" s="166"/>
      <c r="W363" s="166"/>
      <c r="X363" s="166"/>
      <c r="Y363" s="166"/>
      <c r="Z363" s="166"/>
      <c r="AA363" s="166"/>
      <c r="AB363" s="166"/>
      <c r="AC363" s="166"/>
      <c r="AD363" s="166"/>
    </row>
    <row r="364" spans="1:30" ht="15" customHeight="1">
      <c r="A364" s="70"/>
      <c r="B364" s="2"/>
      <c r="C364" s="72" t="s">
        <v>77</v>
      </c>
      <c r="D364" s="362" t="str">
        <f>IF(CNGE_2024_M1_Secc3!D99="","",CNGE_2024_M1_Secc3!D99)</f>
        <v/>
      </c>
      <c r="E364" s="363"/>
      <c r="F364" s="363"/>
      <c r="G364" s="364"/>
      <c r="H364" s="166"/>
      <c r="I364" s="166"/>
      <c r="J364" s="166"/>
      <c r="K364" s="166"/>
      <c r="L364" s="166"/>
      <c r="M364" s="166"/>
      <c r="N364" s="373"/>
      <c r="O364" s="373"/>
      <c r="P364" s="166"/>
      <c r="Q364" s="166"/>
      <c r="R364" s="166"/>
      <c r="S364" s="166"/>
      <c r="T364" s="166"/>
      <c r="U364" s="166"/>
      <c r="V364" s="166"/>
      <c r="W364" s="166"/>
      <c r="X364" s="166"/>
      <c r="Y364" s="166"/>
      <c r="Z364" s="166"/>
      <c r="AA364" s="166"/>
      <c r="AB364" s="166"/>
      <c r="AC364" s="166"/>
      <c r="AD364" s="166"/>
    </row>
    <row r="365" spans="1:30" ht="15" customHeight="1">
      <c r="A365" s="70"/>
      <c r="B365" s="2"/>
      <c r="C365" s="72" t="s">
        <v>78</v>
      </c>
      <c r="D365" s="362" t="str">
        <f>IF(CNGE_2024_M1_Secc3!D100="","",CNGE_2024_M1_Secc3!D100)</f>
        <v/>
      </c>
      <c r="E365" s="363"/>
      <c r="F365" s="363"/>
      <c r="G365" s="364"/>
      <c r="H365" s="166"/>
      <c r="I365" s="166"/>
      <c r="J365" s="166"/>
      <c r="K365" s="166"/>
      <c r="L365" s="166"/>
      <c r="M365" s="166"/>
      <c r="N365" s="373"/>
      <c r="O365" s="373"/>
      <c r="P365" s="166"/>
      <c r="Q365" s="166"/>
      <c r="R365" s="166"/>
      <c r="S365" s="166"/>
      <c r="T365" s="166"/>
      <c r="U365" s="166"/>
      <c r="V365" s="166"/>
      <c r="W365" s="166"/>
      <c r="X365" s="166"/>
      <c r="Y365" s="166"/>
      <c r="Z365" s="166"/>
      <c r="AA365" s="166"/>
      <c r="AB365" s="166"/>
      <c r="AC365" s="166"/>
      <c r="AD365" s="166"/>
    </row>
    <row r="366" spans="1:30" ht="15" customHeight="1">
      <c r="A366" s="70"/>
      <c r="B366" s="2"/>
      <c r="C366" s="72" t="s">
        <v>79</v>
      </c>
      <c r="D366" s="362" t="str">
        <f>IF(CNGE_2024_M1_Secc3!D101="","",CNGE_2024_M1_Secc3!D101)</f>
        <v/>
      </c>
      <c r="E366" s="363"/>
      <c r="F366" s="363"/>
      <c r="G366" s="364"/>
      <c r="H366" s="166"/>
      <c r="I366" s="166"/>
      <c r="J366" s="166"/>
      <c r="K366" s="166"/>
      <c r="L366" s="166"/>
      <c r="M366" s="166"/>
      <c r="N366" s="373"/>
      <c r="O366" s="373"/>
      <c r="P366" s="166"/>
      <c r="Q366" s="166"/>
      <c r="R366" s="166"/>
      <c r="S366" s="166"/>
      <c r="T366" s="166"/>
      <c r="U366" s="166"/>
      <c r="V366" s="166"/>
      <c r="W366" s="166"/>
      <c r="X366" s="166"/>
      <c r="Y366" s="166"/>
      <c r="Z366" s="166"/>
      <c r="AA366" s="166"/>
      <c r="AB366" s="166"/>
      <c r="AC366" s="166"/>
      <c r="AD366" s="166"/>
    </row>
    <row r="367" spans="1:30" ht="15" customHeight="1">
      <c r="A367" s="70"/>
      <c r="B367" s="2"/>
      <c r="C367" s="72" t="s">
        <v>80</v>
      </c>
      <c r="D367" s="362" t="str">
        <f>IF(CNGE_2024_M1_Secc3!D102="","",CNGE_2024_M1_Secc3!D102)</f>
        <v/>
      </c>
      <c r="E367" s="363"/>
      <c r="F367" s="363"/>
      <c r="G367" s="364"/>
      <c r="H367" s="166"/>
      <c r="I367" s="166"/>
      <c r="J367" s="166"/>
      <c r="K367" s="166"/>
      <c r="L367" s="166"/>
      <c r="M367" s="166"/>
      <c r="N367" s="373"/>
      <c r="O367" s="373"/>
      <c r="P367" s="166"/>
      <c r="Q367" s="166"/>
      <c r="R367" s="166"/>
      <c r="S367" s="166"/>
      <c r="T367" s="166"/>
      <c r="U367" s="166"/>
      <c r="V367" s="166"/>
      <c r="W367" s="166"/>
      <c r="X367" s="166"/>
      <c r="Y367" s="166"/>
      <c r="Z367" s="166"/>
      <c r="AA367" s="166"/>
      <c r="AB367" s="166"/>
      <c r="AC367" s="166"/>
      <c r="AD367" s="166"/>
    </row>
    <row r="368" spans="1:30" ht="15" customHeight="1">
      <c r="A368" s="70"/>
      <c r="B368" s="2"/>
      <c r="C368" s="72" t="s">
        <v>81</v>
      </c>
      <c r="D368" s="362" t="str">
        <f>IF(CNGE_2024_M1_Secc3!D103="","",CNGE_2024_M1_Secc3!D103)</f>
        <v/>
      </c>
      <c r="E368" s="363"/>
      <c r="F368" s="363"/>
      <c r="G368" s="364"/>
      <c r="H368" s="166"/>
      <c r="I368" s="166"/>
      <c r="J368" s="166"/>
      <c r="K368" s="166"/>
      <c r="L368" s="166"/>
      <c r="M368" s="166"/>
      <c r="N368" s="373"/>
      <c r="O368" s="373"/>
      <c r="P368" s="166"/>
      <c r="Q368" s="166"/>
      <c r="R368" s="166"/>
      <c r="S368" s="166"/>
      <c r="T368" s="166"/>
      <c r="U368" s="166"/>
      <c r="V368" s="166"/>
      <c r="W368" s="166"/>
      <c r="X368" s="166"/>
      <c r="Y368" s="166"/>
      <c r="Z368" s="166"/>
      <c r="AA368" s="166"/>
      <c r="AB368" s="166"/>
      <c r="AC368" s="166"/>
      <c r="AD368" s="166"/>
    </row>
    <row r="369" spans="1:30" ht="15" customHeight="1">
      <c r="A369" s="70"/>
      <c r="B369" s="2"/>
      <c r="C369" s="72" t="s">
        <v>82</v>
      </c>
      <c r="D369" s="362" t="str">
        <f>IF(CNGE_2024_M1_Secc3!D104="","",CNGE_2024_M1_Secc3!D104)</f>
        <v/>
      </c>
      <c r="E369" s="363"/>
      <c r="F369" s="363"/>
      <c r="G369" s="364"/>
      <c r="H369" s="166"/>
      <c r="I369" s="166"/>
      <c r="J369" s="166"/>
      <c r="K369" s="166"/>
      <c r="L369" s="166"/>
      <c r="M369" s="166"/>
      <c r="N369" s="373"/>
      <c r="O369" s="373"/>
      <c r="P369" s="166"/>
      <c r="Q369" s="166"/>
      <c r="R369" s="166"/>
      <c r="S369" s="166"/>
      <c r="T369" s="166"/>
      <c r="U369" s="166"/>
      <c r="V369" s="166"/>
      <c r="W369" s="166"/>
      <c r="X369" s="166"/>
      <c r="Y369" s="166"/>
      <c r="Z369" s="166"/>
      <c r="AA369" s="166"/>
      <c r="AB369" s="166"/>
      <c r="AC369" s="166"/>
      <c r="AD369" s="166"/>
    </row>
    <row r="370" spans="1:30" ht="15" customHeight="1">
      <c r="A370" s="70"/>
      <c r="B370" s="2"/>
      <c r="C370" s="72" t="s">
        <v>83</v>
      </c>
      <c r="D370" s="362" t="str">
        <f>IF(CNGE_2024_M1_Secc3!D105="","",CNGE_2024_M1_Secc3!D105)</f>
        <v/>
      </c>
      <c r="E370" s="363"/>
      <c r="F370" s="363"/>
      <c r="G370" s="364"/>
      <c r="H370" s="166"/>
      <c r="I370" s="166"/>
      <c r="J370" s="166"/>
      <c r="K370" s="166"/>
      <c r="L370" s="166"/>
      <c r="M370" s="166"/>
      <c r="N370" s="373"/>
      <c r="O370" s="373"/>
      <c r="P370" s="166"/>
      <c r="Q370" s="166"/>
      <c r="R370" s="166"/>
      <c r="S370" s="166"/>
      <c r="T370" s="166"/>
      <c r="U370" s="166"/>
      <c r="V370" s="166"/>
      <c r="W370" s="166"/>
      <c r="X370" s="166"/>
      <c r="Y370" s="166"/>
      <c r="Z370" s="166"/>
      <c r="AA370" s="166"/>
      <c r="AB370" s="166"/>
      <c r="AC370" s="166"/>
      <c r="AD370" s="166"/>
    </row>
    <row r="371" spans="1:30" ht="15" customHeight="1">
      <c r="A371" s="70"/>
      <c r="B371" s="2"/>
      <c r="C371" s="72" t="s">
        <v>84</v>
      </c>
      <c r="D371" s="362" t="str">
        <f>IF(CNGE_2024_M1_Secc3!D106="","",CNGE_2024_M1_Secc3!D106)</f>
        <v/>
      </c>
      <c r="E371" s="363"/>
      <c r="F371" s="363"/>
      <c r="G371" s="364"/>
      <c r="H371" s="166"/>
      <c r="I371" s="166"/>
      <c r="J371" s="166"/>
      <c r="K371" s="166"/>
      <c r="L371" s="166"/>
      <c r="M371" s="166"/>
      <c r="N371" s="373"/>
      <c r="O371" s="373"/>
      <c r="P371" s="166"/>
      <c r="Q371" s="166"/>
      <c r="R371" s="166"/>
      <c r="S371" s="166"/>
      <c r="T371" s="166"/>
      <c r="U371" s="166"/>
      <c r="V371" s="166"/>
      <c r="W371" s="166"/>
      <c r="X371" s="166"/>
      <c r="Y371" s="166"/>
      <c r="Z371" s="166"/>
      <c r="AA371" s="166"/>
      <c r="AB371" s="166"/>
      <c r="AC371" s="166"/>
      <c r="AD371" s="166"/>
    </row>
    <row r="372" spans="1:30" ht="15" customHeight="1">
      <c r="A372" s="70"/>
      <c r="B372" s="2"/>
      <c r="C372" s="72" t="s">
        <v>85</v>
      </c>
      <c r="D372" s="362" t="str">
        <f>IF(CNGE_2024_M1_Secc3!D107="","",CNGE_2024_M1_Secc3!D107)</f>
        <v/>
      </c>
      <c r="E372" s="363"/>
      <c r="F372" s="363"/>
      <c r="G372" s="364"/>
      <c r="H372" s="166"/>
      <c r="I372" s="166"/>
      <c r="J372" s="166"/>
      <c r="K372" s="166"/>
      <c r="L372" s="166"/>
      <c r="M372" s="166"/>
      <c r="N372" s="373"/>
      <c r="O372" s="373"/>
      <c r="P372" s="166"/>
      <c r="Q372" s="166"/>
      <c r="R372" s="166"/>
      <c r="S372" s="166"/>
      <c r="T372" s="166"/>
      <c r="U372" s="166"/>
      <c r="V372" s="166"/>
      <c r="W372" s="166"/>
      <c r="X372" s="166"/>
      <c r="Y372" s="166"/>
      <c r="Z372" s="166"/>
      <c r="AA372" s="166"/>
      <c r="AB372" s="166"/>
      <c r="AC372" s="166"/>
      <c r="AD372" s="166"/>
    </row>
    <row r="373" spans="1:30" ht="15" customHeight="1">
      <c r="A373" s="70"/>
      <c r="B373" s="2"/>
      <c r="C373" s="72" t="s">
        <v>86</v>
      </c>
      <c r="D373" s="362" t="str">
        <f>IF(CNGE_2024_M1_Secc3!D108="","",CNGE_2024_M1_Secc3!D108)</f>
        <v/>
      </c>
      <c r="E373" s="363"/>
      <c r="F373" s="363"/>
      <c r="G373" s="364"/>
      <c r="H373" s="166"/>
      <c r="I373" s="166"/>
      <c r="J373" s="166"/>
      <c r="K373" s="166"/>
      <c r="L373" s="166"/>
      <c r="M373" s="166"/>
      <c r="N373" s="373"/>
      <c r="O373" s="373"/>
      <c r="P373" s="166"/>
      <c r="Q373" s="166"/>
      <c r="R373" s="166"/>
      <c r="S373" s="166"/>
      <c r="T373" s="166"/>
      <c r="U373" s="166"/>
      <c r="V373" s="166"/>
      <c r="W373" s="166"/>
      <c r="X373" s="166"/>
      <c r="Y373" s="166"/>
      <c r="Z373" s="166"/>
      <c r="AA373" s="166"/>
      <c r="AB373" s="166"/>
      <c r="AC373" s="166"/>
      <c r="AD373" s="166"/>
    </row>
    <row r="374" spans="1:30" ht="15" customHeight="1">
      <c r="A374" s="70"/>
      <c r="B374" s="2"/>
      <c r="C374" s="72" t="s">
        <v>87</v>
      </c>
      <c r="D374" s="362" t="str">
        <f>IF(CNGE_2024_M1_Secc3!D109="","",CNGE_2024_M1_Secc3!D109)</f>
        <v/>
      </c>
      <c r="E374" s="363"/>
      <c r="F374" s="363"/>
      <c r="G374" s="364"/>
      <c r="H374" s="166"/>
      <c r="I374" s="166"/>
      <c r="J374" s="166"/>
      <c r="K374" s="166"/>
      <c r="L374" s="166"/>
      <c r="M374" s="166"/>
      <c r="N374" s="373"/>
      <c r="O374" s="373"/>
      <c r="P374" s="166"/>
      <c r="Q374" s="166"/>
      <c r="R374" s="166"/>
      <c r="S374" s="166"/>
      <c r="T374" s="166"/>
      <c r="U374" s="166"/>
      <c r="V374" s="166"/>
      <c r="W374" s="166"/>
      <c r="X374" s="166"/>
      <c r="Y374" s="166"/>
      <c r="Z374" s="166"/>
      <c r="AA374" s="166"/>
      <c r="AB374" s="166"/>
      <c r="AC374" s="166"/>
      <c r="AD374" s="166"/>
    </row>
    <row r="375" spans="1:30" ht="15" customHeight="1">
      <c r="A375" s="70"/>
      <c r="B375" s="2"/>
      <c r="C375" s="72" t="s">
        <v>88</v>
      </c>
      <c r="D375" s="362" t="str">
        <f>IF(CNGE_2024_M1_Secc3!D110="","",CNGE_2024_M1_Secc3!D110)</f>
        <v/>
      </c>
      <c r="E375" s="363"/>
      <c r="F375" s="363"/>
      <c r="G375" s="364"/>
      <c r="H375" s="166"/>
      <c r="I375" s="166"/>
      <c r="J375" s="166"/>
      <c r="K375" s="166"/>
      <c r="L375" s="166"/>
      <c r="M375" s="166"/>
      <c r="N375" s="373"/>
      <c r="O375" s="373"/>
      <c r="P375" s="166"/>
      <c r="Q375" s="166"/>
      <c r="R375" s="166"/>
      <c r="S375" s="166"/>
      <c r="T375" s="166"/>
      <c r="U375" s="166"/>
      <c r="V375" s="166"/>
      <c r="W375" s="166"/>
      <c r="X375" s="166"/>
      <c r="Y375" s="166"/>
      <c r="Z375" s="166"/>
      <c r="AA375" s="166"/>
      <c r="AB375" s="166"/>
      <c r="AC375" s="166"/>
      <c r="AD375" s="166"/>
    </row>
    <row r="376" spans="1:30" ht="15" customHeight="1">
      <c r="A376" s="70"/>
      <c r="B376" s="2"/>
      <c r="C376" s="72" t="s">
        <v>89</v>
      </c>
      <c r="D376" s="362" t="str">
        <f>IF(CNGE_2024_M1_Secc3!D111="","",CNGE_2024_M1_Secc3!D111)</f>
        <v/>
      </c>
      <c r="E376" s="363"/>
      <c r="F376" s="363"/>
      <c r="G376" s="364"/>
      <c r="H376" s="166"/>
      <c r="I376" s="166"/>
      <c r="J376" s="166"/>
      <c r="K376" s="166"/>
      <c r="L376" s="166"/>
      <c r="M376" s="166"/>
      <c r="N376" s="373"/>
      <c r="O376" s="373"/>
      <c r="P376" s="166"/>
      <c r="Q376" s="166"/>
      <c r="R376" s="166"/>
      <c r="S376" s="166"/>
      <c r="T376" s="166"/>
      <c r="U376" s="166"/>
      <c r="V376" s="166"/>
      <c r="W376" s="166"/>
      <c r="X376" s="166"/>
      <c r="Y376" s="166"/>
      <c r="Z376" s="166"/>
      <c r="AA376" s="166"/>
      <c r="AB376" s="166"/>
      <c r="AC376" s="166"/>
      <c r="AD376" s="166"/>
    </row>
    <row r="377" spans="1:30" ht="15" customHeight="1">
      <c r="A377" s="70"/>
      <c r="B377" s="2"/>
      <c r="C377" s="72" t="s">
        <v>90</v>
      </c>
      <c r="D377" s="362" t="str">
        <f>IF(CNGE_2024_M1_Secc3!D112="","",CNGE_2024_M1_Secc3!D112)</f>
        <v/>
      </c>
      <c r="E377" s="363"/>
      <c r="F377" s="363"/>
      <c r="G377" s="364"/>
      <c r="H377" s="166"/>
      <c r="I377" s="166"/>
      <c r="J377" s="166"/>
      <c r="K377" s="166"/>
      <c r="L377" s="166"/>
      <c r="M377" s="166"/>
      <c r="N377" s="373"/>
      <c r="O377" s="373"/>
      <c r="P377" s="166"/>
      <c r="Q377" s="166"/>
      <c r="R377" s="166"/>
      <c r="S377" s="166"/>
      <c r="T377" s="166"/>
      <c r="U377" s="166"/>
      <c r="V377" s="166"/>
      <c r="W377" s="166"/>
      <c r="X377" s="166"/>
      <c r="Y377" s="166"/>
      <c r="Z377" s="166"/>
      <c r="AA377" s="166"/>
      <c r="AB377" s="166"/>
      <c r="AC377" s="166"/>
      <c r="AD377" s="166"/>
    </row>
    <row r="378" spans="1:30" ht="15" customHeight="1">
      <c r="A378" s="70"/>
      <c r="B378" s="2"/>
      <c r="C378" s="72" t="s">
        <v>91</v>
      </c>
      <c r="D378" s="362" t="str">
        <f>IF(CNGE_2024_M1_Secc3!D113="","",CNGE_2024_M1_Secc3!D113)</f>
        <v/>
      </c>
      <c r="E378" s="363"/>
      <c r="F378" s="363"/>
      <c r="G378" s="364"/>
      <c r="H378" s="166"/>
      <c r="I378" s="166"/>
      <c r="J378" s="166"/>
      <c r="K378" s="166"/>
      <c r="L378" s="166"/>
      <c r="M378" s="166"/>
      <c r="N378" s="373"/>
      <c r="O378" s="373"/>
      <c r="P378" s="166"/>
      <c r="Q378" s="166"/>
      <c r="R378" s="166"/>
      <c r="S378" s="166"/>
      <c r="T378" s="166"/>
      <c r="U378" s="166"/>
      <c r="V378" s="166"/>
      <c r="W378" s="166"/>
      <c r="X378" s="166"/>
      <c r="Y378" s="166"/>
      <c r="Z378" s="166"/>
      <c r="AA378" s="166"/>
      <c r="AB378" s="166"/>
      <c r="AC378" s="166"/>
      <c r="AD378" s="166"/>
    </row>
    <row r="379" spans="1:30" ht="15" customHeight="1">
      <c r="A379" s="70"/>
      <c r="B379" s="2"/>
      <c r="C379" s="72" t="s">
        <v>116</v>
      </c>
      <c r="D379" s="362" t="str">
        <f>IF(CNGE_2024_M1_Secc3!D114="","",CNGE_2024_M1_Secc3!D114)</f>
        <v/>
      </c>
      <c r="E379" s="363"/>
      <c r="F379" s="363"/>
      <c r="G379" s="364"/>
      <c r="H379" s="166"/>
      <c r="I379" s="166"/>
      <c r="J379" s="166"/>
      <c r="K379" s="166"/>
      <c r="L379" s="166"/>
      <c r="M379" s="166"/>
      <c r="N379" s="373"/>
      <c r="O379" s="373"/>
      <c r="P379" s="166"/>
      <c r="Q379" s="166"/>
      <c r="R379" s="166"/>
      <c r="S379" s="166"/>
      <c r="T379" s="166"/>
      <c r="U379" s="166"/>
      <c r="V379" s="166"/>
      <c r="W379" s="166"/>
      <c r="X379" s="166"/>
      <c r="Y379" s="166"/>
      <c r="Z379" s="166"/>
      <c r="AA379" s="166"/>
      <c r="AB379" s="166"/>
      <c r="AC379" s="166"/>
      <c r="AD379" s="166"/>
    </row>
    <row r="380" spans="1:30" ht="15" customHeight="1">
      <c r="A380" s="70"/>
      <c r="B380" s="2"/>
      <c r="C380" s="72" t="s">
        <v>117</v>
      </c>
      <c r="D380" s="362" t="str">
        <f>IF(CNGE_2024_M1_Secc3!D115="","",CNGE_2024_M1_Secc3!D115)</f>
        <v/>
      </c>
      <c r="E380" s="363"/>
      <c r="F380" s="363"/>
      <c r="G380" s="364"/>
      <c r="H380" s="166"/>
      <c r="I380" s="166"/>
      <c r="J380" s="166"/>
      <c r="K380" s="166"/>
      <c r="L380" s="166"/>
      <c r="M380" s="166"/>
      <c r="N380" s="373"/>
      <c r="O380" s="373"/>
      <c r="P380" s="166"/>
      <c r="Q380" s="166"/>
      <c r="R380" s="166"/>
      <c r="S380" s="166"/>
      <c r="T380" s="166"/>
      <c r="U380" s="166"/>
      <c r="V380" s="166"/>
      <c r="W380" s="166"/>
      <c r="X380" s="166"/>
      <c r="Y380" s="166"/>
      <c r="Z380" s="166"/>
      <c r="AA380" s="166"/>
      <c r="AB380" s="166"/>
      <c r="AC380" s="166"/>
      <c r="AD380" s="166"/>
    </row>
    <row r="381" spans="1:30" ht="15" customHeight="1">
      <c r="A381" s="70"/>
      <c r="B381" s="2"/>
      <c r="C381" s="72" t="s">
        <v>118</v>
      </c>
      <c r="D381" s="362" t="str">
        <f>IF(CNGE_2024_M1_Secc3!D116="","",CNGE_2024_M1_Secc3!D116)</f>
        <v/>
      </c>
      <c r="E381" s="363"/>
      <c r="F381" s="363"/>
      <c r="G381" s="364"/>
      <c r="H381" s="166"/>
      <c r="I381" s="166"/>
      <c r="J381" s="166"/>
      <c r="K381" s="166"/>
      <c r="L381" s="166"/>
      <c r="M381" s="166"/>
      <c r="N381" s="373"/>
      <c r="O381" s="373"/>
      <c r="P381" s="166"/>
      <c r="Q381" s="166"/>
      <c r="R381" s="166"/>
      <c r="S381" s="166"/>
      <c r="T381" s="166"/>
      <c r="U381" s="166"/>
      <c r="V381" s="166"/>
      <c r="W381" s="166"/>
      <c r="X381" s="166"/>
      <c r="Y381" s="166"/>
      <c r="Z381" s="166"/>
      <c r="AA381" s="166"/>
      <c r="AB381" s="166"/>
      <c r="AC381" s="166"/>
      <c r="AD381" s="166"/>
    </row>
    <row r="382" spans="1:30" ht="15" customHeight="1">
      <c r="A382" s="70"/>
      <c r="B382" s="2"/>
      <c r="C382" s="72" t="s">
        <v>119</v>
      </c>
      <c r="D382" s="362" t="str">
        <f>IF(CNGE_2024_M1_Secc3!D117="","",CNGE_2024_M1_Secc3!D117)</f>
        <v/>
      </c>
      <c r="E382" s="363"/>
      <c r="F382" s="363"/>
      <c r="G382" s="364"/>
      <c r="H382" s="166"/>
      <c r="I382" s="166"/>
      <c r="J382" s="166"/>
      <c r="K382" s="166"/>
      <c r="L382" s="166"/>
      <c r="M382" s="166"/>
      <c r="N382" s="373"/>
      <c r="O382" s="373"/>
      <c r="P382" s="166"/>
      <c r="Q382" s="166"/>
      <c r="R382" s="166"/>
      <c r="S382" s="166"/>
      <c r="T382" s="166"/>
      <c r="U382" s="166"/>
      <c r="V382" s="166"/>
      <c r="W382" s="166"/>
      <c r="X382" s="166"/>
      <c r="Y382" s="166"/>
      <c r="Z382" s="166"/>
      <c r="AA382" s="166"/>
      <c r="AB382" s="166"/>
      <c r="AC382" s="166"/>
      <c r="AD382" s="166"/>
    </row>
    <row r="383" spans="1:30" ht="15" customHeight="1">
      <c r="A383" s="70"/>
      <c r="B383" s="2"/>
      <c r="C383" s="72" t="s">
        <v>120</v>
      </c>
      <c r="D383" s="362" t="str">
        <f>IF(CNGE_2024_M1_Secc3!D118="","",CNGE_2024_M1_Secc3!D118)</f>
        <v/>
      </c>
      <c r="E383" s="363"/>
      <c r="F383" s="363"/>
      <c r="G383" s="364"/>
      <c r="H383" s="166"/>
      <c r="I383" s="166"/>
      <c r="J383" s="166"/>
      <c r="K383" s="166"/>
      <c r="L383" s="166"/>
      <c r="M383" s="166"/>
      <c r="N383" s="373"/>
      <c r="O383" s="373"/>
      <c r="P383" s="166"/>
      <c r="Q383" s="166"/>
      <c r="R383" s="166"/>
      <c r="S383" s="166"/>
      <c r="T383" s="166"/>
      <c r="U383" s="166"/>
      <c r="V383" s="166"/>
      <c r="W383" s="166"/>
      <c r="X383" s="166"/>
      <c r="Y383" s="166"/>
      <c r="Z383" s="166"/>
      <c r="AA383" s="166"/>
      <c r="AB383" s="166"/>
      <c r="AC383" s="166"/>
      <c r="AD383" s="166"/>
    </row>
    <row r="384" spans="1:30" ht="15" customHeight="1">
      <c r="A384" s="70"/>
      <c r="B384" s="2"/>
      <c r="C384" s="72" t="s">
        <v>121</v>
      </c>
      <c r="D384" s="362" t="str">
        <f>IF(CNGE_2024_M1_Secc3!D119="","",CNGE_2024_M1_Secc3!D119)</f>
        <v/>
      </c>
      <c r="E384" s="363"/>
      <c r="F384" s="363"/>
      <c r="G384" s="364"/>
      <c r="H384" s="166"/>
      <c r="I384" s="166"/>
      <c r="J384" s="166"/>
      <c r="K384" s="166"/>
      <c r="L384" s="166"/>
      <c r="M384" s="166"/>
      <c r="N384" s="373"/>
      <c r="O384" s="373"/>
      <c r="P384" s="166"/>
      <c r="Q384" s="166"/>
      <c r="R384" s="166"/>
      <c r="S384" s="166"/>
      <c r="T384" s="166"/>
      <c r="U384" s="166"/>
      <c r="V384" s="166"/>
      <c r="W384" s="166"/>
      <c r="X384" s="166"/>
      <c r="Y384" s="166"/>
      <c r="Z384" s="166"/>
      <c r="AA384" s="166"/>
      <c r="AB384" s="166"/>
      <c r="AC384" s="166"/>
      <c r="AD384" s="166"/>
    </row>
    <row r="385" spans="1:30" ht="15" customHeight="1">
      <c r="A385" s="70"/>
      <c r="B385" s="2"/>
      <c r="C385" s="72" t="s">
        <v>122</v>
      </c>
      <c r="D385" s="362" t="str">
        <f>IF(CNGE_2024_M1_Secc3!D120="","",CNGE_2024_M1_Secc3!D120)</f>
        <v/>
      </c>
      <c r="E385" s="363"/>
      <c r="F385" s="363"/>
      <c r="G385" s="364"/>
      <c r="H385" s="166"/>
      <c r="I385" s="166"/>
      <c r="J385" s="166"/>
      <c r="K385" s="166"/>
      <c r="L385" s="166"/>
      <c r="M385" s="166"/>
      <c r="N385" s="373"/>
      <c r="O385" s="373"/>
      <c r="P385" s="166"/>
      <c r="Q385" s="166"/>
      <c r="R385" s="166"/>
      <c r="S385" s="166"/>
      <c r="T385" s="166"/>
      <c r="U385" s="166"/>
      <c r="V385" s="166"/>
      <c r="W385" s="166"/>
      <c r="X385" s="166"/>
      <c r="Y385" s="166"/>
      <c r="Z385" s="166"/>
      <c r="AA385" s="166"/>
      <c r="AB385" s="166"/>
      <c r="AC385" s="166"/>
      <c r="AD385" s="166"/>
    </row>
    <row r="386" spans="1:30" ht="15" customHeight="1">
      <c r="A386" s="70"/>
      <c r="B386" s="2"/>
      <c r="C386" s="72" t="s">
        <v>123</v>
      </c>
      <c r="D386" s="362" t="str">
        <f>IF(CNGE_2024_M1_Secc3!D121="","",CNGE_2024_M1_Secc3!D121)</f>
        <v/>
      </c>
      <c r="E386" s="363"/>
      <c r="F386" s="363"/>
      <c r="G386" s="364"/>
      <c r="H386" s="166"/>
      <c r="I386" s="166"/>
      <c r="J386" s="166"/>
      <c r="K386" s="166"/>
      <c r="L386" s="166"/>
      <c r="M386" s="166"/>
      <c r="N386" s="373"/>
      <c r="O386" s="373"/>
      <c r="P386" s="166"/>
      <c r="Q386" s="166"/>
      <c r="R386" s="166"/>
      <c r="S386" s="166"/>
      <c r="T386" s="166"/>
      <c r="U386" s="166"/>
      <c r="V386" s="166"/>
      <c r="W386" s="166"/>
      <c r="X386" s="166"/>
      <c r="Y386" s="166"/>
      <c r="Z386" s="166"/>
      <c r="AA386" s="166"/>
      <c r="AB386" s="166"/>
      <c r="AC386" s="166"/>
      <c r="AD386" s="166"/>
    </row>
    <row r="387" spans="1:30" ht="15" customHeight="1">
      <c r="A387" s="70"/>
      <c r="B387" s="2"/>
      <c r="C387" s="72" t="s">
        <v>124</v>
      </c>
      <c r="D387" s="362" t="str">
        <f>IF(CNGE_2024_M1_Secc3!D122="","",CNGE_2024_M1_Secc3!D122)</f>
        <v/>
      </c>
      <c r="E387" s="363"/>
      <c r="F387" s="363"/>
      <c r="G387" s="364"/>
      <c r="H387" s="166"/>
      <c r="I387" s="166"/>
      <c r="J387" s="166"/>
      <c r="K387" s="166"/>
      <c r="L387" s="166"/>
      <c r="M387" s="166"/>
      <c r="N387" s="373"/>
      <c r="O387" s="373"/>
      <c r="P387" s="166"/>
      <c r="Q387" s="166"/>
      <c r="R387" s="166"/>
      <c r="S387" s="166"/>
      <c r="T387" s="166"/>
      <c r="U387" s="166"/>
      <c r="V387" s="166"/>
      <c r="W387" s="166"/>
      <c r="X387" s="166"/>
      <c r="Y387" s="166"/>
      <c r="Z387" s="166"/>
      <c r="AA387" s="166"/>
      <c r="AB387" s="166"/>
      <c r="AC387" s="166"/>
      <c r="AD387" s="166"/>
    </row>
    <row r="388" spans="1:30" ht="15" customHeight="1">
      <c r="A388" s="70"/>
      <c r="B388" s="2"/>
      <c r="C388" s="72" t="s">
        <v>125</v>
      </c>
      <c r="D388" s="362" t="str">
        <f>IF(CNGE_2024_M1_Secc3!D123="","",CNGE_2024_M1_Secc3!D123)</f>
        <v/>
      </c>
      <c r="E388" s="363"/>
      <c r="F388" s="363"/>
      <c r="G388" s="364"/>
      <c r="H388" s="166"/>
      <c r="I388" s="166"/>
      <c r="J388" s="166"/>
      <c r="K388" s="166"/>
      <c r="L388" s="166"/>
      <c r="M388" s="166"/>
      <c r="N388" s="373"/>
      <c r="O388" s="373"/>
      <c r="P388" s="166"/>
      <c r="Q388" s="166"/>
      <c r="R388" s="166"/>
      <c r="S388" s="166"/>
      <c r="T388" s="166"/>
      <c r="U388" s="166"/>
      <c r="V388" s="166"/>
      <c r="W388" s="166"/>
      <c r="X388" s="166"/>
      <c r="Y388" s="166"/>
      <c r="Z388" s="166"/>
      <c r="AA388" s="166"/>
      <c r="AB388" s="166"/>
      <c r="AC388" s="166"/>
      <c r="AD388" s="166"/>
    </row>
    <row r="389" spans="1:30" ht="15" customHeight="1">
      <c r="A389" s="70"/>
      <c r="B389" s="2"/>
      <c r="C389" s="72" t="s">
        <v>126</v>
      </c>
      <c r="D389" s="362" t="str">
        <f>IF(CNGE_2024_M1_Secc3!D124="","",CNGE_2024_M1_Secc3!D124)</f>
        <v/>
      </c>
      <c r="E389" s="363"/>
      <c r="F389" s="363"/>
      <c r="G389" s="364"/>
      <c r="H389" s="166"/>
      <c r="I389" s="166"/>
      <c r="J389" s="166"/>
      <c r="K389" s="166"/>
      <c r="L389" s="166"/>
      <c r="M389" s="166"/>
      <c r="N389" s="373"/>
      <c r="O389" s="373"/>
      <c r="P389" s="166"/>
      <c r="Q389" s="166"/>
      <c r="R389" s="166"/>
      <c r="S389" s="166"/>
      <c r="T389" s="166"/>
      <c r="U389" s="166"/>
      <c r="V389" s="166"/>
      <c r="W389" s="166"/>
      <c r="X389" s="166"/>
      <c r="Y389" s="166"/>
      <c r="Z389" s="166"/>
      <c r="AA389" s="166"/>
      <c r="AB389" s="166"/>
      <c r="AC389" s="166"/>
      <c r="AD389" s="166"/>
    </row>
    <row r="390" spans="1:30" ht="15" customHeight="1">
      <c r="A390" s="70"/>
      <c r="B390" s="2"/>
      <c r="C390" s="72" t="s">
        <v>127</v>
      </c>
      <c r="D390" s="362" t="str">
        <f>IF(CNGE_2024_M1_Secc3!D125="","",CNGE_2024_M1_Secc3!D125)</f>
        <v/>
      </c>
      <c r="E390" s="363"/>
      <c r="F390" s="363"/>
      <c r="G390" s="364"/>
      <c r="H390" s="166"/>
      <c r="I390" s="166"/>
      <c r="J390" s="166"/>
      <c r="K390" s="166"/>
      <c r="L390" s="166"/>
      <c r="M390" s="166"/>
      <c r="N390" s="373"/>
      <c r="O390" s="373"/>
      <c r="P390" s="166"/>
      <c r="Q390" s="166"/>
      <c r="R390" s="166"/>
      <c r="S390" s="166"/>
      <c r="T390" s="166"/>
      <c r="U390" s="166"/>
      <c r="V390" s="166"/>
      <c r="W390" s="166"/>
      <c r="X390" s="166"/>
      <c r="Y390" s="166"/>
      <c r="Z390" s="166"/>
      <c r="AA390" s="166"/>
      <c r="AB390" s="166"/>
      <c r="AC390" s="166"/>
      <c r="AD390" s="166"/>
    </row>
    <row r="391" spans="1:30" ht="15" customHeight="1">
      <c r="A391" s="70"/>
      <c r="B391" s="2"/>
      <c r="C391" s="72" t="s">
        <v>128</v>
      </c>
      <c r="D391" s="362" t="str">
        <f>IF(CNGE_2024_M1_Secc3!D126="","",CNGE_2024_M1_Secc3!D126)</f>
        <v/>
      </c>
      <c r="E391" s="363"/>
      <c r="F391" s="363"/>
      <c r="G391" s="364"/>
      <c r="H391" s="166"/>
      <c r="I391" s="166"/>
      <c r="J391" s="166"/>
      <c r="K391" s="166"/>
      <c r="L391" s="166"/>
      <c r="M391" s="166"/>
      <c r="N391" s="373"/>
      <c r="O391" s="373"/>
      <c r="P391" s="166"/>
      <c r="Q391" s="166"/>
      <c r="R391" s="166"/>
      <c r="S391" s="166"/>
      <c r="T391" s="166"/>
      <c r="U391" s="166"/>
      <c r="V391" s="166"/>
      <c r="W391" s="166"/>
      <c r="X391" s="166"/>
      <c r="Y391" s="166"/>
      <c r="Z391" s="166"/>
      <c r="AA391" s="166"/>
      <c r="AB391" s="166"/>
      <c r="AC391" s="166"/>
      <c r="AD391" s="166"/>
    </row>
    <row r="392" spans="1:30" ht="15" customHeight="1">
      <c r="A392" s="70"/>
      <c r="B392" s="2"/>
      <c r="C392" s="72" t="s">
        <v>129</v>
      </c>
      <c r="D392" s="362" t="str">
        <f>IF(CNGE_2024_M1_Secc3!D127="","",CNGE_2024_M1_Secc3!D127)</f>
        <v/>
      </c>
      <c r="E392" s="363"/>
      <c r="F392" s="363"/>
      <c r="G392" s="364"/>
      <c r="H392" s="166"/>
      <c r="I392" s="166"/>
      <c r="J392" s="166"/>
      <c r="K392" s="166"/>
      <c r="L392" s="166"/>
      <c r="M392" s="166"/>
      <c r="N392" s="373"/>
      <c r="O392" s="373"/>
      <c r="P392" s="166"/>
      <c r="Q392" s="166"/>
      <c r="R392" s="166"/>
      <c r="S392" s="166"/>
      <c r="T392" s="166"/>
      <c r="U392" s="166"/>
      <c r="V392" s="166"/>
      <c r="W392" s="166"/>
      <c r="X392" s="166"/>
      <c r="Y392" s="166"/>
      <c r="Z392" s="166"/>
      <c r="AA392" s="166"/>
      <c r="AB392" s="166"/>
      <c r="AC392" s="166"/>
      <c r="AD392" s="166"/>
    </row>
    <row r="393" spans="1:30" ht="15" customHeight="1">
      <c r="A393" s="70"/>
      <c r="B393" s="2"/>
      <c r="C393" s="72" t="s">
        <v>130</v>
      </c>
      <c r="D393" s="362" t="str">
        <f>IF(CNGE_2024_M1_Secc3!D128="","",CNGE_2024_M1_Secc3!D128)</f>
        <v/>
      </c>
      <c r="E393" s="363"/>
      <c r="F393" s="363"/>
      <c r="G393" s="364"/>
      <c r="H393" s="166"/>
      <c r="I393" s="166"/>
      <c r="J393" s="166"/>
      <c r="K393" s="166"/>
      <c r="L393" s="166"/>
      <c r="M393" s="166"/>
      <c r="N393" s="373"/>
      <c r="O393" s="373"/>
      <c r="P393" s="166"/>
      <c r="Q393" s="166"/>
      <c r="R393" s="166"/>
      <c r="S393" s="166"/>
      <c r="T393" s="166"/>
      <c r="U393" s="166"/>
      <c r="V393" s="166"/>
      <c r="W393" s="166"/>
      <c r="X393" s="166"/>
      <c r="Y393" s="166"/>
      <c r="Z393" s="166"/>
      <c r="AA393" s="166"/>
      <c r="AB393" s="166"/>
      <c r="AC393" s="166"/>
      <c r="AD393" s="166"/>
    </row>
    <row r="394" spans="1:30" ht="15" customHeight="1">
      <c r="A394" s="70"/>
      <c r="B394" s="2"/>
      <c r="C394" s="72" t="s">
        <v>131</v>
      </c>
      <c r="D394" s="362" t="str">
        <f>IF(CNGE_2024_M1_Secc3!D129="","",CNGE_2024_M1_Secc3!D129)</f>
        <v/>
      </c>
      <c r="E394" s="363"/>
      <c r="F394" s="363"/>
      <c r="G394" s="364"/>
      <c r="H394" s="166"/>
      <c r="I394" s="166"/>
      <c r="J394" s="166"/>
      <c r="K394" s="166"/>
      <c r="L394" s="166"/>
      <c r="M394" s="166"/>
      <c r="N394" s="373"/>
      <c r="O394" s="373"/>
      <c r="P394" s="166"/>
      <c r="Q394" s="166"/>
      <c r="R394" s="166"/>
      <c r="S394" s="166"/>
      <c r="T394" s="166"/>
      <c r="U394" s="166"/>
      <c r="V394" s="166"/>
      <c r="W394" s="166"/>
      <c r="X394" s="166"/>
      <c r="Y394" s="166"/>
      <c r="Z394" s="166"/>
      <c r="AA394" s="166"/>
      <c r="AB394" s="166"/>
      <c r="AC394" s="166"/>
      <c r="AD394" s="166"/>
    </row>
    <row r="395" spans="1:30" ht="15" customHeight="1">
      <c r="A395" s="70"/>
      <c r="B395" s="2"/>
      <c r="C395" s="72" t="s">
        <v>132</v>
      </c>
      <c r="D395" s="362" t="str">
        <f>IF(CNGE_2024_M1_Secc3!D130="","",CNGE_2024_M1_Secc3!D130)</f>
        <v/>
      </c>
      <c r="E395" s="363"/>
      <c r="F395" s="363"/>
      <c r="G395" s="364"/>
      <c r="H395" s="166"/>
      <c r="I395" s="166"/>
      <c r="J395" s="166"/>
      <c r="K395" s="166"/>
      <c r="L395" s="166"/>
      <c r="M395" s="166"/>
      <c r="N395" s="373"/>
      <c r="O395" s="373"/>
      <c r="P395" s="166"/>
      <c r="Q395" s="166"/>
      <c r="R395" s="166"/>
      <c r="S395" s="166"/>
      <c r="T395" s="166"/>
      <c r="U395" s="166"/>
      <c r="V395" s="166"/>
      <c r="W395" s="166"/>
      <c r="X395" s="166"/>
      <c r="Y395" s="166"/>
      <c r="Z395" s="166"/>
      <c r="AA395" s="166"/>
      <c r="AB395" s="166"/>
      <c r="AC395" s="166"/>
      <c r="AD395" s="166"/>
    </row>
    <row r="396" spans="1:30" ht="15" customHeight="1">
      <c r="A396" s="70"/>
      <c r="B396" s="2"/>
      <c r="C396" s="72" t="s">
        <v>133</v>
      </c>
      <c r="D396" s="362" t="str">
        <f>IF(CNGE_2024_M1_Secc3!D131="","",CNGE_2024_M1_Secc3!D131)</f>
        <v/>
      </c>
      <c r="E396" s="363"/>
      <c r="F396" s="363"/>
      <c r="G396" s="364"/>
      <c r="H396" s="166"/>
      <c r="I396" s="166"/>
      <c r="J396" s="166"/>
      <c r="K396" s="166"/>
      <c r="L396" s="166"/>
      <c r="M396" s="166"/>
      <c r="N396" s="373"/>
      <c r="O396" s="373"/>
      <c r="P396" s="166"/>
      <c r="Q396" s="166"/>
      <c r="R396" s="166"/>
      <c r="S396" s="166"/>
      <c r="T396" s="166"/>
      <c r="U396" s="166"/>
      <c r="V396" s="166"/>
      <c r="W396" s="166"/>
      <c r="X396" s="166"/>
      <c r="Y396" s="166"/>
      <c r="Z396" s="166"/>
      <c r="AA396" s="166"/>
      <c r="AB396" s="166"/>
      <c r="AC396" s="166"/>
      <c r="AD396" s="166"/>
    </row>
    <row r="397" spans="1:30" ht="15" customHeight="1">
      <c r="A397" s="70"/>
      <c r="B397" s="2"/>
      <c r="C397" s="72" t="s">
        <v>134</v>
      </c>
      <c r="D397" s="362" t="str">
        <f>IF(CNGE_2024_M1_Secc3!D132="","",CNGE_2024_M1_Secc3!D132)</f>
        <v/>
      </c>
      <c r="E397" s="363"/>
      <c r="F397" s="363"/>
      <c r="G397" s="364"/>
      <c r="H397" s="166"/>
      <c r="I397" s="166"/>
      <c r="J397" s="166"/>
      <c r="K397" s="166"/>
      <c r="L397" s="166"/>
      <c r="M397" s="166"/>
      <c r="N397" s="373"/>
      <c r="O397" s="373"/>
      <c r="P397" s="166"/>
      <c r="Q397" s="166"/>
      <c r="R397" s="166"/>
      <c r="S397" s="166"/>
      <c r="T397" s="166"/>
      <c r="U397" s="166"/>
      <c r="V397" s="166"/>
      <c r="W397" s="166"/>
      <c r="X397" s="166"/>
      <c r="Y397" s="166"/>
      <c r="Z397" s="166"/>
      <c r="AA397" s="166"/>
      <c r="AB397" s="166"/>
      <c r="AC397" s="166"/>
      <c r="AD397" s="166"/>
    </row>
    <row r="398" spans="1:30" ht="15" customHeight="1">
      <c r="A398" s="70"/>
      <c r="B398" s="2"/>
      <c r="C398" s="72" t="s">
        <v>135</v>
      </c>
      <c r="D398" s="362" t="str">
        <f>IF(CNGE_2024_M1_Secc3!D133="","",CNGE_2024_M1_Secc3!D133)</f>
        <v/>
      </c>
      <c r="E398" s="363"/>
      <c r="F398" s="363"/>
      <c r="G398" s="364"/>
      <c r="H398" s="166"/>
      <c r="I398" s="166"/>
      <c r="J398" s="166"/>
      <c r="K398" s="166"/>
      <c r="L398" s="166"/>
      <c r="M398" s="166"/>
      <c r="N398" s="373"/>
      <c r="O398" s="373"/>
      <c r="P398" s="166"/>
      <c r="Q398" s="166"/>
      <c r="R398" s="166"/>
      <c r="S398" s="166"/>
      <c r="T398" s="166"/>
      <c r="U398" s="166"/>
      <c r="V398" s="166"/>
      <c r="W398" s="166"/>
      <c r="X398" s="166"/>
      <c r="Y398" s="166"/>
      <c r="Z398" s="166"/>
      <c r="AA398" s="166"/>
      <c r="AB398" s="166"/>
      <c r="AC398" s="166"/>
      <c r="AD398" s="166"/>
    </row>
    <row r="399" spans="1:30" ht="15" customHeight="1">
      <c r="A399" s="70"/>
      <c r="B399" s="2"/>
      <c r="C399" s="72" t="s">
        <v>136</v>
      </c>
      <c r="D399" s="362" t="str">
        <f>IF(CNGE_2024_M1_Secc3!D134="","",CNGE_2024_M1_Secc3!D134)</f>
        <v/>
      </c>
      <c r="E399" s="363"/>
      <c r="F399" s="363"/>
      <c r="G399" s="364"/>
      <c r="H399" s="166"/>
      <c r="I399" s="166"/>
      <c r="J399" s="166"/>
      <c r="K399" s="166"/>
      <c r="L399" s="166"/>
      <c r="M399" s="166"/>
      <c r="N399" s="373"/>
      <c r="O399" s="373"/>
      <c r="P399" s="166"/>
      <c r="Q399" s="166"/>
      <c r="R399" s="166"/>
      <c r="S399" s="166"/>
      <c r="T399" s="166"/>
      <c r="U399" s="166"/>
      <c r="V399" s="166"/>
      <c r="W399" s="166"/>
      <c r="X399" s="166"/>
      <c r="Y399" s="166"/>
      <c r="Z399" s="166"/>
      <c r="AA399" s="166"/>
      <c r="AB399" s="166"/>
      <c r="AC399" s="166"/>
      <c r="AD399" s="166"/>
    </row>
    <row r="400" spans="1:30" ht="15" customHeight="1">
      <c r="A400" s="70"/>
      <c r="B400" s="2"/>
      <c r="C400" s="72" t="s">
        <v>137</v>
      </c>
      <c r="D400" s="362" t="str">
        <f>IF(CNGE_2024_M1_Secc3!D135="","",CNGE_2024_M1_Secc3!D135)</f>
        <v/>
      </c>
      <c r="E400" s="363"/>
      <c r="F400" s="363"/>
      <c r="G400" s="364"/>
      <c r="H400" s="166"/>
      <c r="I400" s="166"/>
      <c r="J400" s="166"/>
      <c r="K400" s="166"/>
      <c r="L400" s="166"/>
      <c r="M400" s="166"/>
      <c r="N400" s="373"/>
      <c r="O400" s="373"/>
      <c r="P400" s="166"/>
      <c r="Q400" s="166"/>
      <c r="R400" s="166"/>
      <c r="S400" s="166"/>
      <c r="T400" s="166"/>
      <c r="U400" s="166"/>
      <c r="V400" s="166"/>
      <c r="W400" s="166"/>
      <c r="X400" s="166"/>
      <c r="Y400" s="166"/>
      <c r="Z400" s="166"/>
      <c r="AA400" s="166"/>
      <c r="AB400" s="166"/>
      <c r="AC400" s="166"/>
      <c r="AD400" s="166"/>
    </row>
    <row r="401" spans="1:30" ht="15" customHeight="1">
      <c r="A401" s="70"/>
      <c r="B401" s="2"/>
      <c r="C401" s="72" t="s">
        <v>138</v>
      </c>
      <c r="D401" s="362" t="str">
        <f>IF(CNGE_2024_M1_Secc3!D136="","",CNGE_2024_M1_Secc3!D136)</f>
        <v/>
      </c>
      <c r="E401" s="363"/>
      <c r="F401" s="363"/>
      <c r="G401" s="364"/>
      <c r="H401" s="166"/>
      <c r="I401" s="166"/>
      <c r="J401" s="166"/>
      <c r="K401" s="166"/>
      <c r="L401" s="166"/>
      <c r="M401" s="166"/>
      <c r="N401" s="373"/>
      <c r="O401" s="373"/>
      <c r="P401" s="166"/>
      <c r="Q401" s="166"/>
      <c r="R401" s="166"/>
      <c r="S401" s="166"/>
      <c r="T401" s="166"/>
      <c r="U401" s="166"/>
      <c r="V401" s="166"/>
      <c r="W401" s="166"/>
      <c r="X401" s="166"/>
      <c r="Y401" s="166"/>
      <c r="Z401" s="166"/>
      <c r="AA401" s="166"/>
      <c r="AB401" s="166"/>
      <c r="AC401" s="166"/>
      <c r="AD401" s="166"/>
    </row>
    <row r="402" spans="1:30" ht="15" customHeight="1">
      <c r="A402" s="70"/>
      <c r="B402" s="2"/>
      <c r="C402" s="72" t="s">
        <v>139</v>
      </c>
      <c r="D402" s="362" t="str">
        <f>IF(CNGE_2024_M1_Secc3!D137="","",CNGE_2024_M1_Secc3!D137)</f>
        <v/>
      </c>
      <c r="E402" s="363"/>
      <c r="F402" s="363"/>
      <c r="G402" s="364"/>
      <c r="H402" s="166"/>
      <c r="I402" s="166"/>
      <c r="J402" s="166"/>
      <c r="K402" s="166"/>
      <c r="L402" s="166"/>
      <c r="M402" s="166"/>
      <c r="N402" s="373"/>
      <c r="O402" s="373"/>
      <c r="P402" s="166"/>
      <c r="Q402" s="166"/>
      <c r="R402" s="166"/>
      <c r="S402" s="166"/>
      <c r="T402" s="166"/>
      <c r="U402" s="166"/>
      <c r="V402" s="166"/>
      <c r="W402" s="166"/>
      <c r="X402" s="166"/>
      <c r="Y402" s="166"/>
      <c r="Z402" s="166"/>
      <c r="AA402" s="166"/>
      <c r="AB402" s="166"/>
      <c r="AC402" s="166"/>
      <c r="AD402" s="166"/>
    </row>
    <row r="403" spans="1:30" ht="15" customHeight="1">
      <c r="A403" s="70"/>
      <c r="B403" s="2"/>
      <c r="C403" s="72" t="s">
        <v>140</v>
      </c>
      <c r="D403" s="362" t="str">
        <f>IF(CNGE_2024_M1_Secc3!D138="","",CNGE_2024_M1_Secc3!D138)</f>
        <v/>
      </c>
      <c r="E403" s="363"/>
      <c r="F403" s="363"/>
      <c r="G403" s="364"/>
      <c r="H403" s="166"/>
      <c r="I403" s="166"/>
      <c r="J403" s="166"/>
      <c r="K403" s="166"/>
      <c r="L403" s="166"/>
      <c r="M403" s="166"/>
      <c r="N403" s="373"/>
      <c r="O403" s="373"/>
      <c r="P403" s="166"/>
      <c r="Q403" s="166"/>
      <c r="R403" s="166"/>
      <c r="S403" s="166"/>
      <c r="T403" s="166"/>
      <c r="U403" s="166"/>
      <c r="V403" s="166"/>
      <c r="W403" s="166"/>
      <c r="X403" s="166"/>
      <c r="Y403" s="166"/>
      <c r="Z403" s="166"/>
      <c r="AA403" s="166"/>
      <c r="AB403" s="166"/>
      <c r="AC403" s="166"/>
      <c r="AD403" s="166"/>
    </row>
    <row r="404" spans="1:30" ht="15" customHeight="1">
      <c r="A404" s="70"/>
      <c r="B404" s="2"/>
      <c r="C404" s="74" t="s">
        <v>141</v>
      </c>
      <c r="D404" s="362" t="str">
        <f>IF(CNGE_2024_M1_Secc3!D139="","",CNGE_2024_M1_Secc3!D139)</f>
        <v/>
      </c>
      <c r="E404" s="363"/>
      <c r="F404" s="363"/>
      <c r="G404" s="364"/>
      <c r="H404" s="166"/>
      <c r="I404" s="166"/>
      <c r="J404" s="166"/>
      <c r="K404" s="166"/>
      <c r="L404" s="166"/>
      <c r="M404" s="166"/>
      <c r="N404" s="373"/>
      <c r="O404" s="373"/>
      <c r="P404" s="166"/>
      <c r="Q404" s="166"/>
      <c r="R404" s="166"/>
      <c r="S404" s="166"/>
      <c r="T404" s="166"/>
      <c r="U404" s="166"/>
      <c r="V404" s="166"/>
      <c r="W404" s="166"/>
      <c r="X404" s="166"/>
      <c r="Y404" s="166"/>
      <c r="Z404" s="166"/>
      <c r="AA404" s="166"/>
      <c r="AB404" s="166"/>
      <c r="AC404" s="166"/>
      <c r="AD404" s="166"/>
    </row>
    <row r="405" spans="1:30" ht="15" customHeight="1">
      <c r="A405" s="70"/>
      <c r="B405" s="2"/>
      <c r="C405" s="74" t="s">
        <v>142</v>
      </c>
      <c r="D405" s="362" t="str">
        <f>IF(CNGE_2024_M1_Secc3!D140="","",CNGE_2024_M1_Secc3!D140)</f>
        <v/>
      </c>
      <c r="E405" s="363"/>
      <c r="F405" s="363"/>
      <c r="G405" s="364"/>
      <c r="H405" s="166"/>
      <c r="I405" s="166"/>
      <c r="J405" s="166"/>
      <c r="K405" s="166"/>
      <c r="L405" s="166"/>
      <c r="M405" s="166"/>
      <c r="N405" s="373"/>
      <c r="O405" s="373"/>
      <c r="P405" s="166"/>
      <c r="Q405" s="166"/>
      <c r="R405" s="166"/>
      <c r="S405" s="166"/>
      <c r="T405" s="166"/>
      <c r="U405" s="166"/>
      <c r="V405" s="166"/>
      <c r="W405" s="166"/>
      <c r="X405" s="166"/>
      <c r="Y405" s="166"/>
      <c r="Z405" s="166"/>
      <c r="AA405" s="166"/>
      <c r="AB405" s="166"/>
      <c r="AC405" s="166"/>
      <c r="AD405" s="166"/>
    </row>
    <row r="406" spans="1:30" ht="15" customHeight="1">
      <c r="A406" s="70"/>
      <c r="B406" s="2"/>
      <c r="C406" s="74" t="s">
        <v>143</v>
      </c>
      <c r="D406" s="362" t="str">
        <f>IF(CNGE_2024_M1_Secc3!D141="","",CNGE_2024_M1_Secc3!D141)</f>
        <v/>
      </c>
      <c r="E406" s="363"/>
      <c r="F406" s="363"/>
      <c r="G406" s="364"/>
      <c r="H406" s="166"/>
      <c r="I406" s="166"/>
      <c r="J406" s="166"/>
      <c r="K406" s="166"/>
      <c r="L406" s="166"/>
      <c r="M406" s="166"/>
      <c r="N406" s="373"/>
      <c r="O406" s="373"/>
      <c r="P406" s="166"/>
      <c r="Q406" s="166"/>
      <c r="R406" s="166"/>
      <c r="S406" s="166"/>
      <c r="T406" s="166"/>
      <c r="U406" s="166"/>
      <c r="V406" s="166"/>
      <c r="W406" s="166"/>
      <c r="X406" s="166"/>
      <c r="Y406" s="166"/>
      <c r="Z406" s="166"/>
      <c r="AA406" s="166"/>
      <c r="AB406" s="166"/>
      <c r="AC406" s="166"/>
      <c r="AD406" s="166"/>
    </row>
    <row r="407" spans="1:30" ht="15" customHeight="1">
      <c r="A407" s="70"/>
      <c r="B407" s="2"/>
      <c r="C407" s="74" t="s">
        <v>144</v>
      </c>
      <c r="D407" s="362" t="str">
        <f>IF(CNGE_2024_M1_Secc3!D142="","",CNGE_2024_M1_Secc3!D142)</f>
        <v/>
      </c>
      <c r="E407" s="363"/>
      <c r="F407" s="363"/>
      <c r="G407" s="364"/>
      <c r="H407" s="166"/>
      <c r="I407" s="166"/>
      <c r="J407" s="166"/>
      <c r="K407" s="166"/>
      <c r="L407" s="166"/>
      <c r="M407" s="166"/>
      <c r="N407" s="373"/>
      <c r="O407" s="373"/>
      <c r="P407" s="166"/>
      <c r="Q407" s="166"/>
      <c r="R407" s="166"/>
      <c r="S407" s="166"/>
      <c r="T407" s="166"/>
      <c r="U407" s="166"/>
      <c r="V407" s="166"/>
      <c r="W407" s="166"/>
      <c r="X407" s="166"/>
      <c r="Y407" s="166"/>
      <c r="Z407" s="166"/>
      <c r="AA407" s="166"/>
      <c r="AB407" s="166"/>
      <c r="AC407" s="166"/>
      <c r="AD407" s="166"/>
    </row>
    <row r="408" spans="1:30" ht="15" customHeight="1">
      <c r="A408" s="70"/>
      <c r="B408" s="2"/>
      <c r="C408" s="74" t="s">
        <v>145</v>
      </c>
      <c r="D408" s="362" t="str">
        <f>IF(CNGE_2024_M1_Secc3!D143="","",CNGE_2024_M1_Secc3!D143)</f>
        <v/>
      </c>
      <c r="E408" s="363"/>
      <c r="F408" s="363"/>
      <c r="G408" s="364"/>
      <c r="H408" s="166"/>
      <c r="I408" s="166"/>
      <c r="J408" s="166"/>
      <c r="K408" s="166"/>
      <c r="L408" s="166"/>
      <c r="M408" s="166"/>
      <c r="N408" s="373"/>
      <c r="O408" s="373"/>
      <c r="P408" s="166"/>
      <c r="Q408" s="166"/>
      <c r="R408" s="166"/>
      <c r="S408" s="166"/>
      <c r="T408" s="166"/>
      <c r="U408" s="166"/>
      <c r="V408" s="166"/>
      <c r="W408" s="166"/>
      <c r="X408" s="166"/>
      <c r="Y408" s="166"/>
      <c r="Z408" s="166"/>
      <c r="AA408" s="166"/>
      <c r="AB408" s="166"/>
      <c r="AC408" s="166"/>
      <c r="AD408" s="166"/>
    </row>
    <row r="409" spans="1:30" ht="15" customHeight="1">
      <c r="A409" s="70"/>
      <c r="B409" s="2"/>
      <c r="C409" s="74" t="s">
        <v>146</v>
      </c>
      <c r="D409" s="362" t="str">
        <f>IF(CNGE_2024_M1_Secc3!D144="","",CNGE_2024_M1_Secc3!D144)</f>
        <v/>
      </c>
      <c r="E409" s="363"/>
      <c r="F409" s="363"/>
      <c r="G409" s="364"/>
      <c r="H409" s="166"/>
      <c r="I409" s="166"/>
      <c r="J409" s="166"/>
      <c r="K409" s="166"/>
      <c r="L409" s="166"/>
      <c r="M409" s="166"/>
      <c r="N409" s="373"/>
      <c r="O409" s="373"/>
      <c r="P409" s="166"/>
      <c r="Q409" s="166"/>
      <c r="R409" s="166"/>
      <c r="S409" s="166"/>
      <c r="T409" s="166"/>
      <c r="U409" s="166"/>
      <c r="V409" s="166"/>
      <c r="W409" s="166"/>
      <c r="X409" s="166"/>
      <c r="Y409" s="166"/>
      <c r="Z409" s="166"/>
      <c r="AA409" s="166"/>
      <c r="AB409" s="166"/>
      <c r="AC409" s="166"/>
      <c r="AD409" s="166"/>
    </row>
    <row r="410" spans="1:30" ht="15" customHeight="1">
      <c r="A410" s="70"/>
      <c r="B410" s="2"/>
      <c r="C410" s="74" t="s">
        <v>147</v>
      </c>
      <c r="D410" s="362" t="str">
        <f>IF(CNGE_2024_M1_Secc3!D145="","",CNGE_2024_M1_Secc3!D145)</f>
        <v/>
      </c>
      <c r="E410" s="363"/>
      <c r="F410" s="363"/>
      <c r="G410" s="364"/>
      <c r="H410" s="166"/>
      <c r="I410" s="166"/>
      <c r="J410" s="166"/>
      <c r="K410" s="166"/>
      <c r="L410" s="166"/>
      <c r="M410" s="166"/>
      <c r="N410" s="373"/>
      <c r="O410" s="373"/>
      <c r="P410" s="166"/>
      <c r="Q410" s="166"/>
      <c r="R410" s="166"/>
      <c r="S410" s="166"/>
      <c r="T410" s="166"/>
      <c r="U410" s="166"/>
      <c r="V410" s="166"/>
      <c r="W410" s="166"/>
      <c r="X410" s="166"/>
      <c r="Y410" s="166"/>
      <c r="Z410" s="166"/>
      <c r="AA410" s="166"/>
      <c r="AB410" s="166"/>
      <c r="AC410" s="166"/>
      <c r="AD410" s="166"/>
    </row>
    <row r="411" spans="1:30" ht="15" customHeight="1">
      <c r="A411" s="70"/>
      <c r="B411" s="2"/>
      <c r="C411" s="74" t="s">
        <v>148</v>
      </c>
      <c r="D411" s="362" t="str">
        <f>IF(CNGE_2024_M1_Secc3!D146="","",CNGE_2024_M1_Secc3!D146)</f>
        <v/>
      </c>
      <c r="E411" s="363"/>
      <c r="F411" s="363"/>
      <c r="G411" s="364"/>
      <c r="H411" s="166"/>
      <c r="I411" s="166"/>
      <c r="J411" s="166"/>
      <c r="K411" s="166"/>
      <c r="L411" s="166"/>
      <c r="M411" s="166"/>
      <c r="N411" s="373"/>
      <c r="O411" s="373"/>
      <c r="P411" s="166"/>
      <c r="Q411" s="166"/>
      <c r="R411" s="166"/>
      <c r="S411" s="166"/>
      <c r="T411" s="166"/>
      <c r="U411" s="166"/>
      <c r="V411" s="166"/>
      <c r="W411" s="166"/>
      <c r="X411" s="166"/>
      <c r="Y411" s="166"/>
      <c r="Z411" s="166"/>
      <c r="AA411" s="166"/>
      <c r="AB411" s="166"/>
      <c r="AC411" s="166"/>
      <c r="AD411" s="166"/>
    </row>
    <row r="412" spans="1:30" ht="15" customHeight="1">
      <c r="A412" s="70"/>
      <c r="B412" s="2"/>
      <c r="C412" s="74" t="s">
        <v>149</v>
      </c>
      <c r="D412" s="362" t="str">
        <f>IF(CNGE_2024_M1_Secc3!D147="","",CNGE_2024_M1_Secc3!D147)</f>
        <v/>
      </c>
      <c r="E412" s="363"/>
      <c r="F412" s="363"/>
      <c r="G412" s="364"/>
      <c r="H412" s="166"/>
      <c r="I412" s="166"/>
      <c r="J412" s="166"/>
      <c r="K412" s="166"/>
      <c r="L412" s="166"/>
      <c r="M412" s="166"/>
      <c r="N412" s="373"/>
      <c r="O412" s="373"/>
      <c r="P412" s="166"/>
      <c r="Q412" s="166"/>
      <c r="R412" s="166"/>
      <c r="S412" s="166"/>
      <c r="T412" s="166"/>
      <c r="U412" s="166"/>
      <c r="V412" s="166"/>
      <c r="W412" s="166"/>
      <c r="X412" s="166"/>
      <c r="Y412" s="166"/>
      <c r="Z412" s="166"/>
      <c r="AA412" s="166"/>
      <c r="AB412" s="166"/>
      <c r="AC412" s="166"/>
      <c r="AD412" s="166"/>
    </row>
    <row r="413" spans="1:30" ht="15" customHeight="1">
      <c r="A413" s="70"/>
      <c r="B413" s="2"/>
      <c r="C413" s="74" t="s">
        <v>150</v>
      </c>
      <c r="D413" s="362" t="str">
        <f>IF(CNGE_2024_M1_Secc3!D148="","",CNGE_2024_M1_Secc3!D148)</f>
        <v/>
      </c>
      <c r="E413" s="363"/>
      <c r="F413" s="363"/>
      <c r="G413" s="364"/>
      <c r="H413" s="166"/>
      <c r="I413" s="166"/>
      <c r="J413" s="166"/>
      <c r="K413" s="166"/>
      <c r="L413" s="166"/>
      <c r="M413" s="166"/>
      <c r="N413" s="373"/>
      <c r="O413" s="373"/>
      <c r="P413" s="166"/>
      <c r="Q413" s="166"/>
      <c r="R413" s="166"/>
      <c r="S413" s="166"/>
      <c r="T413" s="166"/>
      <c r="U413" s="166"/>
      <c r="V413" s="166"/>
      <c r="W413" s="166"/>
      <c r="X413" s="166"/>
      <c r="Y413" s="166"/>
      <c r="Z413" s="166"/>
      <c r="AA413" s="166"/>
      <c r="AB413" s="166"/>
      <c r="AC413" s="166"/>
      <c r="AD413" s="166"/>
    </row>
    <row r="414" spans="1:30" ht="15" customHeight="1">
      <c r="A414" s="70"/>
      <c r="B414" s="2"/>
      <c r="C414" s="74" t="s">
        <v>151</v>
      </c>
      <c r="D414" s="362" t="str">
        <f>IF(CNGE_2024_M1_Secc3!D149="","",CNGE_2024_M1_Secc3!D149)</f>
        <v/>
      </c>
      <c r="E414" s="363"/>
      <c r="F414" s="363"/>
      <c r="G414" s="364"/>
      <c r="H414" s="166"/>
      <c r="I414" s="166"/>
      <c r="J414" s="166"/>
      <c r="K414" s="166"/>
      <c r="L414" s="166"/>
      <c r="M414" s="166"/>
      <c r="N414" s="373"/>
      <c r="O414" s="373"/>
      <c r="P414" s="166"/>
      <c r="Q414" s="166"/>
      <c r="R414" s="166"/>
      <c r="S414" s="166"/>
      <c r="T414" s="166"/>
      <c r="U414" s="166"/>
      <c r="V414" s="166"/>
      <c r="W414" s="166"/>
      <c r="X414" s="166"/>
      <c r="Y414" s="166"/>
      <c r="Z414" s="166"/>
      <c r="AA414" s="166"/>
      <c r="AB414" s="166"/>
      <c r="AC414" s="166"/>
      <c r="AD414" s="166"/>
    </row>
    <row r="415" spans="1:30" ht="15" customHeight="1">
      <c r="A415" s="70"/>
      <c r="B415" s="2"/>
      <c r="C415" s="74" t="s">
        <v>152</v>
      </c>
      <c r="D415" s="362" t="str">
        <f>IF(CNGE_2024_M1_Secc3!D150="","",CNGE_2024_M1_Secc3!D150)</f>
        <v/>
      </c>
      <c r="E415" s="363"/>
      <c r="F415" s="363"/>
      <c r="G415" s="364"/>
      <c r="H415" s="166"/>
      <c r="I415" s="166"/>
      <c r="J415" s="166"/>
      <c r="K415" s="166"/>
      <c r="L415" s="166"/>
      <c r="M415" s="166"/>
      <c r="N415" s="373"/>
      <c r="O415" s="373"/>
      <c r="P415" s="166"/>
      <c r="Q415" s="166"/>
      <c r="R415" s="166"/>
      <c r="S415" s="166"/>
      <c r="T415" s="166"/>
      <c r="U415" s="166"/>
      <c r="V415" s="166"/>
      <c r="W415" s="166"/>
      <c r="X415" s="166"/>
      <c r="Y415" s="166"/>
      <c r="Z415" s="166"/>
      <c r="AA415" s="166"/>
      <c r="AB415" s="166"/>
      <c r="AC415" s="166"/>
      <c r="AD415" s="166"/>
    </row>
    <row r="416" spans="1:30" ht="15" customHeight="1">
      <c r="A416" s="70"/>
      <c r="B416" s="2"/>
      <c r="C416" s="74" t="s">
        <v>153</v>
      </c>
      <c r="D416" s="362" t="str">
        <f>IF(CNGE_2024_M1_Secc3!D151="","",CNGE_2024_M1_Secc3!D151)</f>
        <v/>
      </c>
      <c r="E416" s="363"/>
      <c r="F416" s="363"/>
      <c r="G416" s="364"/>
      <c r="H416" s="166"/>
      <c r="I416" s="166"/>
      <c r="J416" s="166"/>
      <c r="K416" s="166"/>
      <c r="L416" s="166"/>
      <c r="M416" s="166"/>
      <c r="N416" s="373"/>
      <c r="O416" s="373"/>
      <c r="P416" s="166"/>
      <c r="Q416" s="166"/>
      <c r="R416" s="166"/>
      <c r="S416" s="166"/>
      <c r="T416" s="166"/>
      <c r="U416" s="166"/>
      <c r="V416" s="166"/>
      <c r="W416" s="166"/>
      <c r="X416" s="166"/>
      <c r="Y416" s="166"/>
      <c r="Z416" s="166"/>
      <c r="AA416" s="166"/>
      <c r="AB416" s="166"/>
      <c r="AC416" s="166"/>
      <c r="AD416" s="166"/>
    </row>
    <row r="417" spans="1:30" ht="15" customHeight="1">
      <c r="A417" s="70"/>
      <c r="B417" s="2"/>
      <c r="C417" s="74" t="s">
        <v>154</v>
      </c>
      <c r="D417" s="362" t="str">
        <f>IF(CNGE_2024_M1_Secc3!D152="","",CNGE_2024_M1_Secc3!D152)</f>
        <v/>
      </c>
      <c r="E417" s="363"/>
      <c r="F417" s="363"/>
      <c r="G417" s="364"/>
      <c r="H417" s="166"/>
      <c r="I417" s="166"/>
      <c r="J417" s="166"/>
      <c r="K417" s="166"/>
      <c r="L417" s="166"/>
      <c r="M417" s="166"/>
      <c r="N417" s="373"/>
      <c r="O417" s="373"/>
      <c r="P417" s="166"/>
      <c r="Q417" s="166"/>
      <c r="R417" s="166"/>
      <c r="S417" s="166"/>
      <c r="T417" s="166"/>
      <c r="U417" s="166"/>
      <c r="V417" s="166"/>
      <c r="W417" s="166"/>
      <c r="X417" s="166"/>
      <c r="Y417" s="166"/>
      <c r="Z417" s="166"/>
      <c r="AA417" s="166"/>
      <c r="AB417" s="166"/>
      <c r="AC417" s="166"/>
      <c r="AD417" s="166"/>
    </row>
    <row r="418" spans="1:30" ht="15" customHeight="1">
      <c r="A418" s="70"/>
      <c r="B418" s="2"/>
      <c r="C418" s="74" t="s">
        <v>155</v>
      </c>
      <c r="D418" s="362" t="str">
        <f>IF(CNGE_2024_M1_Secc3!D153="","",CNGE_2024_M1_Secc3!D153)</f>
        <v/>
      </c>
      <c r="E418" s="363"/>
      <c r="F418" s="363"/>
      <c r="G418" s="364"/>
      <c r="H418" s="166"/>
      <c r="I418" s="166"/>
      <c r="J418" s="166"/>
      <c r="K418" s="166"/>
      <c r="L418" s="166"/>
      <c r="M418" s="166"/>
      <c r="N418" s="373"/>
      <c r="O418" s="373"/>
      <c r="P418" s="166"/>
      <c r="Q418" s="166"/>
      <c r="R418" s="166"/>
      <c r="S418" s="166"/>
      <c r="T418" s="166"/>
      <c r="U418" s="166"/>
      <c r="V418" s="166"/>
      <c r="W418" s="166"/>
      <c r="X418" s="166"/>
      <c r="Y418" s="166"/>
      <c r="Z418" s="166"/>
      <c r="AA418" s="166"/>
      <c r="AB418" s="166"/>
      <c r="AC418" s="166"/>
      <c r="AD418" s="166"/>
    </row>
    <row r="419" spans="1:30" ht="15" customHeight="1">
      <c r="A419" s="70"/>
      <c r="B419" s="2"/>
      <c r="C419" s="74" t="s">
        <v>156</v>
      </c>
      <c r="D419" s="362" t="str">
        <f>IF(CNGE_2024_M1_Secc3!D154="","",CNGE_2024_M1_Secc3!D154)</f>
        <v/>
      </c>
      <c r="E419" s="363"/>
      <c r="F419" s="363"/>
      <c r="G419" s="364"/>
      <c r="H419" s="166"/>
      <c r="I419" s="166"/>
      <c r="J419" s="166"/>
      <c r="K419" s="166"/>
      <c r="L419" s="166"/>
      <c r="M419" s="166"/>
      <c r="N419" s="373"/>
      <c r="O419" s="373"/>
      <c r="P419" s="166"/>
      <c r="Q419" s="166"/>
      <c r="R419" s="166"/>
      <c r="S419" s="166"/>
      <c r="T419" s="166"/>
      <c r="U419" s="166"/>
      <c r="V419" s="166"/>
      <c r="W419" s="166"/>
      <c r="X419" s="166"/>
      <c r="Y419" s="166"/>
      <c r="Z419" s="166"/>
      <c r="AA419" s="166"/>
      <c r="AB419" s="166"/>
      <c r="AC419" s="166"/>
      <c r="AD419" s="166"/>
    </row>
    <row r="420" spans="1:30" ht="15" customHeight="1">
      <c r="A420" s="70"/>
      <c r="B420" s="2"/>
      <c r="C420" s="74" t="s">
        <v>157</v>
      </c>
      <c r="D420" s="362" t="str">
        <f>IF(CNGE_2024_M1_Secc3!D155="","",CNGE_2024_M1_Secc3!D155)</f>
        <v/>
      </c>
      <c r="E420" s="363"/>
      <c r="F420" s="363"/>
      <c r="G420" s="364"/>
      <c r="H420" s="166"/>
      <c r="I420" s="166"/>
      <c r="J420" s="166"/>
      <c r="K420" s="166"/>
      <c r="L420" s="166"/>
      <c r="M420" s="166"/>
      <c r="N420" s="373"/>
      <c r="O420" s="373"/>
      <c r="P420" s="166"/>
      <c r="Q420" s="166"/>
      <c r="R420" s="166"/>
      <c r="S420" s="166"/>
      <c r="T420" s="166"/>
      <c r="U420" s="166"/>
      <c r="V420" s="166"/>
      <c r="W420" s="166"/>
      <c r="X420" s="166"/>
      <c r="Y420" s="166"/>
      <c r="Z420" s="166"/>
      <c r="AA420" s="166"/>
      <c r="AB420" s="166"/>
      <c r="AC420" s="166"/>
      <c r="AD420" s="166"/>
    </row>
    <row r="421" spans="1:30" ht="15" customHeight="1">
      <c r="A421" s="70"/>
      <c r="B421" s="2"/>
      <c r="C421" s="74" t="s">
        <v>158</v>
      </c>
      <c r="D421" s="362" t="str">
        <f>IF(CNGE_2024_M1_Secc3!D156="","",CNGE_2024_M1_Secc3!D156)</f>
        <v/>
      </c>
      <c r="E421" s="363"/>
      <c r="F421" s="363"/>
      <c r="G421" s="364"/>
      <c r="H421" s="166"/>
      <c r="I421" s="166"/>
      <c r="J421" s="166"/>
      <c r="K421" s="166"/>
      <c r="L421" s="166"/>
      <c r="M421" s="166"/>
      <c r="N421" s="373"/>
      <c r="O421" s="373"/>
      <c r="P421" s="166"/>
      <c r="Q421" s="166"/>
      <c r="R421" s="166"/>
      <c r="S421" s="166"/>
      <c r="T421" s="166"/>
      <c r="U421" s="166"/>
      <c r="V421" s="166"/>
      <c r="W421" s="166"/>
      <c r="X421" s="166"/>
      <c r="Y421" s="166"/>
      <c r="Z421" s="166"/>
      <c r="AA421" s="166"/>
      <c r="AB421" s="166"/>
      <c r="AC421" s="166"/>
      <c r="AD421" s="166"/>
    </row>
    <row r="422" spans="1:30" ht="15" customHeight="1">
      <c r="A422" s="70"/>
      <c r="B422" s="2"/>
      <c r="C422" s="122" t="s">
        <v>159</v>
      </c>
      <c r="D422" s="362" t="str">
        <f>IF(CNGE_2024_M1_Secc3!D157="","",CNGE_2024_M1_Secc3!D157)</f>
        <v/>
      </c>
      <c r="E422" s="363"/>
      <c r="F422" s="363"/>
      <c r="G422" s="364"/>
      <c r="H422" s="166"/>
      <c r="I422" s="166"/>
      <c r="J422" s="166"/>
      <c r="K422" s="166"/>
      <c r="L422" s="166"/>
      <c r="M422" s="166"/>
      <c r="N422" s="373"/>
      <c r="O422" s="373"/>
      <c r="P422" s="166"/>
      <c r="Q422" s="166"/>
      <c r="R422" s="166"/>
      <c r="S422" s="166"/>
      <c r="T422" s="166"/>
      <c r="U422" s="166"/>
      <c r="V422" s="166"/>
      <c r="W422" s="166"/>
      <c r="X422" s="166"/>
      <c r="Y422" s="166"/>
      <c r="Z422" s="166"/>
      <c r="AA422" s="166"/>
      <c r="AB422" s="166"/>
      <c r="AC422" s="166"/>
      <c r="AD422" s="166"/>
    </row>
    <row r="423" spans="1:30" ht="15" customHeight="1">
      <c r="A423" s="70"/>
      <c r="B423" s="2"/>
      <c r="C423" s="74" t="s">
        <v>160</v>
      </c>
      <c r="D423" s="362" t="str">
        <f>IF(CNGE_2024_M1_Secc3!D158="","",CNGE_2024_M1_Secc3!D158)</f>
        <v/>
      </c>
      <c r="E423" s="363"/>
      <c r="F423" s="363"/>
      <c r="G423" s="364"/>
      <c r="H423" s="166"/>
      <c r="I423" s="166"/>
      <c r="J423" s="166"/>
      <c r="K423" s="166"/>
      <c r="L423" s="166"/>
      <c r="M423" s="166"/>
      <c r="N423" s="373"/>
      <c r="O423" s="373"/>
      <c r="P423" s="166"/>
      <c r="Q423" s="166"/>
      <c r="R423" s="166"/>
      <c r="S423" s="166"/>
      <c r="T423" s="166"/>
      <c r="U423" s="166"/>
      <c r="V423" s="166"/>
      <c r="W423" s="166"/>
      <c r="X423" s="166"/>
      <c r="Y423" s="166"/>
      <c r="Z423" s="166"/>
      <c r="AA423" s="166"/>
      <c r="AB423" s="166"/>
      <c r="AC423" s="166"/>
      <c r="AD423" s="166"/>
    </row>
    <row r="424" spans="1:30" ht="15" customHeight="1">
      <c r="A424" s="70"/>
      <c r="B424" s="2"/>
      <c r="C424" s="74" t="s">
        <v>161</v>
      </c>
      <c r="D424" s="362" t="str">
        <f>IF(CNGE_2024_M1_Secc3!D159="","",CNGE_2024_M1_Secc3!D159)</f>
        <v/>
      </c>
      <c r="E424" s="363"/>
      <c r="F424" s="363"/>
      <c r="G424" s="364"/>
      <c r="H424" s="166"/>
      <c r="I424" s="166"/>
      <c r="J424" s="166"/>
      <c r="K424" s="166"/>
      <c r="L424" s="166"/>
      <c r="M424" s="166"/>
      <c r="N424" s="373"/>
      <c r="O424" s="373"/>
      <c r="P424" s="166"/>
      <c r="Q424" s="166"/>
      <c r="R424" s="166"/>
      <c r="S424" s="166"/>
      <c r="T424" s="166"/>
      <c r="U424" s="166"/>
      <c r="V424" s="166"/>
      <c r="W424" s="166"/>
      <c r="X424" s="166"/>
      <c r="Y424" s="166"/>
      <c r="Z424" s="166"/>
      <c r="AA424" s="166"/>
      <c r="AB424" s="166"/>
      <c r="AC424" s="166"/>
      <c r="AD424" s="166"/>
    </row>
    <row r="425" spans="1:30" ht="15" customHeight="1">
      <c r="A425" s="70"/>
      <c r="B425" s="2"/>
      <c r="C425" s="74" t="s">
        <v>162</v>
      </c>
      <c r="D425" s="362" t="str">
        <f>IF(CNGE_2024_M1_Secc3!D160="","",CNGE_2024_M1_Secc3!D160)</f>
        <v/>
      </c>
      <c r="E425" s="363"/>
      <c r="F425" s="363"/>
      <c r="G425" s="364"/>
      <c r="H425" s="166"/>
      <c r="I425" s="166"/>
      <c r="J425" s="166"/>
      <c r="K425" s="166"/>
      <c r="L425" s="166"/>
      <c r="M425" s="166"/>
      <c r="N425" s="373"/>
      <c r="O425" s="373"/>
      <c r="P425" s="166"/>
      <c r="Q425" s="166"/>
      <c r="R425" s="166"/>
      <c r="S425" s="166"/>
      <c r="T425" s="166"/>
      <c r="U425" s="166"/>
      <c r="V425" s="166"/>
      <c r="W425" s="166"/>
      <c r="X425" s="166"/>
      <c r="Y425" s="166"/>
      <c r="Z425" s="166"/>
      <c r="AA425" s="166"/>
      <c r="AB425" s="166"/>
      <c r="AC425" s="166"/>
      <c r="AD425" s="166"/>
    </row>
    <row r="426" spans="1:30" ht="15" customHeight="1">
      <c r="A426" s="70"/>
      <c r="B426" s="2"/>
      <c r="C426" s="74" t="s">
        <v>163</v>
      </c>
      <c r="D426" s="362" t="str">
        <f>IF(CNGE_2024_M1_Secc3!D161="","",CNGE_2024_M1_Secc3!D161)</f>
        <v/>
      </c>
      <c r="E426" s="363"/>
      <c r="F426" s="363"/>
      <c r="G426" s="364"/>
      <c r="H426" s="166"/>
      <c r="I426" s="166"/>
      <c r="J426" s="166"/>
      <c r="K426" s="166"/>
      <c r="L426" s="166"/>
      <c r="M426" s="166"/>
      <c r="N426" s="373"/>
      <c r="O426" s="373"/>
      <c r="P426" s="166"/>
      <c r="Q426" s="166"/>
      <c r="R426" s="166"/>
      <c r="S426" s="166"/>
      <c r="T426" s="166"/>
      <c r="U426" s="166"/>
      <c r="V426" s="166"/>
      <c r="W426" s="166"/>
      <c r="X426" s="166"/>
      <c r="Y426" s="166"/>
      <c r="Z426" s="166"/>
      <c r="AA426" s="166"/>
      <c r="AB426" s="166"/>
      <c r="AC426" s="166"/>
      <c r="AD426" s="166"/>
    </row>
    <row r="427" spans="1:30" ht="15" customHeight="1">
      <c r="A427" s="70"/>
      <c r="B427" s="2"/>
      <c r="C427" s="74" t="s">
        <v>164</v>
      </c>
      <c r="D427" s="362" t="str">
        <f>IF(CNGE_2024_M1_Secc3!D162="","",CNGE_2024_M1_Secc3!D162)</f>
        <v/>
      </c>
      <c r="E427" s="363"/>
      <c r="F427" s="363"/>
      <c r="G427" s="364"/>
      <c r="H427" s="166"/>
      <c r="I427" s="166"/>
      <c r="J427" s="166"/>
      <c r="K427" s="166"/>
      <c r="L427" s="166"/>
      <c r="M427" s="166"/>
      <c r="N427" s="373"/>
      <c r="O427" s="373"/>
      <c r="P427" s="166"/>
      <c r="Q427" s="166"/>
      <c r="R427" s="166"/>
      <c r="S427" s="166"/>
      <c r="T427" s="166"/>
      <c r="U427" s="166"/>
      <c r="V427" s="166"/>
      <c r="W427" s="166"/>
      <c r="X427" s="166"/>
      <c r="Y427" s="166"/>
      <c r="Z427" s="166"/>
      <c r="AA427" s="166"/>
      <c r="AB427" s="166"/>
      <c r="AC427" s="166"/>
      <c r="AD427" s="166"/>
    </row>
    <row r="428" spans="1:30" ht="15" customHeight="1">
      <c r="A428" s="70"/>
      <c r="B428" s="2"/>
      <c r="C428" s="74" t="s">
        <v>165</v>
      </c>
      <c r="D428" s="362" t="str">
        <f>IF(CNGE_2024_M1_Secc3!D163="","",CNGE_2024_M1_Secc3!D163)</f>
        <v/>
      </c>
      <c r="E428" s="363"/>
      <c r="F428" s="363"/>
      <c r="G428" s="364"/>
      <c r="H428" s="166"/>
      <c r="I428" s="166"/>
      <c r="J428" s="166"/>
      <c r="K428" s="166"/>
      <c r="L428" s="166"/>
      <c r="M428" s="166"/>
      <c r="N428" s="373"/>
      <c r="O428" s="373"/>
      <c r="P428" s="166"/>
      <c r="Q428" s="166"/>
      <c r="R428" s="166"/>
      <c r="S428" s="166"/>
      <c r="T428" s="166"/>
      <c r="U428" s="166"/>
      <c r="V428" s="166"/>
      <c r="W428" s="166"/>
      <c r="X428" s="166"/>
      <c r="Y428" s="166"/>
      <c r="Z428" s="166"/>
      <c r="AA428" s="166"/>
      <c r="AB428" s="166"/>
      <c r="AC428" s="166"/>
      <c r="AD428" s="166"/>
    </row>
    <row r="429" spans="1:30" ht="15" customHeight="1">
      <c r="A429" s="70"/>
      <c r="B429" s="2"/>
      <c r="C429" s="74" t="s">
        <v>166</v>
      </c>
      <c r="D429" s="362" t="str">
        <f>IF(CNGE_2024_M1_Secc3!D164="","",CNGE_2024_M1_Secc3!D164)</f>
        <v/>
      </c>
      <c r="E429" s="363"/>
      <c r="F429" s="363"/>
      <c r="G429" s="364"/>
      <c r="H429" s="166"/>
      <c r="I429" s="166"/>
      <c r="J429" s="166"/>
      <c r="K429" s="166"/>
      <c r="L429" s="166"/>
      <c r="M429" s="166"/>
      <c r="N429" s="373"/>
      <c r="O429" s="373"/>
      <c r="P429" s="166"/>
      <c r="Q429" s="166"/>
      <c r="R429" s="166"/>
      <c r="S429" s="166"/>
      <c r="T429" s="166"/>
      <c r="U429" s="166"/>
      <c r="V429" s="166"/>
      <c r="W429" s="166"/>
      <c r="X429" s="166"/>
      <c r="Y429" s="166"/>
      <c r="Z429" s="166"/>
      <c r="AA429" s="166"/>
      <c r="AB429" s="166"/>
      <c r="AC429" s="166"/>
      <c r="AD429" s="166"/>
    </row>
    <row r="430" spans="1:30" ht="15" customHeight="1">
      <c r="A430" s="70"/>
      <c r="B430" s="2"/>
      <c r="C430" s="74" t="s">
        <v>167</v>
      </c>
      <c r="D430" s="362" t="str">
        <f>IF(CNGE_2024_M1_Secc3!D165="","",CNGE_2024_M1_Secc3!D165)</f>
        <v/>
      </c>
      <c r="E430" s="363"/>
      <c r="F430" s="363"/>
      <c r="G430" s="364"/>
      <c r="H430" s="166"/>
      <c r="I430" s="166"/>
      <c r="J430" s="166"/>
      <c r="K430" s="166"/>
      <c r="L430" s="166"/>
      <c r="M430" s="166"/>
      <c r="N430" s="373"/>
      <c r="O430" s="373"/>
      <c r="P430" s="166"/>
      <c r="Q430" s="166"/>
      <c r="R430" s="166"/>
      <c r="S430" s="166"/>
      <c r="T430" s="166"/>
      <c r="U430" s="166"/>
      <c r="V430" s="166"/>
      <c r="W430" s="166"/>
      <c r="X430" s="166"/>
      <c r="Y430" s="166"/>
      <c r="Z430" s="166"/>
      <c r="AA430" s="166"/>
      <c r="AB430" s="166"/>
      <c r="AC430" s="166"/>
      <c r="AD430" s="166"/>
    </row>
    <row r="431" spans="1:30" ht="15" customHeight="1">
      <c r="A431" s="70"/>
      <c r="B431" s="2"/>
      <c r="C431" s="74" t="s">
        <v>168</v>
      </c>
      <c r="D431" s="362" t="str">
        <f>IF(CNGE_2024_M1_Secc3!D166="","",CNGE_2024_M1_Secc3!D166)</f>
        <v/>
      </c>
      <c r="E431" s="363"/>
      <c r="F431" s="363"/>
      <c r="G431" s="364"/>
      <c r="H431" s="166"/>
      <c r="I431" s="166"/>
      <c r="J431" s="166"/>
      <c r="K431" s="166"/>
      <c r="L431" s="166"/>
      <c r="M431" s="166"/>
      <c r="N431" s="373"/>
      <c r="O431" s="373"/>
      <c r="P431" s="166"/>
      <c r="Q431" s="166"/>
      <c r="R431" s="166"/>
      <c r="S431" s="166"/>
      <c r="T431" s="166"/>
      <c r="U431" s="166"/>
      <c r="V431" s="166"/>
      <c r="W431" s="166"/>
      <c r="X431" s="166"/>
      <c r="Y431" s="166"/>
      <c r="Z431" s="166"/>
      <c r="AA431" s="166"/>
      <c r="AB431" s="166"/>
      <c r="AC431" s="166"/>
      <c r="AD431" s="166"/>
    </row>
    <row r="432" spans="1:30" ht="15" customHeight="1">
      <c r="A432" s="70"/>
      <c r="B432" s="2"/>
      <c r="C432" s="74" t="s">
        <v>169</v>
      </c>
      <c r="D432" s="362" t="str">
        <f>IF(CNGE_2024_M1_Secc3!D167="","",CNGE_2024_M1_Secc3!D167)</f>
        <v/>
      </c>
      <c r="E432" s="363"/>
      <c r="F432" s="363"/>
      <c r="G432" s="364"/>
      <c r="H432" s="166"/>
      <c r="I432" s="166"/>
      <c r="J432" s="166"/>
      <c r="K432" s="166"/>
      <c r="L432" s="166"/>
      <c r="M432" s="166"/>
      <c r="N432" s="373"/>
      <c r="O432" s="373"/>
      <c r="P432" s="166"/>
      <c r="Q432" s="166"/>
      <c r="R432" s="166"/>
      <c r="S432" s="166"/>
      <c r="T432" s="166"/>
      <c r="U432" s="166"/>
      <c r="V432" s="166"/>
      <c r="W432" s="166"/>
      <c r="X432" s="166"/>
      <c r="Y432" s="166"/>
      <c r="Z432" s="166"/>
      <c r="AA432" s="166"/>
      <c r="AB432" s="166"/>
      <c r="AC432" s="166"/>
      <c r="AD432" s="166"/>
    </row>
    <row r="433" spans="1:30" ht="15" customHeight="1">
      <c r="A433" s="70"/>
      <c r="B433" s="2"/>
      <c r="C433" s="74" t="s">
        <v>170</v>
      </c>
      <c r="D433" s="362" t="str">
        <f>IF(CNGE_2024_M1_Secc3!D168="","",CNGE_2024_M1_Secc3!D168)</f>
        <v/>
      </c>
      <c r="E433" s="363"/>
      <c r="F433" s="363"/>
      <c r="G433" s="364"/>
      <c r="H433" s="166"/>
      <c r="I433" s="166"/>
      <c r="J433" s="166"/>
      <c r="K433" s="166"/>
      <c r="L433" s="166"/>
      <c r="M433" s="166"/>
      <c r="N433" s="373"/>
      <c r="O433" s="373"/>
      <c r="P433" s="166"/>
      <c r="Q433" s="166"/>
      <c r="R433" s="166"/>
      <c r="S433" s="166"/>
      <c r="T433" s="166"/>
      <c r="U433" s="166"/>
      <c r="V433" s="166"/>
      <c r="W433" s="166"/>
      <c r="X433" s="166"/>
      <c r="Y433" s="166"/>
      <c r="Z433" s="166"/>
      <c r="AA433" s="166"/>
      <c r="AB433" s="166"/>
      <c r="AC433" s="166"/>
      <c r="AD433" s="166"/>
    </row>
    <row r="434" spans="1:30" ht="15" customHeight="1">
      <c r="A434" s="70"/>
      <c r="B434" s="2"/>
      <c r="C434" s="74" t="s">
        <v>171</v>
      </c>
      <c r="D434" s="362" t="str">
        <f>IF(CNGE_2024_M1_Secc3!D169="","",CNGE_2024_M1_Secc3!D169)</f>
        <v/>
      </c>
      <c r="E434" s="363"/>
      <c r="F434" s="363"/>
      <c r="G434" s="364"/>
      <c r="H434" s="166"/>
      <c r="I434" s="166"/>
      <c r="J434" s="166"/>
      <c r="K434" s="166"/>
      <c r="L434" s="166"/>
      <c r="M434" s="166"/>
      <c r="N434" s="373"/>
      <c r="O434" s="373"/>
      <c r="P434" s="166"/>
      <c r="Q434" s="166"/>
      <c r="R434" s="166"/>
      <c r="S434" s="166"/>
      <c r="T434" s="166"/>
      <c r="U434" s="166"/>
      <c r="V434" s="166"/>
      <c r="W434" s="166"/>
      <c r="X434" s="166"/>
      <c r="Y434" s="166"/>
      <c r="Z434" s="166"/>
      <c r="AA434" s="166"/>
      <c r="AB434" s="166"/>
      <c r="AC434" s="166"/>
      <c r="AD434" s="166"/>
    </row>
    <row r="435" spans="1:30" ht="15" customHeight="1">
      <c r="A435" s="70"/>
      <c r="B435" s="2"/>
      <c r="C435" s="74" t="s">
        <v>172</v>
      </c>
      <c r="D435" s="362" t="str">
        <f>IF(CNGE_2024_M1_Secc3!D170="","",CNGE_2024_M1_Secc3!D170)</f>
        <v/>
      </c>
      <c r="E435" s="363"/>
      <c r="F435" s="363"/>
      <c r="G435" s="364"/>
      <c r="H435" s="166"/>
      <c r="I435" s="166"/>
      <c r="J435" s="166"/>
      <c r="K435" s="166"/>
      <c r="L435" s="166"/>
      <c r="M435" s="166"/>
      <c r="N435" s="373"/>
      <c r="O435" s="373"/>
      <c r="P435" s="166"/>
      <c r="Q435" s="166"/>
      <c r="R435" s="166"/>
      <c r="S435" s="166"/>
      <c r="T435" s="166"/>
      <c r="U435" s="166"/>
      <c r="V435" s="166"/>
      <c r="W435" s="166"/>
      <c r="X435" s="166"/>
      <c r="Y435" s="166"/>
      <c r="Z435" s="166"/>
      <c r="AA435" s="166"/>
      <c r="AB435" s="166"/>
      <c r="AC435" s="166"/>
      <c r="AD435" s="166"/>
    </row>
    <row r="436" spans="1:30" ht="15" customHeight="1">
      <c r="A436" s="70"/>
      <c r="B436" s="2"/>
      <c r="C436" s="74" t="s">
        <v>173</v>
      </c>
      <c r="D436" s="362" t="str">
        <f>IF(CNGE_2024_M1_Secc3!D171="","",CNGE_2024_M1_Secc3!D171)</f>
        <v/>
      </c>
      <c r="E436" s="363"/>
      <c r="F436" s="363"/>
      <c r="G436" s="364"/>
      <c r="H436" s="166"/>
      <c r="I436" s="166"/>
      <c r="J436" s="166"/>
      <c r="K436" s="166"/>
      <c r="L436" s="166"/>
      <c r="M436" s="166"/>
      <c r="N436" s="373"/>
      <c r="O436" s="373"/>
      <c r="P436" s="166"/>
      <c r="Q436" s="166"/>
      <c r="R436" s="166"/>
      <c r="S436" s="166"/>
      <c r="T436" s="166"/>
      <c r="U436" s="166"/>
      <c r="V436" s="166"/>
      <c r="W436" s="166"/>
      <c r="X436" s="166"/>
      <c r="Y436" s="166"/>
      <c r="Z436" s="166"/>
      <c r="AA436" s="166"/>
      <c r="AB436" s="166"/>
      <c r="AC436" s="166"/>
      <c r="AD436" s="166"/>
    </row>
    <row r="437" spans="1:30" ht="15" customHeight="1">
      <c r="A437" s="70"/>
      <c r="B437" s="2"/>
      <c r="C437" s="74" t="s">
        <v>174</v>
      </c>
      <c r="D437" s="362" t="str">
        <f>IF(CNGE_2024_M1_Secc3!D172="","",CNGE_2024_M1_Secc3!D172)</f>
        <v/>
      </c>
      <c r="E437" s="363"/>
      <c r="F437" s="363"/>
      <c r="G437" s="364"/>
      <c r="H437" s="166"/>
      <c r="I437" s="166"/>
      <c r="J437" s="166"/>
      <c r="K437" s="166"/>
      <c r="L437" s="166"/>
      <c r="M437" s="166"/>
      <c r="N437" s="373"/>
      <c r="O437" s="373"/>
      <c r="P437" s="166"/>
      <c r="Q437" s="166"/>
      <c r="R437" s="166"/>
      <c r="S437" s="166"/>
      <c r="T437" s="166"/>
      <c r="U437" s="166"/>
      <c r="V437" s="166"/>
      <c r="W437" s="166"/>
      <c r="X437" s="166"/>
      <c r="Y437" s="166"/>
      <c r="Z437" s="166"/>
      <c r="AA437" s="166"/>
      <c r="AB437" s="166"/>
      <c r="AC437" s="166"/>
      <c r="AD437" s="166"/>
    </row>
    <row r="438" spans="1:30" ht="15" customHeight="1">
      <c r="A438" s="70"/>
      <c r="B438" s="2"/>
      <c r="C438" s="74" t="s">
        <v>175</v>
      </c>
      <c r="D438" s="362" t="str">
        <f>IF(CNGE_2024_M1_Secc3!D173="","",CNGE_2024_M1_Secc3!D173)</f>
        <v/>
      </c>
      <c r="E438" s="363"/>
      <c r="F438" s="363"/>
      <c r="G438" s="364"/>
      <c r="H438" s="166"/>
      <c r="I438" s="166"/>
      <c r="J438" s="166"/>
      <c r="K438" s="166"/>
      <c r="L438" s="166"/>
      <c r="M438" s="166"/>
      <c r="N438" s="373"/>
      <c r="O438" s="373"/>
      <c r="P438" s="166"/>
      <c r="Q438" s="166"/>
      <c r="R438" s="166"/>
      <c r="S438" s="166"/>
      <c r="T438" s="166"/>
      <c r="U438" s="166"/>
      <c r="V438" s="166"/>
      <c r="W438" s="166"/>
      <c r="X438" s="166"/>
      <c r="Y438" s="166"/>
      <c r="Z438" s="166"/>
      <c r="AA438" s="166"/>
      <c r="AB438" s="166"/>
      <c r="AC438" s="166"/>
      <c r="AD438" s="166"/>
    </row>
    <row r="439" spans="1:30" ht="15" customHeight="1">
      <c r="A439" s="70"/>
      <c r="B439" s="2"/>
      <c r="C439" s="74" t="s">
        <v>176</v>
      </c>
      <c r="D439" s="362" t="str">
        <f>IF(CNGE_2024_M1_Secc3!D174="","",CNGE_2024_M1_Secc3!D174)</f>
        <v/>
      </c>
      <c r="E439" s="363"/>
      <c r="F439" s="363"/>
      <c r="G439" s="364"/>
      <c r="H439" s="166"/>
      <c r="I439" s="166"/>
      <c r="J439" s="166"/>
      <c r="K439" s="166"/>
      <c r="L439" s="166"/>
      <c r="M439" s="166"/>
      <c r="N439" s="373"/>
      <c r="O439" s="373"/>
      <c r="P439" s="166"/>
      <c r="Q439" s="166"/>
      <c r="R439" s="166"/>
      <c r="S439" s="166"/>
      <c r="T439" s="166"/>
      <c r="U439" s="166"/>
      <c r="V439" s="166"/>
      <c r="W439" s="166"/>
      <c r="X439" s="166"/>
      <c r="Y439" s="166"/>
      <c r="Z439" s="166"/>
      <c r="AA439" s="166"/>
      <c r="AB439" s="166"/>
      <c r="AC439" s="166"/>
      <c r="AD439" s="166"/>
    </row>
    <row r="440" spans="1:30" ht="15" customHeight="1">
      <c r="A440" s="70"/>
      <c r="B440" s="2"/>
      <c r="C440" s="74" t="s">
        <v>177</v>
      </c>
      <c r="D440" s="362" t="str">
        <f>IF(CNGE_2024_M1_Secc3!D175="","",CNGE_2024_M1_Secc3!D175)</f>
        <v/>
      </c>
      <c r="E440" s="363"/>
      <c r="F440" s="363"/>
      <c r="G440" s="364"/>
      <c r="H440" s="166"/>
      <c r="I440" s="166"/>
      <c r="J440" s="166"/>
      <c r="K440" s="166"/>
      <c r="L440" s="166"/>
      <c r="M440" s="166"/>
      <c r="N440" s="373"/>
      <c r="O440" s="373"/>
      <c r="P440" s="166"/>
      <c r="Q440" s="166"/>
      <c r="R440" s="166"/>
      <c r="S440" s="166"/>
      <c r="T440" s="166"/>
      <c r="U440" s="166"/>
      <c r="V440" s="166"/>
      <c r="W440" s="166"/>
      <c r="X440" s="166"/>
      <c r="Y440" s="166"/>
      <c r="Z440" s="166"/>
      <c r="AA440" s="166"/>
      <c r="AB440" s="166"/>
      <c r="AC440" s="166"/>
      <c r="AD440" s="166"/>
    </row>
    <row r="441" spans="1:30" ht="15" customHeight="1">
      <c r="A441" s="70"/>
      <c r="B441" s="2"/>
      <c r="C441" s="74" t="s">
        <v>178</v>
      </c>
      <c r="D441" s="362" t="str">
        <f>IF(CNGE_2024_M1_Secc3!D176="","",CNGE_2024_M1_Secc3!D176)</f>
        <v/>
      </c>
      <c r="E441" s="363"/>
      <c r="F441" s="363"/>
      <c r="G441" s="364"/>
      <c r="H441" s="166"/>
      <c r="I441" s="166"/>
      <c r="J441" s="166"/>
      <c r="K441" s="166"/>
      <c r="L441" s="166"/>
      <c r="M441" s="166"/>
      <c r="N441" s="373"/>
      <c r="O441" s="373"/>
      <c r="P441" s="166"/>
      <c r="Q441" s="166"/>
      <c r="R441" s="166"/>
      <c r="S441" s="166"/>
      <c r="T441" s="166"/>
      <c r="U441" s="166"/>
      <c r="V441" s="166"/>
      <c r="W441" s="166"/>
      <c r="X441" s="166"/>
      <c r="Y441" s="166"/>
      <c r="Z441" s="166"/>
      <c r="AA441" s="166"/>
      <c r="AB441" s="166"/>
      <c r="AC441" s="166"/>
      <c r="AD441" s="166"/>
    </row>
    <row r="442" spans="1:30" ht="15" customHeight="1">
      <c r="A442" s="70"/>
      <c r="B442" s="2"/>
      <c r="C442" s="74" t="s">
        <v>179</v>
      </c>
      <c r="D442" s="362" t="str">
        <f>IF(CNGE_2024_M1_Secc3!D177="","",CNGE_2024_M1_Secc3!D177)</f>
        <v/>
      </c>
      <c r="E442" s="363"/>
      <c r="F442" s="363"/>
      <c r="G442" s="364"/>
      <c r="H442" s="166"/>
      <c r="I442" s="166"/>
      <c r="J442" s="166"/>
      <c r="K442" s="166"/>
      <c r="L442" s="166"/>
      <c r="M442" s="166"/>
      <c r="N442" s="373"/>
      <c r="O442" s="373"/>
      <c r="P442" s="166"/>
      <c r="Q442" s="166"/>
      <c r="R442" s="166"/>
      <c r="S442" s="166"/>
      <c r="T442" s="166"/>
      <c r="U442" s="166"/>
      <c r="V442" s="166"/>
      <c r="W442" s="166"/>
      <c r="X442" s="166"/>
      <c r="Y442" s="166"/>
      <c r="Z442" s="166"/>
      <c r="AA442" s="166"/>
      <c r="AB442" s="166"/>
      <c r="AC442" s="166"/>
      <c r="AD442" s="166"/>
    </row>
    <row r="443" spans="1:30" ht="15" customHeight="1">
      <c r="A443" s="70"/>
      <c r="B443" s="2"/>
      <c r="C443" s="123" t="s">
        <v>180</v>
      </c>
      <c r="D443" s="362" t="str">
        <f>IF(CNGE_2024_M1_Secc3!D178="","",CNGE_2024_M1_Secc3!D178)</f>
        <v/>
      </c>
      <c r="E443" s="363"/>
      <c r="F443" s="363"/>
      <c r="G443" s="364"/>
      <c r="H443" s="166"/>
      <c r="I443" s="166"/>
      <c r="J443" s="166"/>
      <c r="K443" s="166"/>
      <c r="L443" s="166"/>
      <c r="M443" s="166"/>
      <c r="N443" s="373"/>
      <c r="O443" s="373"/>
      <c r="P443" s="166"/>
      <c r="Q443" s="166"/>
      <c r="R443" s="166"/>
      <c r="S443" s="166"/>
      <c r="T443" s="166"/>
      <c r="U443" s="166"/>
      <c r="V443" s="166"/>
      <c r="W443" s="166"/>
      <c r="X443" s="166"/>
      <c r="Y443" s="166"/>
      <c r="Z443" s="166"/>
      <c r="AA443" s="166"/>
      <c r="AB443" s="166"/>
      <c r="AC443" s="166"/>
      <c r="AD443" s="166"/>
    </row>
    <row r="444" spans="1:30" ht="15" customHeight="1">
      <c r="A444" s="70"/>
      <c r="B444" s="2"/>
      <c r="C444" s="123" t="s">
        <v>181</v>
      </c>
      <c r="D444" s="362" t="str">
        <f>IF(CNGE_2024_M1_Secc3!D179="","",CNGE_2024_M1_Secc3!D179)</f>
        <v/>
      </c>
      <c r="E444" s="363"/>
      <c r="F444" s="363"/>
      <c r="G444" s="364"/>
      <c r="H444" s="166"/>
      <c r="I444" s="166"/>
      <c r="J444" s="166"/>
      <c r="K444" s="166"/>
      <c r="L444" s="166"/>
      <c r="M444" s="166"/>
      <c r="N444" s="373"/>
      <c r="O444" s="373"/>
      <c r="P444" s="166"/>
      <c r="Q444" s="166"/>
      <c r="R444" s="166"/>
      <c r="S444" s="166"/>
      <c r="T444" s="166"/>
      <c r="U444" s="166"/>
      <c r="V444" s="166"/>
      <c r="W444" s="166"/>
      <c r="X444" s="166"/>
      <c r="Y444" s="166"/>
      <c r="Z444" s="166"/>
      <c r="AA444" s="166"/>
      <c r="AB444" s="166"/>
      <c r="AC444" s="166"/>
      <c r="AD444" s="166"/>
    </row>
    <row r="445" spans="1:30" ht="15" customHeight="1">
      <c r="A445" s="70"/>
      <c r="B445" s="2"/>
      <c r="C445" s="123" t="s">
        <v>182</v>
      </c>
      <c r="D445" s="362" t="str">
        <f>IF(CNGE_2024_M1_Secc3!D180="","",CNGE_2024_M1_Secc3!D180)</f>
        <v/>
      </c>
      <c r="E445" s="363"/>
      <c r="F445" s="363"/>
      <c r="G445" s="364"/>
      <c r="H445" s="166"/>
      <c r="I445" s="166"/>
      <c r="J445" s="166"/>
      <c r="K445" s="166"/>
      <c r="L445" s="166"/>
      <c r="M445" s="166"/>
      <c r="N445" s="373"/>
      <c r="O445" s="373"/>
      <c r="P445" s="166"/>
      <c r="Q445" s="166"/>
      <c r="R445" s="166"/>
      <c r="S445" s="166"/>
      <c r="T445" s="166"/>
      <c r="U445" s="166"/>
      <c r="V445" s="166"/>
      <c r="W445" s="166"/>
      <c r="X445" s="166"/>
      <c r="Y445" s="166"/>
      <c r="Z445" s="166"/>
      <c r="AA445" s="166"/>
      <c r="AB445" s="166"/>
      <c r="AC445" s="166"/>
      <c r="AD445" s="166"/>
    </row>
    <row r="446" spans="1:30" ht="15" customHeight="1">
      <c r="A446" s="70"/>
      <c r="B446" s="2"/>
      <c r="C446" s="123" t="s">
        <v>183</v>
      </c>
      <c r="D446" s="362" t="str">
        <f>IF(CNGE_2024_M1_Secc3!D181="","",CNGE_2024_M1_Secc3!D181)</f>
        <v/>
      </c>
      <c r="E446" s="363"/>
      <c r="F446" s="363"/>
      <c r="G446" s="364"/>
      <c r="H446" s="166"/>
      <c r="I446" s="166"/>
      <c r="J446" s="166"/>
      <c r="K446" s="166"/>
      <c r="L446" s="166"/>
      <c r="M446" s="166"/>
      <c r="N446" s="373"/>
      <c r="O446" s="373"/>
      <c r="P446" s="166"/>
      <c r="Q446" s="166"/>
      <c r="R446" s="166"/>
      <c r="S446" s="166"/>
      <c r="T446" s="166"/>
      <c r="U446" s="166"/>
      <c r="V446" s="166"/>
      <c r="W446" s="166"/>
      <c r="X446" s="166"/>
      <c r="Y446" s="166"/>
      <c r="Z446" s="166"/>
      <c r="AA446" s="166"/>
      <c r="AB446" s="166"/>
      <c r="AC446" s="166"/>
      <c r="AD446" s="166"/>
    </row>
    <row r="447" spans="1:30" ht="15" customHeight="1">
      <c r="A447" s="70"/>
      <c r="B447" s="2"/>
      <c r="C447" s="123" t="s">
        <v>184</v>
      </c>
      <c r="D447" s="362" t="str">
        <f>IF(CNGE_2024_M1_Secc3!D182="","",CNGE_2024_M1_Secc3!D182)</f>
        <v/>
      </c>
      <c r="E447" s="363"/>
      <c r="F447" s="363"/>
      <c r="G447" s="364"/>
      <c r="H447" s="166"/>
      <c r="I447" s="166"/>
      <c r="J447" s="166"/>
      <c r="K447" s="166"/>
      <c r="L447" s="166"/>
      <c r="M447" s="166"/>
      <c r="N447" s="373"/>
      <c r="O447" s="373"/>
      <c r="P447" s="166"/>
      <c r="Q447" s="166"/>
      <c r="R447" s="166"/>
      <c r="S447" s="166"/>
      <c r="T447" s="166"/>
      <c r="U447" s="166"/>
      <c r="V447" s="166"/>
      <c r="W447" s="166"/>
      <c r="X447" s="166"/>
      <c r="Y447" s="166"/>
      <c r="Z447" s="166"/>
      <c r="AA447" s="166"/>
      <c r="AB447" s="166"/>
      <c r="AC447" s="166"/>
      <c r="AD447" s="166"/>
    </row>
    <row r="448" spans="1:30" ht="15" customHeight="1">
      <c r="A448" s="70"/>
      <c r="B448" s="2"/>
      <c r="C448" s="123" t="s">
        <v>185</v>
      </c>
      <c r="D448" s="362" t="str">
        <f>IF(CNGE_2024_M1_Secc3!D183="","",CNGE_2024_M1_Secc3!D183)</f>
        <v/>
      </c>
      <c r="E448" s="363"/>
      <c r="F448" s="363"/>
      <c r="G448" s="364"/>
      <c r="H448" s="166"/>
      <c r="I448" s="166"/>
      <c r="J448" s="166"/>
      <c r="K448" s="166"/>
      <c r="L448" s="166"/>
      <c r="M448" s="166"/>
      <c r="N448" s="373"/>
      <c r="O448" s="373"/>
      <c r="P448" s="166"/>
      <c r="Q448" s="166"/>
      <c r="R448" s="166"/>
      <c r="S448" s="166"/>
      <c r="T448" s="166"/>
      <c r="U448" s="166"/>
      <c r="V448" s="166"/>
      <c r="W448" s="166"/>
      <c r="X448" s="166"/>
      <c r="Y448" s="166"/>
      <c r="Z448" s="166"/>
      <c r="AA448" s="166"/>
      <c r="AB448" s="166"/>
      <c r="AC448" s="166"/>
      <c r="AD448" s="166"/>
    </row>
    <row r="449" spans="1:30" ht="15" customHeight="1">
      <c r="A449" s="70"/>
      <c r="B449" s="2"/>
      <c r="C449" s="123" t="s">
        <v>186</v>
      </c>
      <c r="D449" s="362" t="str">
        <f>IF(CNGE_2024_M1_Secc3!D184="","",CNGE_2024_M1_Secc3!D184)</f>
        <v/>
      </c>
      <c r="E449" s="363"/>
      <c r="F449" s="363"/>
      <c r="G449" s="364"/>
      <c r="H449" s="166"/>
      <c r="I449" s="166"/>
      <c r="J449" s="166"/>
      <c r="K449" s="166"/>
      <c r="L449" s="166"/>
      <c r="M449" s="166"/>
      <c r="N449" s="373"/>
      <c r="O449" s="373"/>
      <c r="P449" s="166"/>
      <c r="Q449" s="166"/>
      <c r="R449" s="166"/>
      <c r="S449" s="166"/>
      <c r="T449" s="166"/>
      <c r="U449" s="166"/>
      <c r="V449" s="166"/>
      <c r="W449" s="166"/>
      <c r="X449" s="166"/>
      <c r="Y449" s="166"/>
      <c r="Z449" s="166"/>
      <c r="AA449" s="166"/>
      <c r="AB449" s="166"/>
      <c r="AC449" s="166"/>
      <c r="AD449" s="166"/>
    </row>
    <row r="450" spans="1:30" ht="15" customHeight="1">
      <c r="A450" s="70"/>
      <c r="B450" s="2"/>
      <c r="C450" s="123" t="s">
        <v>187</v>
      </c>
      <c r="D450" s="362" t="str">
        <f>IF(CNGE_2024_M1_Secc3!D185="","",CNGE_2024_M1_Secc3!D185)</f>
        <v/>
      </c>
      <c r="E450" s="363"/>
      <c r="F450" s="363"/>
      <c r="G450" s="364"/>
      <c r="H450" s="166"/>
      <c r="I450" s="166"/>
      <c r="J450" s="166"/>
      <c r="K450" s="166"/>
      <c r="L450" s="166"/>
      <c r="M450" s="166"/>
      <c r="N450" s="373"/>
      <c r="O450" s="373"/>
      <c r="P450" s="166"/>
      <c r="Q450" s="166"/>
      <c r="R450" s="166"/>
      <c r="S450" s="166"/>
      <c r="T450" s="166"/>
      <c r="U450" s="166"/>
      <c r="V450" s="166"/>
      <c r="W450" s="166"/>
      <c r="X450" s="166"/>
      <c r="Y450" s="166"/>
      <c r="Z450" s="166"/>
      <c r="AA450" s="166"/>
      <c r="AB450" s="166"/>
      <c r="AC450" s="166"/>
      <c r="AD450" s="166"/>
    </row>
    <row r="451" spans="1:30" ht="15" customHeight="1">
      <c r="A451" s="70"/>
      <c r="B451" s="2"/>
      <c r="C451" s="123" t="s">
        <v>188</v>
      </c>
      <c r="D451" s="362" t="str">
        <f>IF(CNGE_2024_M1_Secc3!D186="","",CNGE_2024_M1_Secc3!D186)</f>
        <v/>
      </c>
      <c r="E451" s="363"/>
      <c r="F451" s="363"/>
      <c r="G451" s="364"/>
      <c r="H451" s="166"/>
      <c r="I451" s="166"/>
      <c r="J451" s="166"/>
      <c r="K451" s="166"/>
      <c r="L451" s="166"/>
      <c r="M451" s="166"/>
      <c r="N451" s="373"/>
      <c r="O451" s="373"/>
      <c r="P451" s="166"/>
      <c r="Q451" s="166"/>
      <c r="R451" s="166"/>
      <c r="S451" s="166"/>
      <c r="T451" s="166"/>
      <c r="U451" s="166"/>
      <c r="V451" s="166"/>
      <c r="W451" s="166"/>
      <c r="X451" s="166"/>
      <c r="Y451" s="166"/>
      <c r="Z451" s="166"/>
      <c r="AA451" s="166"/>
      <c r="AB451" s="166"/>
      <c r="AC451" s="166"/>
      <c r="AD451" s="166"/>
    </row>
    <row r="452" spans="1:30" ht="15" customHeight="1">
      <c r="A452" s="70"/>
      <c r="B452" s="2"/>
      <c r="C452" s="123" t="s">
        <v>189</v>
      </c>
      <c r="D452" s="362" t="str">
        <f>IF(CNGE_2024_M1_Secc3!D187="","",CNGE_2024_M1_Secc3!D187)</f>
        <v/>
      </c>
      <c r="E452" s="363"/>
      <c r="F452" s="363"/>
      <c r="G452" s="364"/>
      <c r="H452" s="166"/>
      <c r="I452" s="166"/>
      <c r="J452" s="166"/>
      <c r="K452" s="166"/>
      <c r="L452" s="166"/>
      <c r="M452" s="166"/>
      <c r="N452" s="373"/>
      <c r="O452" s="373"/>
      <c r="P452" s="166"/>
      <c r="Q452" s="166"/>
      <c r="R452" s="166"/>
      <c r="S452" s="166"/>
      <c r="T452" s="166"/>
      <c r="U452" s="166"/>
      <c r="V452" s="166"/>
      <c r="W452" s="166"/>
      <c r="X452" s="166"/>
      <c r="Y452" s="166"/>
      <c r="Z452" s="166"/>
      <c r="AA452" s="166"/>
      <c r="AB452" s="166"/>
      <c r="AC452" s="166"/>
      <c r="AD452" s="166"/>
    </row>
    <row r="453" spans="1:30" ht="15" customHeight="1">
      <c r="A453" s="70"/>
      <c r="B453" s="2"/>
      <c r="C453" s="123" t="s">
        <v>190</v>
      </c>
      <c r="D453" s="362" t="str">
        <f>IF(CNGE_2024_M1_Secc3!D188="","",CNGE_2024_M1_Secc3!D188)</f>
        <v/>
      </c>
      <c r="E453" s="363"/>
      <c r="F453" s="363"/>
      <c r="G453" s="364"/>
      <c r="H453" s="166"/>
      <c r="I453" s="166"/>
      <c r="J453" s="166"/>
      <c r="K453" s="166"/>
      <c r="L453" s="166"/>
      <c r="M453" s="166"/>
      <c r="N453" s="373"/>
      <c r="O453" s="373"/>
      <c r="P453" s="166"/>
      <c r="Q453" s="166"/>
      <c r="R453" s="166"/>
      <c r="S453" s="166"/>
      <c r="T453" s="166"/>
      <c r="U453" s="166"/>
      <c r="V453" s="166"/>
      <c r="W453" s="166"/>
      <c r="X453" s="166"/>
      <c r="Y453" s="166"/>
      <c r="Z453" s="166"/>
      <c r="AA453" s="166"/>
      <c r="AB453" s="166"/>
      <c r="AC453" s="166"/>
      <c r="AD453" s="166"/>
    </row>
    <row r="454" spans="1:30" ht="15" customHeight="1">
      <c r="A454" s="70"/>
      <c r="B454" s="2"/>
      <c r="C454" s="123" t="s">
        <v>191</v>
      </c>
      <c r="D454" s="362" t="str">
        <f>IF(CNGE_2024_M1_Secc3!D189="","",CNGE_2024_M1_Secc3!D189)</f>
        <v/>
      </c>
      <c r="E454" s="363"/>
      <c r="F454" s="363"/>
      <c r="G454" s="364"/>
      <c r="H454" s="166"/>
      <c r="I454" s="166"/>
      <c r="J454" s="166"/>
      <c r="K454" s="166"/>
      <c r="L454" s="166"/>
      <c r="M454" s="166"/>
      <c r="N454" s="373"/>
      <c r="O454" s="373"/>
      <c r="P454" s="166"/>
      <c r="Q454" s="166"/>
      <c r="R454" s="166"/>
      <c r="S454" s="166"/>
      <c r="T454" s="166"/>
      <c r="U454" s="166"/>
      <c r="V454" s="166"/>
      <c r="W454" s="166"/>
      <c r="X454" s="166"/>
      <c r="Y454" s="166"/>
      <c r="Z454" s="166"/>
      <c r="AA454" s="166"/>
      <c r="AB454" s="166"/>
      <c r="AC454" s="166"/>
      <c r="AD454" s="166"/>
    </row>
    <row r="455" spans="1:30" ht="15" customHeight="1">
      <c r="A455" s="70"/>
      <c r="B455" s="2"/>
      <c r="C455" s="123" t="s">
        <v>192</v>
      </c>
      <c r="D455" s="362" t="str">
        <f>IF(CNGE_2024_M1_Secc3!D190="","",CNGE_2024_M1_Secc3!D190)</f>
        <v/>
      </c>
      <c r="E455" s="363"/>
      <c r="F455" s="363"/>
      <c r="G455" s="364"/>
      <c r="H455" s="166"/>
      <c r="I455" s="166"/>
      <c r="J455" s="166"/>
      <c r="K455" s="166"/>
      <c r="L455" s="166"/>
      <c r="M455" s="166"/>
      <c r="N455" s="373"/>
      <c r="O455" s="373"/>
      <c r="P455" s="166"/>
      <c r="Q455" s="166"/>
      <c r="R455" s="166"/>
      <c r="S455" s="166"/>
      <c r="T455" s="166"/>
      <c r="U455" s="166"/>
      <c r="V455" s="166"/>
      <c r="W455" s="166"/>
      <c r="X455" s="166"/>
      <c r="Y455" s="166"/>
      <c r="Z455" s="166"/>
      <c r="AA455" s="166"/>
      <c r="AB455" s="166"/>
      <c r="AC455" s="166"/>
      <c r="AD455" s="166"/>
    </row>
    <row r="456" spans="1:30" ht="15" customHeight="1">
      <c r="A456" s="70"/>
      <c r="B456" s="2"/>
      <c r="C456" s="123" t="s">
        <v>193</v>
      </c>
      <c r="D456" s="362" t="str">
        <f>IF(CNGE_2024_M1_Secc3!D191="","",CNGE_2024_M1_Secc3!D191)</f>
        <v/>
      </c>
      <c r="E456" s="363"/>
      <c r="F456" s="363"/>
      <c r="G456" s="364"/>
      <c r="H456" s="166"/>
      <c r="I456" s="166"/>
      <c r="J456" s="166"/>
      <c r="K456" s="166"/>
      <c r="L456" s="166"/>
      <c r="M456" s="166"/>
      <c r="N456" s="373"/>
      <c r="O456" s="373"/>
      <c r="P456" s="166"/>
      <c r="Q456" s="166"/>
      <c r="R456" s="166"/>
      <c r="S456" s="166"/>
      <c r="T456" s="166"/>
      <c r="U456" s="166"/>
      <c r="V456" s="166"/>
      <c r="W456" s="166"/>
      <c r="X456" s="166"/>
      <c r="Y456" s="166"/>
      <c r="Z456" s="166"/>
      <c r="AA456" s="166"/>
      <c r="AB456" s="166"/>
      <c r="AC456" s="166"/>
      <c r="AD456" s="166"/>
    </row>
    <row r="457" spans="1:30" ht="15" customHeight="1">
      <c r="A457" s="70"/>
      <c r="B457" s="2"/>
      <c r="C457" s="123" t="s">
        <v>194</v>
      </c>
      <c r="D457" s="362" t="str">
        <f>IF(CNGE_2024_M1_Secc3!D192="","",CNGE_2024_M1_Secc3!D192)</f>
        <v/>
      </c>
      <c r="E457" s="363"/>
      <c r="F457" s="363"/>
      <c r="G457" s="364"/>
      <c r="H457" s="166"/>
      <c r="I457" s="166"/>
      <c r="J457" s="166"/>
      <c r="K457" s="166"/>
      <c r="L457" s="166"/>
      <c r="M457" s="166"/>
      <c r="N457" s="373"/>
      <c r="O457" s="373"/>
      <c r="P457" s="166"/>
      <c r="Q457" s="166"/>
      <c r="R457" s="166"/>
      <c r="S457" s="166"/>
      <c r="T457" s="166"/>
      <c r="U457" s="166"/>
      <c r="V457" s="166"/>
      <c r="W457" s="166"/>
      <c r="X457" s="166"/>
      <c r="Y457" s="166"/>
      <c r="Z457" s="166"/>
      <c r="AA457" s="166"/>
      <c r="AB457" s="166"/>
      <c r="AC457" s="166"/>
      <c r="AD457" s="166"/>
    </row>
    <row r="458" spans="1:30" ht="15" customHeight="1">
      <c r="A458" s="70"/>
      <c r="B458" s="2"/>
      <c r="C458" s="123" t="s">
        <v>195</v>
      </c>
      <c r="D458" s="362" t="str">
        <f>IF(CNGE_2024_M1_Secc3!D193="","",CNGE_2024_M1_Secc3!D193)</f>
        <v/>
      </c>
      <c r="E458" s="363"/>
      <c r="F458" s="363"/>
      <c r="G458" s="364"/>
      <c r="H458" s="166"/>
      <c r="I458" s="166"/>
      <c r="J458" s="166"/>
      <c r="K458" s="166"/>
      <c r="L458" s="166"/>
      <c r="M458" s="166"/>
      <c r="N458" s="373"/>
      <c r="O458" s="373"/>
      <c r="P458" s="166"/>
      <c r="Q458" s="166"/>
      <c r="R458" s="166"/>
      <c r="S458" s="166"/>
      <c r="T458" s="166"/>
      <c r="U458" s="166"/>
      <c r="V458" s="166"/>
      <c r="W458" s="166"/>
      <c r="X458" s="166"/>
      <c r="Y458" s="166"/>
      <c r="Z458" s="166"/>
      <c r="AA458" s="166"/>
      <c r="AB458" s="166"/>
      <c r="AC458" s="166"/>
      <c r="AD458" s="166"/>
    </row>
    <row r="459" spans="1:30" ht="15" customHeight="1">
      <c r="A459" s="70"/>
      <c r="B459" s="2"/>
      <c r="C459" s="123" t="s">
        <v>196</v>
      </c>
      <c r="D459" s="362" t="str">
        <f>IF(CNGE_2024_M1_Secc3!D194="","",CNGE_2024_M1_Secc3!D194)</f>
        <v/>
      </c>
      <c r="E459" s="363"/>
      <c r="F459" s="363"/>
      <c r="G459" s="364"/>
      <c r="H459" s="166"/>
      <c r="I459" s="166"/>
      <c r="J459" s="166"/>
      <c r="K459" s="166"/>
      <c r="L459" s="166"/>
      <c r="M459" s="166"/>
      <c r="N459" s="373"/>
      <c r="O459" s="373"/>
      <c r="P459" s="166"/>
      <c r="Q459" s="166"/>
      <c r="R459" s="166"/>
      <c r="S459" s="166"/>
      <c r="T459" s="166"/>
      <c r="U459" s="166"/>
      <c r="V459" s="166"/>
      <c r="W459" s="166"/>
      <c r="X459" s="166"/>
      <c r="Y459" s="166"/>
      <c r="Z459" s="166"/>
      <c r="AA459" s="166"/>
      <c r="AB459" s="166"/>
      <c r="AC459" s="166"/>
      <c r="AD459" s="166"/>
    </row>
    <row r="460" spans="1:30" ht="15" customHeight="1">
      <c r="A460" s="70"/>
      <c r="B460" s="2"/>
      <c r="C460" s="123" t="s">
        <v>197</v>
      </c>
      <c r="D460" s="362" t="str">
        <f>IF(CNGE_2024_M1_Secc3!D195="","",CNGE_2024_M1_Secc3!D195)</f>
        <v/>
      </c>
      <c r="E460" s="363"/>
      <c r="F460" s="363"/>
      <c r="G460" s="364"/>
      <c r="H460" s="166"/>
      <c r="I460" s="166"/>
      <c r="J460" s="166"/>
      <c r="K460" s="166"/>
      <c r="L460" s="166"/>
      <c r="M460" s="166"/>
      <c r="N460" s="373"/>
      <c r="O460" s="373"/>
      <c r="P460" s="166"/>
      <c r="Q460" s="166"/>
      <c r="R460" s="166"/>
      <c r="S460" s="166"/>
      <c r="T460" s="166"/>
      <c r="U460" s="166"/>
      <c r="V460" s="166"/>
      <c r="W460" s="166"/>
      <c r="X460" s="166"/>
      <c r="Y460" s="166"/>
      <c r="Z460" s="166"/>
      <c r="AA460" s="166"/>
      <c r="AB460" s="166"/>
      <c r="AC460" s="166"/>
      <c r="AD460" s="166"/>
    </row>
    <row r="461" spans="1:30" ht="15" customHeight="1">
      <c r="A461" s="70"/>
      <c r="B461" s="2"/>
      <c r="C461" s="123" t="s">
        <v>198</v>
      </c>
      <c r="D461" s="362" t="str">
        <f>IF(CNGE_2024_M1_Secc3!D196="","",CNGE_2024_M1_Secc3!D196)</f>
        <v/>
      </c>
      <c r="E461" s="363"/>
      <c r="F461" s="363"/>
      <c r="G461" s="364"/>
      <c r="H461" s="166"/>
      <c r="I461" s="166"/>
      <c r="J461" s="166"/>
      <c r="K461" s="166"/>
      <c r="L461" s="166"/>
      <c r="M461" s="166"/>
      <c r="N461" s="373"/>
      <c r="O461" s="373"/>
      <c r="P461" s="166"/>
      <c r="Q461" s="166"/>
      <c r="R461" s="166"/>
      <c r="S461" s="166"/>
      <c r="T461" s="166"/>
      <c r="U461" s="166"/>
      <c r="V461" s="166"/>
      <c r="W461" s="166"/>
      <c r="X461" s="166"/>
      <c r="Y461" s="166"/>
      <c r="Z461" s="166"/>
      <c r="AA461" s="166"/>
      <c r="AB461" s="166"/>
      <c r="AC461" s="166"/>
      <c r="AD461" s="166"/>
    </row>
    <row r="462" spans="1:30" ht="15" customHeight="1">
      <c r="A462" s="70"/>
      <c r="B462" s="2"/>
      <c r="C462" s="123" t="s">
        <v>199</v>
      </c>
      <c r="D462" s="362" t="str">
        <f>IF(CNGE_2024_M1_Secc3!D197="","",CNGE_2024_M1_Secc3!D197)</f>
        <v/>
      </c>
      <c r="E462" s="363"/>
      <c r="F462" s="363"/>
      <c r="G462" s="364"/>
      <c r="H462" s="166"/>
      <c r="I462" s="166"/>
      <c r="J462" s="166"/>
      <c r="K462" s="166"/>
      <c r="L462" s="166"/>
      <c r="M462" s="166"/>
      <c r="N462" s="373"/>
      <c r="O462" s="373"/>
      <c r="P462" s="166"/>
      <c r="Q462" s="166"/>
      <c r="R462" s="166"/>
      <c r="S462" s="166"/>
      <c r="T462" s="166"/>
      <c r="U462" s="166"/>
      <c r="V462" s="166"/>
      <c r="W462" s="166"/>
      <c r="X462" s="166"/>
      <c r="Y462" s="166"/>
      <c r="Z462" s="166"/>
      <c r="AA462" s="166"/>
      <c r="AB462" s="166"/>
      <c r="AC462" s="166"/>
      <c r="AD462" s="166"/>
    </row>
    <row r="463" spans="1:30" ht="15" customHeight="1">
      <c r="A463" s="70"/>
      <c r="B463" s="2"/>
      <c r="C463" s="123" t="s">
        <v>200</v>
      </c>
      <c r="D463" s="362" t="str">
        <f>IF(CNGE_2024_M1_Secc3!D198="","",CNGE_2024_M1_Secc3!D198)</f>
        <v/>
      </c>
      <c r="E463" s="363"/>
      <c r="F463" s="363"/>
      <c r="G463" s="364"/>
      <c r="H463" s="166"/>
      <c r="I463" s="166"/>
      <c r="J463" s="166"/>
      <c r="K463" s="166"/>
      <c r="L463" s="166"/>
      <c r="M463" s="166"/>
      <c r="N463" s="373"/>
      <c r="O463" s="373"/>
      <c r="P463" s="166"/>
      <c r="Q463" s="166"/>
      <c r="R463" s="166"/>
      <c r="S463" s="166"/>
      <c r="T463" s="166"/>
      <c r="U463" s="166"/>
      <c r="V463" s="166"/>
      <c r="W463" s="166"/>
      <c r="X463" s="166"/>
      <c r="Y463" s="166"/>
      <c r="Z463" s="166"/>
      <c r="AA463" s="166"/>
      <c r="AB463" s="166"/>
      <c r="AC463" s="166"/>
      <c r="AD463" s="166"/>
    </row>
    <row r="464" spans="1:30" ht="15" customHeight="1">
      <c r="A464" s="70"/>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1" ht="45" customHeight="1">
      <c r="A465" s="69"/>
      <c r="B465" s="2"/>
      <c r="C465" s="372" t="s">
        <v>458</v>
      </c>
      <c r="D465" s="372"/>
      <c r="E465" s="372"/>
      <c r="F465" s="425"/>
      <c r="G465" s="426"/>
      <c r="H465" s="426"/>
      <c r="I465" s="426"/>
      <c r="J465" s="426"/>
      <c r="K465" s="426"/>
      <c r="L465" s="426"/>
      <c r="M465" s="426"/>
      <c r="N465" s="426"/>
      <c r="O465" s="426"/>
      <c r="P465" s="426"/>
      <c r="Q465" s="426"/>
      <c r="R465" s="426"/>
      <c r="S465" s="426"/>
      <c r="T465" s="426"/>
      <c r="U465" s="426"/>
      <c r="V465" s="426"/>
      <c r="W465" s="426"/>
      <c r="X465" s="426"/>
      <c r="Y465" s="426"/>
      <c r="Z465" s="426"/>
      <c r="AA465" s="426"/>
      <c r="AB465" s="426"/>
      <c r="AC465" s="426"/>
      <c r="AD465" s="427"/>
    </row>
    <row r="466" spans="1:31" ht="15" customHeight="1">
      <c r="A466" s="69"/>
      <c r="B466" s="360" t="str">
        <f>IF(AND(AR220&gt;0,F465=""),"Ha seleccionado el código 13 en la col. Tipo de apoyo entregado, debe anotar el nombre de dicho(s) tipo(s) de apoyo(s)","")</f>
        <v/>
      </c>
      <c r="C466" s="360"/>
      <c r="D466" s="360"/>
      <c r="E466" s="360"/>
      <c r="F466" s="360"/>
      <c r="G466" s="360"/>
      <c r="H466" s="360"/>
      <c r="I466" s="360"/>
      <c r="J466" s="360"/>
      <c r="K466" s="360"/>
      <c r="L466" s="360"/>
      <c r="M466" s="360"/>
      <c r="N466" s="360"/>
      <c r="O466" s="360"/>
      <c r="P466" s="360"/>
      <c r="Q466" s="360"/>
      <c r="R466" s="360"/>
      <c r="S466" s="360"/>
      <c r="T466" s="360"/>
      <c r="U466" s="360"/>
      <c r="V466" s="360"/>
      <c r="W466" s="360"/>
      <c r="X466" s="360"/>
      <c r="Y466" s="360"/>
      <c r="Z466" s="360"/>
      <c r="AA466" s="360"/>
      <c r="AB466" s="360"/>
      <c r="AC466" s="360"/>
      <c r="AD466" s="360"/>
      <c r="AE466" s="360"/>
    </row>
    <row r="467" spans="1:31" ht="24" customHeight="1">
      <c r="A467" s="70"/>
      <c r="B467" s="2"/>
      <c r="C467" s="365" t="s">
        <v>209</v>
      </c>
      <c r="D467" s="366"/>
      <c r="E467" s="366"/>
      <c r="F467" s="366"/>
      <c r="G467" s="366"/>
      <c r="H467" s="366"/>
      <c r="I467" s="366"/>
      <c r="J467" s="366"/>
      <c r="K467" s="366"/>
      <c r="L467" s="366"/>
      <c r="M467" s="366"/>
      <c r="N467" s="366"/>
      <c r="O467" s="367"/>
      <c r="P467"/>
      <c r="Q467" s="371" t="s">
        <v>210</v>
      </c>
      <c r="R467" s="371"/>
      <c r="S467" s="371"/>
      <c r="T467" s="371"/>
      <c r="U467" s="371"/>
      <c r="V467" s="371"/>
      <c r="W467" s="371"/>
      <c r="X467" s="371"/>
      <c r="Y467" s="371"/>
      <c r="Z467" s="371"/>
      <c r="AA467" s="371"/>
      <c r="AB467" s="371"/>
      <c r="AC467" s="371"/>
      <c r="AD467" s="371"/>
    </row>
    <row r="468" spans="1:31" ht="15" customHeight="1">
      <c r="A468" s="70"/>
      <c r="B468" s="2"/>
      <c r="C468" s="32" t="s">
        <v>57</v>
      </c>
      <c r="D468" s="399" t="s">
        <v>211</v>
      </c>
      <c r="E468" s="400"/>
      <c r="F468" s="400"/>
      <c r="G468" s="400"/>
      <c r="H468" s="400"/>
      <c r="I468" s="400"/>
      <c r="J468" s="400"/>
      <c r="K468" s="400"/>
      <c r="L468" s="400"/>
      <c r="M468" s="400"/>
      <c r="N468" s="400"/>
      <c r="O468" s="401"/>
      <c r="P468"/>
      <c r="Q468" s="32" t="s">
        <v>57</v>
      </c>
      <c r="R468" s="374" t="s">
        <v>368</v>
      </c>
      <c r="S468" s="374"/>
      <c r="T468" s="374"/>
      <c r="U468" s="374"/>
      <c r="V468" s="374"/>
      <c r="W468" s="374"/>
      <c r="X468" s="374"/>
      <c r="Y468" s="374"/>
      <c r="Z468" s="374"/>
      <c r="AA468" s="374"/>
      <c r="AB468" s="374"/>
      <c r="AC468" s="374"/>
      <c r="AD468" s="374"/>
    </row>
    <row r="469" spans="1:31" ht="15" customHeight="1">
      <c r="A469" s="70"/>
      <c r="B469" s="2"/>
      <c r="C469" s="32" t="s">
        <v>58</v>
      </c>
      <c r="D469" s="399" t="s">
        <v>212</v>
      </c>
      <c r="E469" s="400"/>
      <c r="F469" s="400"/>
      <c r="G469" s="400"/>
      <c r="H469" s="400"/>
      <c r="I469" s="400"/>
      <c r="J469" s="400"/>
      <c r="K469" s="400"/>
      <c r="L469" s="400"/>
      <c r="M469" s="400"/>
      <c r="N469" s="400"/>
      <c r="O469" s="401"/>
      <c r="P469"/>
      <c r="Q469" s="49" t="s">
        <v>58</v>
      </c>
      <c r="R469" s="374" t="s">
        <v>369</v>
      </c>
      <c r="S469" s="374"/>
      <c r="T469" s="374"/>
      <c r="U469" s="374"/>
      <c r="V469" s="374"/>
      <c r="W469" s="374"/>
      <c r="X469" s="374"/>
      <c r="Y469" s="374"/>
      <c r="Z469" s="374"/>
      <c r="AA469" s="374"/>
      <c r="AB469" s="374"/>
      <c r="AC469" s="374"/>
      <c r="AD469" s="374"/>
    </row>
    <row r="470" spans="1:31" ht="15" customHeight="1">
      <c r="A470" s="70"/>
      <c r="B470" s="2"/>
      <c r="C470" s="32" t="s">
        <v>59</v>
      </c>
      <c r="D470" s="399" t="s">
        <v>213</v>
      </c>
      <c r="E470" s="400"/>
      <c r="F470" s="400"/>
      <c r="G470" s="400"/>
      <c r="H470" s="400"/>
      <c r="I470" s="400"/>
      <c r="J470" s="400"/>
      <c r="K470" s="400"/>
      <c r="L470" s="400"/>
      <c r="M470" s="400"/>
      <c r="N470" s="400"/>
      <c r="O470" s="401"/>
      <c r="P470"/>
      <c r="Q470" s="49" t="s">
        <v>59</v>
      </c>
      <c r="R470" s="374" t="s">
        <v>370</v>
      </c>
      <c r="S470" s="374"/>
      <c r="T470" s="374"/>
      <c r="U470" s="374"/>
      <c r="V470" s="374"/>
      <c r="W470" s="374"/>
      <c r="X470" s="374"/>
      <c r="Y470" s="374"/>
      <c r="Z470" s="374"/>
      <c r="AA470" s="374"/>
      <c r="AB470" s="374"/>
      <c r="AC470" s="374"/>
      <c r="AD470" s="374"/>
    </row>
    <row r="471" spans="1:31" ht="15" customHeight="1">
      <c r="A471" s="70"/>
      <c r="B471" s="2"/>
      <c r="C471" s="32" t="s">
        <v>60</v>
      </c>
      <c r="D471" s="399" t="s">
        <v>214</v>
      </c>
      <c r="E471" s="400"/>
      <c r="F471" s="400"/>
      <c r="G471" s="400"/>
      <c r="H471" s="400"/>
      <c r="I471" s="400"/>
      <c r="J471" s="400"/>
      <c r="K471" s="400"/>
      <c r="L471" s="400"/>
      <c r="M471" s="400"/>
      <c r="N471" s="400"/>
      <c r="O471" s="401"/>
      <c r="P471"/>
      <c r="Q471" s="49" t="s">
        <v>60</v>
      </c>
      <c r="R471" s="374" t="s">
        <v>371</v>
      </c>
      <c r="S471" s="374"/>
      <c r="T471" s="374"/>
      <c r="U471" s="374"/>
      <c r="V471" s="374"/>
      <c r="W471" s="374"/>
      <c r="X471" s="374"/>
      <c r="Y471" s="374"/>
      <c r="Z471" s="374"/>
      <c r="AA471" s="374"/>
      <c r="AB471" s="374"/>
      <c r="AC471" s="374"/>
      <c r="AD471" s="374"/>
    </row>
    <row r="472" spans="1:31" ht="15" customHeight="1">
      <c r="A472" s="70"/>
      <c r="B472" s="2"/>
      <c r="C472" s="32" t="s">
        <v>61</v>
      </c>
      <c r="D472" s="399" t="s">
        <v>215</v>
      </c>
      <c r="E472" s="400"/>
      <c r="F472" s="400"/>
      <c r="G472" s="400"/>
      <c r="H472" s="400"/>
      <c r="I472" s="400"/>
      <c r="J472" s="400"/>
      <c r="K472" s="400"/>
      <c r="L472" s="400"/>
      <c r="M472" s="400"/>
      <c r="N472" s="400"/>
      <c r="O472" s="401"/>
      <c r="P472"/>
      <c r="Q472" s="49" t="s">
        <v>61</v>
      </c>
      <c r="R472" s="374" t="s">
        <v>372</v>
      </c>
      <c r="S472" s="374"/>
      <c r="T472" s="374"/>
      <c r="U472" s="374"/>
      <c r="V472" s="374"/>
      <c r="W472" s="374"/>
      <c r="X472" s="374"/>
      <c r="Y472" s="374"/>
      <c r="Z472" s="374"/>
      <c r="AA472" s="374"/>
      <c r="AB472" s="374"/>
      <c r="AC472" s="374"/>
      <c r="AD472" s="374"/>
    </row>
    <row r="473" spans="1:31" ht="15" customHeight="1">
      <c r="A473" s="70"/>
      <c r="B473" s="2"/>
      <c r="C473" s="32" t="s">
        <v>62</v>
      </c>
      <c r="D473" s="399" t="s">
        <v>216</v>
      </c>
      <c r="E473" s="400"/>
      <c r="F473" s="400"/>
      <c r="G473" s="400"/>
      <c r="H473" s="400"/>
      <c r="I473" s="400"/>
      <c r="J473" s="400"/>
      <c r="K473" s="400"/>
      <c r="L473" s="400"/>
      <c r="M473" s="400"/>
      <c r="N473" s="400"/>
      <c r="O473" s="401"/>
      <c r="P473"/>
      <c r="Q473" s="49" t="s">
        <v>62</v>
      </c>
      <c r="R473" s="374" t="s">
        <v>373</v>
      </c>
      <c r="S473" s="374"/>
      <c r="T473" s="374"/>
      <c r="U473" s="374"/>
      <c r="V473" s="374"/>
      <c r="W473" s="374"/>
      <c r="X473" s="374"/>
      <c r="Y473" s="374"/>
      <c r="Z473" s="374"/>
      <c r="AA473" s="374"/>
      <c r="AB473" s="374"/>
      <c r="AC473" s="374"/>
      <c r="AD473" s="374"/>
    </row>
    <row r="474" spans="1:31" ht="15" customHeight="1">
      <c r="A474" s="70"/>
      <c r="B474" s="2"/>
      <c r="C474" s="32" t="s">
        <v>63</v>
      </c>
      <c r="D474" s="399" t="s">
        <v>217</v>
      </c>
      <c r="E474" s="400"/>
      <c r="F474" s="400"/>
      <c r="G474" s="400"/>
      <c r="H474" s="400"/>
      <c r="I474" s="400"/>
      <c r="J474" s="400"/>
      <c r="K474" s="400"/>
      <c r="L474" s="400"/>
      <c r="M474" s="400"/>
      <c r="N474" s="400"/>
      <c r="O474" s="401"/>
      <c r="P474"/>
      <c r="Q474" s="49" t="s">
        <v>63</v>
      </c>
      <c r="R474" s="374" t="s">
        <v>374</v>
      </c>
      <c r="S474" s="374"/>
      <c r="T474" s="374"/>
      <c r="U474" s="374"/>
      <c r="V474" s="374"/>
      <c r="W474" s="374"/>
      <c r="X474" s="374"/>
      <c r="Y474" s="374"/>
      <c r="Z474" s="374"/>
      <c r="AA474" s="374"/>
      <c r="AB474" s="374"/>
      <c r="AC474" s="374"/>
      <c r="AD474" s="374"/>
    </row>
    <row r="475" spans="1:31" ht="15" customHeight="1">
      <c r="A475" s="70"/>
      <c r="B475" s="2"/>
      <c r="C475" s="32" t="s">
        <v>64</v>
      </c>
      <c r="D475" s="399" t="s">
        <v>218</v>
      </c>
      <c r="E475" s="400"/>
      <c r="F475" s="400"/>
      <c r="G475" s="400"/>
      <c r="H475" s="400"/>
      <c r="I475" s="400"/>
      <c r="J475" s="400"/>
      <c r="K475" s="400"/>
      <c r="L475" s="400"/>
      <c r="M475" s="400"/>
      <c r="N475" s="400"/>
      <c r="O475" s="401"/>
      <c r="P475"/>
      <c r="Q475" s="49" t="s">
        <v>64</v>
      </c>
      <c r="R475" s="374" t="s">
        <v>375</v>
      </c>
      <c r="S475" s="374"/>
      <c r="T475" s="374"/>
      <c r="U475" s="374"/>
      <c r="V475" s="374"/>
      <c r="W475" s="374"/>
      <c r="X475" s="374"/>
      <c r="Y475" s="374"/>
      <c r="Z475" s="374"/>
      <c r="AA475" s="374"/>
      <c r="AB475" s="374"/>
      <c r="AC475" s="374"/>
      <c r="AD475" s="374"/>
    </row>
    <row r="476" spans="1:31" ht="15" customHeight="1">
      <c r="A476" s="70"/>
      <c r="B476" s="2"/>
      <c r="C476" s="32" t="s">
        <v>65</v>
      </c>
      <c r="D476" s="399" t="s">
        <v>219</v>
      </c>
      <c r="E476" s="400"/>
      <c r="F476" s="400"/>
      <c r="G476" s="400"/>
      <c r="H476" s="400"/>
      <c r="I476" s="400"/>
      <c r="J476" s="400"/>
      <c r="K476" s="400"/>
      <c r="L476" s="400"/>
      <c r="M476" s="400"/>
      <c r="N476" s="400"/>
      <c r="O476" s="401"/>
      <c r="P476"/>
      <c r="Q476" s="49" t="s">
        <v>65</v>
      </c>
      <c r="R476" s="361" t="s">
        <v>376</v>
      </c>
      <c r="S476" s="374"/>
      <c r="T476" s="374"/>
      <c r="U476" s="374"/>
      <c r="V476" s="374"/>
      <c r="W476" s="374"/>
      <c r="X476" s="374"/>
      <c r="Y476" s="374"/>
      <c r="Z476" s="374"/>
      <c r="AA476" s="374"/>
      <c r="AB476" s="374"/>
      <c r="AC476" s="374"/>
      <c r="AD476" s="374"/>
    </row>
    <row r="477" spans="1:31" ht="15" customHeight="1">
      <c r="A477" s="70"/>
      <c r="B477" s="2"/>
      <c r="C477" s="76"/>
      <c r="D477" s="4"/>
      <c r="E477" s="4"/>
      <c r="F477" s="4"/>
      <c r="G477" s="4"/>
      <c r="H477" s="4"/>
      <c r="I477" s="4"/>
      <c r="J477" s="4"/>
      <c r="K477" s="4"/>
      <c r="L477" s="4"/>
      <c r="M477" s="4"/>
      <c r="N477" s="4"/>
      <c r="O477" s="4"/>
      <c r="P477"/>
      <c r="Q477" s="49" t="s">
        <v>66</v>
      </c>
      <c r="R477" s="374" t="s">
        <v>377</v>
      </c>
      <c r="S477" s="374"/>
      <c r="T477" s="374"/>
      <c r="U477" s="374"/>
      <c r="V477" s="374"/>
      <c r="W477" s="374"/>
      <c r="X477" s="374"/>
      <c r="Y477" s="374"/>
      <c r="Z477" s="374"/>
      <c r="AA477" s="374"/>
      <c r="AB477" s="374"/>
      <c r="AC477" s="374"/>
      <c r="AD477" s="374"/>
    </row>
    <row r="478" spans="1:31" ht="15" customHeight="1">
      <c r="A478" s="70"/>
      <c r="B478" s="2"/>
      <c r="C478" s="365" t="s">
        <v>220</v>
      </c>
      <c r="D478" s="366"/>
      <c r="E478" s="366"/>
      <c r="F478" s="366"/>
      <c r="G478" s="366"/>
      <c r="H478" s="366"/>
      <c r="I478" s="366"/>
      <c r="J478" s="366"/>
      <c r="K478" s="366"/>
      <c r="L478" s="366"/>
      <c r="M478" s="366"/>
      <c r="N478" s="366"/>
      <c r="O478" s="367"/>
      <c r="P478"/>
      <c r="Q478" s="49" t="s">
        <v>67</v>
      </c>
      <c r="R478" s="374" t="s">
        <v>378</v>
      </c>
      <c r="S478" s="374"/>
      <c r="T478" s="374"/>
      <c r="U478" s="374"/>
      <c r="V478" s="374"/>
      <c r="W478" s="374"/>
      <c r="X478" s="374"/>
      <c r="Y478" s="374"/>
      <c r="Z478" s="374"/>
      <c r="AA478" s="374"/>
      <c r="AB478" s="374"/>
      <c r="AC478" s="374"/>
      <c r="AD478" s="374"/>
    </row>
    <row r="479" spans="1:31" ht="15" customHeight="1">
      <c r="A479" s="70"/>
      <c r="B479" s="2"/>
      <c r="C479" s="32" t="s">
        <v>57</v>
      </c>
      <c r="D479" s="399" t="s">
        <v>221</v>
      </c>
      <c r="E479" s="400"/>
      <c r="F479" s="400"/>
      <c r="G479" s="400"/>
      <c r="H479" s="400"/>
      <c r="I479" s="400"/>
      <c r="J479" s="400"/>
      <c r="K479" s="400"/>
      <c r="L479" s="400"/>
      <c r="M479" s="400"/>
      <c r="N479" s="400"/>
      <c r="O479" s="401"/>
      <c r="P479"/>
      <c r="Q479" s="49" t="s">
        <v>68</v>
      </c>
      <c r="R479" s="374" t="s">
        <v>379</v>
      </c>
      <c r="S479" s="374"/>
      <c r="T479" s="374"/>
      <c r="U479" s="374"/>
      <c r="V479" s="374"/>
      <c r="W479" s="374"/>
      <c r="X479" s="374"/>
      <c r="Y479" s="374"/>
      <c r="Z479" s="374"/>
      <c r="AA479" s="374"/>
      <c r="AB479" s="374"/>
      <c r="AC479" s="374"/>
      <c r="AD479" s="374"/>
    </row>
    <row r="480" spans="1:31" ht="15" customHeight="1">
      <c r="A480" s="70"/>
      <c r="B480" s="2"/>
      <c r="C480" s="32" t="s">
        <v>58</v>
      </c>
      <c r="D480" s="399" t="s">
        <v>222</v>
      </c>
      <c r="E480" s="400"/>
      <c r="F480" s="400"/>
      <c r="G480" s="400"/>
      <c r="H480" s="400"/>
      <c r="I480" s="400"/>
      <c r="J480" s="400"/>
      <c r="K480" s="400"/>
      <c r="L480" s="400"/>
      <c r="M480" s="400"/>
      <c r="N480" s="400"/>
      <c r="O480" s="401"/>
      <c r="Q480" s="49" t="s">
        <v>69</v>
      </c>
      <c r="R480" s="374" t="s">
        <v>457</v>
      </c>
      <c r="S480" s="374"/>
      <c r="T480" s="374"/>
      <c r="U480" s="374"/>
      <c r="V480" s="374"/>
      <c r="W480" s="374"/>
      <c r="X480" s="374"/>
      <c r="Y480" s="374"/>
      <c r="Z480" s="374"/>
      <c r="AA480" s="374"/>
      <c r="AB480" s="374"/>
      <c r="AC480" s="374"/>
      <c r="AD480" s="374"/>
    </row>
    <row r="481" spans="1:31" ht="15" customHeight="1">
      <c r="A481" s="70"/>
      <c r="B481" s="2"/>
      <c r="C481" s="32" t="s">
        <v>59</v>
      </c>
      <c r="D481" s="399" t="s">
        <v>223</v>
      </c>
      <c r="E481" s="400"/>
      <c r="F481" s="400"/>
      <c r="G481" s="400"/>
      <c r="H481" s="400"/>
      <c r="I481" s="400"/>
      <c r="J481" s="400"/>
      <c r="K481" s="400"/>
      <c r="L481" s="400"/>
      <c r="M481" s="400"/>
      <c r="N481" s="400"/>
      <c r="O481" s="401"/>
      <c r="P481"/>
      <c r="Q481" s="72" t="s">
        <v>70</v>
      </c>
      <c r="R481" s="374" t="s">
        <v>268</v>
      </c>
      <c r="S481" s="374"/>
      <c r="T481" s="374"/>
      <c r="U481" s="374"/>
      <c r="V481" s="374"/>
      <c r="W481" s="374"/>
      <c r="X481" s="374"/>
      <c r="Y481" s="374"/>
      <c r="Z481" s="374"/>
      <c r="AA481" s="374"/>
      <c r="AB481" s="374"/>
      <c r="AC481" s="374"/>
      <c r="AD481" s="374"/>
    </row>
    <row r="482" spans="1:31" ht="15" customHeight="1">
      <c r="A482" s="70"/>
      <c r="B482" s="2"/>
      <c r="C482" s="32" t="s">
        <v>65</v>
      </c>
      <c r="D482" s="399" t="s">
        <v>224</v>
      </c>
      <c r="E482" s="400"/>
      <c r="F482" s="400"/>
      <c r="G482" s="400"/>
      <c r="H482" s="400"/>
      <c r="I482" s="400"/>
      <c r="J482" s="400"/>
      <c r="K482" s="400"/>
      <c r="L482" s="400"/>
      <c r="M482" s="400"/>
      <c r="N482" s="400"/>
      <c r="O482" s="401"/>
      <c r="P482"/>
      <c r="Q482" s="49" t="s">
        <v>179</v>
      </c>
      <c r="R482" s="374" t="s">
        <v>224</v>
      </c>
      <c r="S482" s="374"/>
      <c r="T482" s="374"/>
      <c r="U482" s="374"/>
      <c r="V482" s="374"/>
      <c r="W482" s="374"/>
      <c r="X482" s="374"/>
      <c r="Y482" s="374"/>
      <c r="Z482" s="374"/>
      <c r="AA482" s="374"/>
      <c r="AB482" s="374"/>
      <c r="AC482" s="374"/>
      <c r="AD482" s="374"/>
    </row>
    <row r="483" spans="1:31" ht="15" customHeight="1">
      <c r="A483" s="70"/>
      <c r="B483" s="360" t="str">
        <f>IF(AV340&gt;0,"Verificar la información registrada en el apartado Derechos sociales y dimensión de bienestar ya que no puede tener códigos repetidos","")</f>
        <v/>
      </c>
      <c r="C483" s="360"/>
      <c r="D483" s="360"/>
      <c r="E483" s="360"/>
      <c r="F483" s="360"/>
      <c r="G483" s="360"/>
      <c r="H483" s="360"/>
      <c r="I483" s="360"/>
      <c r="J483" s="360"/>
      <c r="K483" s="360"/>
      <c r="L483" s="360"/>
      <c r="M483" s="360"/>
      <c r="N483" s="360"/>
      <c r="O483" s="360"/>
      <c r="P483" s="360"/>
      <c r="Q483" s="360"/>
      <c r="R483" s="360"/>
      <c r="S483" s="360"/>
      <c r="T483" s="360"/>
      <c r="U483" s="360"/>
      <c r="V483" s="360"/>
      <c r="W483" s="360"/>
      <c r="X483" s="360"/>
      <c r="Y483" s="360"/>
      <c r="Z483" s="360"/>
      <c r="AA483" s="360"/>
      <c r="AB483" s="360"/>
      <c r="AC483" s="360"/>
      <c r="AD483" s="360"/>
      <c r="AE483" s="360"/>
    </row>
    <row r="484" spans="1:31" ht="24" customHeight="1">
      <c r="A484" s="70"/>
      <c r="B484" s="2"/>
      <c r="C484" s="326" t="s">
        <v>105</v>
      </c>
      <c r="D484" s="326"/>
      <c r="E484" s="326"/>
      <c r="F484" s="326"/>
      <c r="G484" s="326"/>
      <c r="H484" s="326"/>
      <c r="I484" s="326"/>
      <c r="J484" s="326"/>
      <c r="K484" s="326"/>
      <c r="L484" s="326"/>
      <c r="M484" s="326"/>
      <c r="N484" s="326"/>
      <c r="O484" s="326"/>
      <c r="P484" s="326"/>
      <c r="Q484" s="326"/>
      <c r="R484" s="326"/>
      <c r="S484" s="326"/>
      <c r="T484" s="326"/>
      <c r="U484" s="326"/>
      <c r="V484" s="326"/>
      <c r="W484" s="326"/>
      <c r="X484" s="326"/>
      <c r="Y484" s="326"/>
      <c r="Z484" s="326"/>
      <c r="AA484" s="326"/>
      <c r="AB484" s="326"/>
      <c r="AC484" s="326"/>
      <c r="AD484" s="326"/>
    </row>
    <row r="485" spans="1:31" ht="60" customHeight="1">
      <c r="A485" s="70"/>
      <c r="B485" s="2"/>
      <c r="C485" s="396"/>
      <c r="D485" s="396"/>
      <c r="E485" s="396"/>
      <c r="F485" s="396"/>
      <c r="G485" s="396"/>
      <c r="H485" s="396"/>
      <c r="I485" s="396"/>
      <c r="J485" s="396"/>
      <c r="K485" s="396"/>
      <c r="L485" s="396"/>
      <c r="M485" s="396"/>
      <c r="N485" s="396"/>
      <c r="O485" s="396"/>
      <c r="P485" s="396"/>
      <c r="Q485" s="396"/>
      <c r="R485" s="396"/>
      <c r="S485" s="396"/>
      <c r="T485" s="396"/>
      <c r="U485" s="396"/>
      <c r="V485" s="396"/>
      <c r="W485" s="396"/>
      <c r="X485" s="396"/>
      <c r="Y485" s="396"/>
      <c r="Z485" s="396"/>
      <c r="AA485" s="396"/>
      <c r="AB485" s="396"/>
      <c r="AC485" s="396"/>
      <c r="AD485" s="396"/>
    </row>
    <row r="486" spans="1:31" ht="15" customHeight="1">
      <c r="A486" s="70"/>
      <c r="B486" s="360" t="str">
        <f>IF(AG340&gt;0,"Favor de ingresar toda la información requerida en la pregunta y/o verifique que no tenga información en celdas sombreadas","")</f>
        <v/>
      </c>
      <c r="C486" s="360"/>
      <c r="D486" s="360"/>
      <c r="E486" s="360"/>
      <c r="F486" s="360"/>
      <c r="G486" s="360"/>
      <c r="H486" s="360"/>
      <c r="I486" s="360"/>
      <c r="J486" s="360"/>
      <c r="K486" s="360"/>
      <c r="L486" s="360"/>
      <c r="M486" s="360"/>
      <c r="N486" s="360"/>
      <c r="O486" s="360"/>
      <c r="P486" s="360"/>
      <c r="Q486" s="360"/>
      <c r="R486" s="360"/>
      <c r="S486" s="360"/>
      <c r="T486" s="360"/>
      <c r="U486" s="360"/>
      <c r="V486" s="360"/>
      <c r="W486" s="360"/>
      <c r="X486" s="360"/>
      <c r="Y486" s="360"/>
      <c r="Z486" s="360"/>
      <c r="AA486" s="360"/>
      <c r="AB486" s="360"/>
      <c r="AC486" s="360"/>
      <c r="AD486" s="360"/>
    </row>
    <row r="487" spans="1:31" ht="15" customHeight="1">
      <c r="A487" s="70"/>
      <c r="B487" s="319" t="str">
        <f>IF(AH340&gt;0,"Alerta: debido a que cuenta con registros NS, debe proporcionar una justificación en el area de comentarios al final de la pregunta","")</f>
        <v/>
      </c>
      <c r="C487" s="319"/>
      <c r="D487" s="319"/>
      <c r="E487" s="319"/>
      <c r="F487" s="319"/>
      <c r="G487" s="319"/>
      <c r="H487" s="319"/>
      <c r="I487" s="319"/>
      <c r="J487" s="319"/>
      <c r="K487" s="319"/>
      <c r="L487" s="319"/>
      <c r="M487" s="319"/>
      <c r="N487" s="319"/>
      <c r="O487" s="319"/>
      <c r="P487" s="319"/>
      <c r="Q487" s="319"/>
      <c r="R487" s="319"/>
      <c r="S487" s="319"/>
      <c r="T487" s="319"/>
      <c r="U487" s="319"/>
      <c r="V487" s="319"/>
      <c r="W487" s="319"/>
      <c r="X487" s="319"/>
      <c r="Y487" s="319"/>
      <c r="Z487" s="319"/>
      <c r="AA487" s="319"/>
      <c r="AB487" s="319"/>
      <c r="AC487" s="319"/>
      <c r="AD487" s="319"/>
    </row>
    <row r="488" spans="1:31" ht="15" customHeight="1">
      <c r="A488" s="70"/>
      <c r="B488" s="360" t="str">
        <f>IF(AI340&gt;0,"Debe seleccionar primero la col. Principal y después de izquierda a derecha las col. Secundarios","")</f>
        <v/>
      </c>
      <c r="C488" s="360"/>
      <c r="D488" s="360"/>
      <c r="E488" s="360"/>
      <c r="F488" s="360"/>
      <c r="G488" s="360"/>
      <c r="H488" s="360"/>
      <c r="I488" s="360"/>
      <c r="J488" s="360"/>
      <c r="K488" s="360"/>
      <c r="L488" s="360"/>
      <c r="M488" s="360"/>
      <c r="N488" s="360"/>
      <c r="O488" s="360"/>
      <c r="P488" s="360"/>
      <c r="Q488" s="360"/>
      <c r="R488" s="360"/>
      <c r="S488" s="360"/>
      <c r="T488" s="360"/>
      <c r="U488" s="360"/>
      <c r="V488" s="360"/>
      <c r="W488" s="360"/>
      <c r="X488" s="360"/>
      <c r="Y488" s="360"/>
      <c r="Z488" s="360"/>
      <c r="AA488" s="360"/>
      <c r="AB488" s="360"/>
      <c r="AC488" s="360"/>
      <c r="AD488" s="360"/>
      <c r="AE488" s="360"/>
    </row>
    <row r="489" spans="1:31" ht="15" customHeight="1">
      <c r="A489" s="70"/>
      <c r="B489" s="360" t="str">
        <f>IF(AP340=0,"","El nombre debe registrarse en mayúsculas, sin comillas ni signos de acentuación, puntuación, paréntesis y abreviaturas")</f>
        <v/>
      </c>
      <c r="C489" s="360"/>
      <c r="D489" s="360"/>
      <c r="E489" s="360"/>
      <c r="F489" s="360"/>
      <c r="G489" s="360"/>
      <c r="H489" s="360"/>
      <c r="I489" s="360"/>
      <c r="J489" s="360"/>
      <c r="K489" s="360"/>
      <c r="L489" s="360"/>
      <c r="M489" s="360"/>
      <c r="N489" s="360"/>
      <c r="O489" s="360"/>
      <c r="P489" s="360"/>
      <c r="Q489" s="360"/>
      <c r="R489" s="360"/>
      <c r="S489" s="360"/>
      <c r="T489" s="360"/>
      <c r="U489" s="360"/>
      <c r="V489" s="360"/>
      <c r="W489" s="360"/>
      <c r="X489" s="360"/>
      <c r="Y489" s="360"/>
      <c r="Z489" s="360"/>
      <c r="AA489" s="360"/>
      <c r="AB489" s="360"/>
      <c r="AC489" s="360"/>
      <c r="AD489" s="360"/>
    </row>
    <row r="490" spans="1:31" ht="15" customHeight="1">
      <c r="A490" s="70"/>
      <c r="B490" s="430" t="str">
        <f>IF(AQ340&gt;0,"Alerta: debe de proporcionar una justificación de acuerdo a lo establecido en la instrucción 1","")</f>
        <v/>
      </c>
      <c r="C490" s="430"/>
      <c r="D490" s="430"/>
      <c r="E490" s="430"/>
      <c r="F490" s="430"/>
      <c r="G490" s="430"/>
      <c r="H490" s="430"/>
      <c r="I490" s="430"/>
      <c r="J490" s="430"/>
      <c r="K490" s="430"/>
      <c r="L490" s="430"/>
      <c r="M490" s="430"/>
      <c r="N490" s="430"/>
      <c r="O490" s="430"/>
      <c r="P490" s="430"/>
      <c r="Q490" s="430"/>
      <c r="R490" s="430"/>
      <c r="S490" s="430"/>
      <c r="T490" s="430"/>
      <c r="U490" s="430"/>
      <c r="V490" s="430"/>
      <c r="W490" s="430"/>
      <c r="X490" s="430"/>
      <c r="Y490" s="430"/>
      <c r="Z490" s="430"/>
      <c r="AA490" s="430"/>
      <c r="AB490" s="430"/>
      <c r="AC490" s="430"/>
      <c r="AD490" s="430"/>
    </row>
    <row r="491" spans="1:31" ht="15" customHeight="1">
      <c r="A491" s="70"/>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1" ht="36" customHeight="1">
      <c r="A492" s="67" t="s">
        <v>225</v>
      </c>
      <c r="B492" s="397" t="s">
        <v>271</v>
      </c>
      <c r="C492" s="398"/>
      <c r="D492" s="398"/>
      <c r="E492" s="398"/>
      <c r="F492" s="398"/>
      <c r="G492" s="398"/>
      <c r="H492" s="398"/>
      <c r="I492" s="398"/>
      <c r="J492" s="398"/>
      <c r="K492" s="398"/>
      <c r="L492" s="398"/>
      <c r="M492" s="398"/>
      <c r="N492" s="398"/>
      <c r="O492" s="398"/>
      <c r="P492" s="398"/>
      <c r="Q492" s="398"/>
      <c r="R492" s="398"/>
      <c r="S492" s="398"/>
      <c r="T492" s="398"/>
      <c r="U492" s="398"/>
      <c r="V492" s="398"/>
      <c r="W492" s="398"/>
      <c r="X492" s="398"/>
      <c r="Y492" s="398"/>
      <c r="Z492" s="398"/>
      <c r="AA492" s="398"/>
      <c r="AB492" s="398"/>
      <c r="AC492" s="398"/>
      <c r="AD492" s="398"/>
    </row>
    <row r="493" spans="1:31" ht="24" customHeight="1">
      <c r="A493" s="37"/>
      <c r="B493" s="40"/>
      <c r="C493" s="388" t="s">
        <v>226</v>
      </c>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388"/>
      <c r="AC493" s="388"/>
      <c r="AD493" s="388"/>
    </row>
    <row r="494" spans="1:31" ht="24" customHeight="1">
      <c r="A494" s="77"/>
      <c r="B494" s="78"/>
      <c r="C494" s="322" t="s">
        <v>227</v>
      </c>
      <c r="D494" s="322"/>
      <c r="E494" s="322"/>
      <c r="F494" s="322"/>
      <c r="G494" s="322"/>
      <c r="H494" s="322"/>
      <c r="I494" s="322"/>
      <c r="J494" s="322"/>
      <c r="K494" s="322"/>
      <c r="L494" s="322"/>
      <c r="M494" s="322"/>
      <c r="N494" s="322"/>
      <c r="O494" s="322"/>
      <c r="P494" s="322"/>
      <c r="Q494" s="322"/>
      <c r="R494" s="322"/>
      <c r="S494" s="322"/>
      <c r="T494" s="322"/>
      <c r="U494" s="322"/>
      <c r="V494" s="322"/>
      <c r="W494" s="322"/>
      <c r="X494" s="322"/>
      <c r="Y494" s="322"/>
      <c r="Z494" s="322"/>
      <c r="AA494" s="322"/>
      <c r="AB494" s="322"/>
      <c r="AC494" s="322"/>
      <c r="AD494" s="322"/>
    </row>
    <row r="495" spans="1:31" ht="24" customHeight="1">
      <c r="A495" s="77"/>
      <c r="B495" s="78"/>
      <c r="C495" s="376" t="s">
        <v>228</v>
      </c>
      <c r="D495" s="376"/>
      <c r="E495" s="376"/>
      <c r="F495" s="376"/>
      <c r="G495" s="376"/>
      <c r="H495" s="376"/>
      <c r="I495" s="376"/>
      <c r="J495" s="376"/>
      <c r="K495" s="376"/>
      <c r="L495" s="376"/>
      <c r="M495" s="376"/>
      <c r="N495" s="376"/>
      <c r="O495" s="376"/>
      <c r="P495" s="376"/>
      <c r="Q495" s="376"/>
      <c r="R495" s="376"/>
      <c r="S495" s="376"/>
      <c r="T495" s="376"/>
      <c r="U495" s="376"/>
      <c r="V495" s="376"/>
      <c r="W495" s="376"/>
      <c r="X495" s="376"/>
      <c r="Y495" s="376"/>
      <c r="Z495" s="376"/>
      <c r="AA495" s="376"/>
      <c r="AB495" s="376"/>
      <c r="AC495" s="376"/>
      <c r="AD495" s="376"/>
    </row>
    <row r="496" spans="1:31" ht="15" customHeight="1">
      <c r="A496" s="70"/>
      <c r="B496" s="2"/>
      <c r="C496"/>
      <c r="D496"/>
      <c r="E496"/>
      <c r="F496"/>
      <c r="G496"/>
      <c r="H496"/>
      <c r="I496"/>
      <c r="J496"/>
      <c r="K496"/>
      <c r="L496"/>
      <c r="M496"/>
      <c r="N496"/>
      <c r="O496"/>
      <c r="P496"/>
      <c r="Q496"/>
      <c r="R496"/>
      <c r="S496"/>
      <c r="T496"/>
      <c r="U496"/>
      <c r="V496"/>
      <c r="W496"/>
      <c r="X496"/>
      <c r="Y496"/>
      <c r="Z496"/>
      <c r="AA496"/>
      <c r="AB496"/>
      <c r="AC496"/>
      <c r="AD496"/>
    </row>
    <row r="497" spans="1:36" ht="24" customHeight="1">
      <c r="A497" s="70"/>
      <c r="B497" s="2"/>
      <c r="C497" s="299" t="s">
        <v>229</v>
      </c>
      <c r="D497" s="299"/>
      <c r="E497" s="299"/>
      <c r="F497" s="299"/>
      <c r="G497" s="299"/>
      <c r="H497" s="299"/>
      <c r="I497" s="299"/>
      <c r="J497" s="299"/>
      <c r="K497" s="299"/>
      <c r="L497" s="299"/>
      <c r="M497" s="299"/>
      <c r="N497" s="299"/>
      <c r="O497" s="299"/>
      <c r="P497" s="299"/>
      <c r="Q497" s="299" t="s">
        <v>230</v>
      </c>
      <c r="R497" s="299"/>
      <c r="S497" s="299"/>
      <c r="T497" s="299"/>
      <c r="U497" s="299"/>
      <c r="V497" s="299"/>
      <c r="W497" s="299"/>
      <c r="X497" s="299"/>
      <c r="Y497" s="299"/>
      <c r="Z497" s="299"/>
      <c r="AA497" s="299"/>
      <c r="AB497" s="299"/>
      <c r="AC497" s="299"/>
      <c r="AD497" s="299"/>
      <c r="AG497" s="214" t="s">
        <v>5364</v>
      </c>
      <c r="AH497" s="219" t="s">
        <v>5365</v>
      </c>
      <c r="AI497" s="240" t="s">
        <v>5388</v>
      </c>
      <c r="AJ497" s="228" t="s">
        <v>5381</v>
      </c>
    </row>
    <row r="498" spans="1:36" ht="15" customHeight="1">
      <c r="A498" s="70"/>
      <c r="B498" s="2"/>
      <c r="C498" s="425"/>
      <c r="D498" s="426"/>
      <c r="E498" s="426"/>
      <c r="F498" s="426"/>
      <c r="G498" s="426"/>
      <c r="H498" s="426"/>
      <c r="I498" s="426"/>
      <c r="J498" s="426"/>
      <c r="K498" s="426"/>
      <c r="L498" s="426"/>
      <c r="M498" s="426"/>
      <c r="N498" s="426"/>
      <c r="O498" s="426"/>
      <c r="P498" s="427"/>
      <c r="Q498" s="425"/>
      <c r="R498" s="426"/>
      <c r="S498" s="426"/>
      <c r="T498" s="426"/>
      <c r="U498" s="426"/>
      <c r="V498" s="426"/>
      <c r="W498" s="426"/>
      <c r="X498" s="426"/>
      <c r="Y498" s="426"/>
      <c r="Z498" s="426"/>
      <c r="AA498" s="426"/>
      <c r="AB498" s="426"/>
      <c r="AC498" s="426"/>
      <c r="AD498" s="427"/>
      <c r="AG498" s="196">
        <f>IF(AND(AG68=0,COUNTA(C498:AD498)=0),0,IF(AND($C$498&lt;&gt;"",$C$498&lt;&gt;1,COUNTA(Q498)=0),0,IF(AND($C$498&lt;&gt;"",$C$498=1,COUNTA(Q498)=1),0,IF(AND($C$498="",COUNTA(Q498)=0),0,1))))</f>
        <v>0</v>
      </c>
      <c r="AH498" s="197">
        <f>IF(COUNTIF(Q498,"NS")&gt;0,1,0)</f>
        <v>0</v>
      </c>
      <c r="AI498" s="198">
        <f>IF(AND($C$498&lt;&gt;"",$C$498&lt;&gt;1,COUNTA(Q498)&gt;0),1,0)</f>
        <v>0</v>
      </c>
      <c r="AJ498" s="199">
        <f>IF(AND($AG$68&gt;0,COUNTA(C498:AD498)&gt;0),1,0)</f>
        <v>0</v>
      </c>
    </row>
    <row r="499" spans="1:36" ht="15" customHeight="1">
      <c r="A499" s="70"/>
      <c r="B499" s="2"/>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6" ht="24" customHeight="1">
      <c r="A500" s="70"/>
      <c r="B500" s="2"/>
      <c r="C500" s="322" t="s">
        <v>105</v>
      </c>
      <c r="D500" s="322"/>
      <c r="E500" s="322"/>
      <c r="F500" s="322"/>
      <c r="G500" s="322"/>
      <c r="H500" s="322"/>
      <c r="I500" s="322"/>
      <c r="J500" s="322"/>
      <c r="K500" s="322"/>
      <c r="L500" s="322"/>
      <c r="M500" s="322"/>
      <c r="N500" s="322"/>
      <c r="O500" s="322"/>
      <c r="P500" s="322"/>
      <c r="Q500" s="322"/>
      <c r="R500" s="322"/>
      <c r="S500" s="322"/>
      <c r="T500" s="322"/>
      <c r="U500" s="322"/>
      <c r="V500" s="322"/>
      <c r="W500" s="322"/>
      <c r="X500" s="322"/>
      <c r="Y500" s="322"/>
      <c r="Z500" s="322"/>
      <c r="AA500" s="322"/>
      <c r="AB500" s="322"/>
      <c r="AC500" s="322"/>
      <c r="AD500" s="322"/>
    </row>
    <row r="501" spans="1:36" ht="60" customHeight="1">
      <c r="A501" s="69"/>
      <c r="B501" s="2"/>
      <c r="C501" s="410"/>
      <c r="D501" s="410"/>
      <c r="E501" s="410"/>
      <c r="F501" s="410"/>
      <c r="G501" s="410"/>
      <c r="H501" s="410"/>
      <c r="I501" s="410"/>
      <c r="J501" s="410"/>
      <c r="K501" s="410"/>
      <c r="L501" s="410"/>
      <c r="M501" s="410"/>
      <c r="N501" s="410"/>
      <c r="O501" s="410"/>
      <c r="P501" s="410"/>
      <c r="Q501" s="410"/>
      <c r="R501" s="410"/>
      <c r="S501" s="410"/>
      <c r="T501" s="410"/>
      <c r="U501" s="410"/>
      <c r="V501" s="410"/>
      <c r="W501" s="410"/>
      <c r="X501" s="410"/>
      <c r="Y501" s="410"/>
      <c r="Z501" s="410"/>
      <c r="AA501" s="410"/>
      <c r="AB501" s="410"/>
      <c r="AC501" s="410"/>
      <c r="AD501" s="410"/>
    </row>
    <row r="502" spans="1:36" ht="15" customHeight="1">
      <c r="A502" s="70"/>
      <c r="B502" s="360" t="str">
        <f>IF(AG498&gt;0,"Favor de ingresar toda la información requerida en la pregunta y/o verifique que no tenga información en celdas sombreadas","")</f>
        <v/>
      </c>
      <c r="C502" s="360"/>
      <c r="D502" s="360"/>
      <c r="E502" s="360"/>
      <c r="F502" s="360"/>
      <c r="G502" s="360"/>
      <c r="H502" s="360"/>
      <c r="I502" s="360"/>
      <c r="J502" s="360"/>
      <c r="K502" s="360"/>
      <c r="L502" s="360"/>
      <c r="M502" s="360"/>
      <c r="N502" s="360"/>
      <c r="O502" s="360"/>
      <c r="P502" s="360"/>
      <c r="Q502" s="360"/>
      <c r="R502" s="360"/>
      <c r="S502" s="360"/>
      <c r="T502" s="360"/>
      <c r="U502" s="360"/>
      <c r="V502" s="360"/>
      <c r="W502" s="360"/>
      <c r="X502" s="360"/>
      <c r="Y502" s="360"/>
      <c r="Z502" s="360"/>
      <c r="AA502" s="360"/>
      <c r="AB502" s="360"/>
      <c r="AC502" s="360"/>
      <c r="AD502" s="360"/>
      <c r="AE502"/>
    </row>
    <row r="503" spans="1:36" ht="15" customHeight="1">
      <c r="A503" s="70"/>
      <c r="B503" s="319" t="str">
        <f>IF(AH498&gt;0,"Alerta: debido a que cuenta con registros NS, debe proporcionar una justificación en el area de comentarios al final de la pregunta","")</f>
        <v/>
      </c>
      <c r="C503" s="319"/>
      <c r="D503" s="319"/>
      <c r="E503" s="319"/>
      <c r="F503" s="319"/>
      <c r="G503" s="319"/>
      <c r="H503" s="319"/>
      <c r="I503" s="319"/>
      <c r="J503" s="319"/>
      <c r="K503" s="319"/>
      <c r="L503" s="319"/>
      <c r="M503" s="319"/>
      <c r="N503" s="319"/>
      <c r="O503" s="319"/>
      <c r="P503" s="319"/>
      <c r="Q503" s="319"/>
      <c r="R503" s="319"/>
      <c r="S503" s="319"/>
      <c r="T503" s="319"/>
      <c r="U503" s="319"/>
      <c r="V503" s="319"/>
      <c r="W503" s="319"/>
      <c r="X503" s="319"/>
      <c r="Y503" s="319"/>
      <c r="Z503" s="319"/>
      <c r="AA503" s="319"/>
      <c r="AB503" s="319"/>
      <c r="AC503" s="319"/>
      <c r="AD503" s="319"/>
      <c r="AE503"/>
    </row>
    <row r="504" spans="1:36" ht="15" customHeight="1">
      <c r="A504" s="70"/>
      <c r="B504" s="319" t="str">
        <f>IF(OR(C498=3,C498=9),"Alerta: debe proporcionar una justificación ya que ha seleccionado el código 3 o 9 en la col. ¿Contaba con algún Padrón Único… ?","")</f>
        <v/>
      </c>
      <c r="C504" s="319"/>
      <c r="D504" s="319"/>
      <c r="E504" s="319"/>
      <c r="F504" s="319"/>
      <c r="G504" s="319"/>
      <c r="H504" s="319"/>
      <c r="I504" s="319"/>
      <c r="J504" s="319"/>
      <c r="K504" s="319"/>
      <c r="L504" s="319"/>
      <c r="M504" s="319"/>
      <c r="N504" s="319"/>
      <c r="O504" s="319"/>
      <c r="P504" s="319"/>
      <c r="Q504" s="319"/>
      <c r="R504" s="319"/>
      <c r="S504" s="319"/>
      <c r="T504" s="319"/>
      <c r="U504" s="319"/>
      <c r="V504" s="319"/>
      <c r="W504" s="319"/>
      <c r="X504" s="319"/>
      <c r="Y504" s="319"/>
      <c r="Z504" s="319"/>
      <c r="AA504" s="319"/>
      <c r="AB504" s="319"/>
      <c r="AC504" s="319"/>
      <c r="AD504" s="319"/>
      <c r="AE504" s="319"/>
    </row>
    <row r="505" spans="1:36" ht="15" customHeight="1">
      <c r="A505" s="70"/>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6" ht="15" customHeight="1">
      <c r="A506" s="70"/>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6" ht="15" customHeight="1" thickBot="1">
      <c r="A507" s="70"/>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6" ht="15" customHeight="1" thickBot="1">
      <c r="A508" s="65" t="s">
        <v>98</v>
      </c>
      <c r="B508" s="392" t="s">
        <v>231</v>
      </c>
      <c r="C508" s="393"/>
      <c r="D508" s="393"/>
      <c r="E508" s="393"/>
      <c r="F508" s="393"/>
      <c r="G508" s="393"/>
      <c r="H508" s="393"/>
      <c r="I508" s="393"/>
      <c r="J508" s="393"/>
      <c r="K508" s="393"/>
      <c r="L508" s="393"/>
      <c r="M508" s="393"/>
      <c r="N508" s="393"/>
      <c r="O508" s="393"/>
      <c r="P508" s="393"/>
      <c r="Q508" s="393"/>
      <c r="R508" s="393"/>
      <c r="S508" s="393"/>
      <c r="T508" s="393"/>
      <c r="U508" s="393"/>
      <c r="V508" s="393"/>
      <c r="W508" s="393"/>
      <c r="X508" s="393"/>
      <c r="Y508" s="393"/>
      <c r="Z508" s="393"/>
      <c r="AA508" s="393"/>
      <c r="AB508" s="393"/>
      <c r="AC508" s="393"/>
      <c r="AD508" s="394"/>
    </row>
    <row r="509" spans="1:36" ht="15" customHeight="1">
      <c r="A509" s="70"/>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6" ht="24" customHeight="1">
      <c r="A510" s="67" t="s">
        <v>232</v>
      </c>
      <c r="B510" s="395" t="s">
        <v>462</v>
      </c>
      <c r="C510" s="395"/>
      <c r="D510" s="395"/>
      <c r="E510" s="395"/>
      <c r="F510" s="395"/>
      <c r="G510" s="395"/>
      <c r="H510" s="395"/>
      <c r="I510" s="395"/>
      <c r="J510" s="395"/>
      <c r="K510" s="395"/>
      <c r="L510" s="395"/>
      <c r="M510" s="395"/>
      <c r="N510" s="395"/>
      <c r="O510" s="395"/>
      <c r="P510" s="395"/>
      <c r="Q510" s="395"/>
      <c r="R510" s="395"/>
      <c r="S510" s="395"/>
      <c r="T510" s="395"/>
      <c r="U510" s="395"/>
      <c r="V510" s="395"/>
      <c r="W510" s="395"/>
      <c r="X510" s="395"/>
      <c r="Y510" s="395"/>
      <c r="Z510" s="395"/>
      <c r="AA510" s="395"/>
      <c r="AB510" s="395"/>
      <c r="AC510" s="395"/>
      <c r="AD510" s="395"/>
    </row>
    <row r="511" spans="1:36" ht="24" customHeight="1">
      <c r="A511" s="67"/>
      <c r="B511" s="68"/>
      <c r="C511" s="376" t="s">
        <v>233</v>
      </c>
      <c r="D511" s="376"/>
      <c r="E511" s="376"/>
      <c r="F511" s="376"/>
      <c r="G511" s="376"/>
      <c r="H511" s="376"/>
      <c r="I511" s="376"/>
      <c r="J511" s="376"/>
      <c r="K511" s="376"/>
      <c r="L511" s="376"/>
      <c r="M511" s="376"/>
      <c r="N511" s="376"/>
      <c r="O511" s="376"/>
      <c r="P511" s="376"/>
      <c r="Q511" s="376"/>
      <c r="R511" s="376"/>
      <c r="S511" s="376"/>
      <c r="T511" s="376"/>
      <c r="U511" s="376"/>
      <c r="V511" s="376"/>
      <c r="W511" s="376"/>
      <c r="X511" s="376"/>
      <c r="Y511" s="376"/>
      <c r="Z511" s="376"/>
      <c r="AA511" s="376"/>
      <c r="AB511" s="376"/>
      <c r="AC511" s="376"/>
      <c r="AD511" s="376"/>
    </row>
    <row r="512" spans="1:36" ht="24" customHeight="1">
      <c r="A512" s="67"/>
      <c r="B512" s="68"/>
      <c r="C512" s="376" t="s">
        <v>234</v>
      </c>
      <c r="D512" s="376"/>
      <c r="E512" s="376"/>
      <c r="F512" s="376"/>
      <c r="G512" s="376"/>
      <c r="H512" s="376"/>
      <c r="I512" s="376"/>
      <c r="J512" s="376"/>
      <c r="K512" s="376"/>
      <c r="L512" s="376"/>
      <c r="M512" s="376"/>
      <c r="N512" s="376"/>
      <c r="O512" s="376"/>
      <c r="P512" s="376"/>
      <c r="Q512" s="376"/>
      <c r="R512" s="376"/>
      <c r="S512" s="376"/>
      <c r="T512" s="376"/>
      <c r="U512" s="376"/>
      <c r="V512" s="376"/>
      <c r="W512" s="376"/>
      <c r="X512" s="376"/>
      <c r="Y512" s="376"/>
      <c r="Z512" s="376"/>
      <c r="AA512" s="376"/>
      <c r="AB512" s="376"/>
      <c r="AC512" s="376"/>
      <c r="AD512" s="376"/>
    </row>
    <row r="513" spans="1:44" ht="15" customHeight="1">
      <c r="A513" s="70"/>
      <c r="B513" s="2"/>
      <c r="C513"/>
      <c r="D513"/>
      <c r="E513"/>
      <c r="F513"/>
      <c r="G513"/>
      <c r="H513"/>
      <c r="I513"/>
      <c r="J513"/>
      <c r="K513"/>
      <c r="L513"/>
      <c r="M513"/>
      <c r="N513"/>
      <c r="O513"/>
      <c r="P513"/>
      <c r="Q513"/>
      <c r="R513"/>
      <c r="S513"/>
      <c r="T513"/>
      <c r="U513"/>
      <c r="V513"/>
      <c r="W513"/>
      <c r="X513"/>
      <c r="Y513"/>
      <c r="Z513"/>
      <c r="AA513"/>
      <c r="AB513"/>
      <c r="AC513"/>
      <c r="AD513"/>
    </row>
    <row r="514" spans="1:44" ht="15" customHeight="1">
      <c r="A514" s="70"/>
      <c r="B514" s="2"/>
      <c r="C514" s="371" t="s">
        <v>112</v>
      </c>
      <c r="D514" s="371"/>
      <c r="E514" s="371"/>
      <c r="F514" s="371"/>
      <c r="G514" s="371"/>
      <c r="H514" s="371"/>
      <c r="I514" s="390" t="s">
        <v>235</v>
      </c>
      <c r="J514" s="390"/>
      <c r="K514" s="371" t="s">
        <v>236</v>
      </c>
      <c r="L514" s="371"/>
      <c r="M514" s="371"/>
      <c r="N514" s="371"/>
      <c r="O514" s="371"/>
      <c r="P514" s="371"/>
      <c r="Q514" s="371"/>
      <c r="R514" s="371"/>
      <c r="S514" s="371"/>
      <c r="T514" s="371"/>
      <c r="U514" s="371"/>
      <c r="V514" s="371"/>
      <c r="W514" s="371"/>
      <c r="X514" s="371"/>
      <c r="Y514" s="371"/>
      <c r="Z514" s="371"/>
      <c r="AA514" s="371"/>
      <c r="AB514" s="371"/>
      <c r="AC514" s="371"/>
      <c r="AD514" s="371"/>
    </row>
    <row r="515" spans="1:44" ht="36" customHeight="1">
      <c r="A515" s="70"/>
      <c r="B515" s="2"/>
      <c r="C515" s="371"/>
      <c r="D515" s="371"/>
      <c r="E515" s="371"/>
      <c r="F515" s="371"/>
      <c r="G515" s="371"/>
      <c r="H515" s="371"/>
      <c r="I515" s="390"/>
      <c r="J515" s="390"/>
      <c r="K515" s="371" t="s">
        <v>237</v>
      </c>
      <c r="L515" s="371"/>
      <c r="M515" s="371"/>
      <c r="N515" s="371"/>
      <c r="O515" s="391" t="s">
        <v>238</v>
      </c>
      <c r="P515" s="391"/>
      <c r="Q515" s="391"/>
      <c r="R515" s="391"/>
      <c r="S515" s="391" t="s">
        <v>239</v>
      </c>
      <c r="T515" s="391"/>
      <c r="U515" s="391"/>
      <c r="V515" s="391"/>
      <c r="W515" s="391" t="s">
        <v>240</v>
      </c>
      <c r="X515" s="391"/>
      <c r="Y515" s="391"/>
      <c r="Z515" s="391"/>
      <c r="AA515" s="391" t="s">
        <v>241</v>
      </c>
      <c r="AB515" s="391"/>
      <c r="AC515" s="391"/>
      <c r="AD515" s="391"/>
      <c r="AG515" s="214" t="s">
        <v>5364</v>
      </c>
      <c r="AH515" s="241" t="s">
        <v>5400</v>
      </c>
      <c r="AI515" s="242" t="s">
        <v>5365</v>
      </c>
      <c r="AJ515" s="243" t="s">
        <v>5389</v>
      </c>
      <c r="AK515" s="244" t="s">
        <v>5390</v>
      </c>
      <c r="AL515" s="272" t="s">
        <v>5391</v>
      </c>
      <c r="AM515" s="268"/>
      <c r="AN515" s="267" t="s">
        <v>5381</v>
      </c>
      <c r="AO515" s="246" t="s">
        <v>5392</v>
      </c>
      <c r="AP515" s="247" t="s">
        <v>5365</v>
      </c>
      <c r="AQ515" s="245" t="s">
        <v>5405</v>
      </c>
      <c r="AR515" s="276" t="s">
        <v>5406</v>
      </c>
    </row>
    <row r="516" spans="1:44" ht="15" customHeight="1">
      <c r="A516" s="70"/>
      <c r="B516" s="2"/>
      <c r="C516" s="72" t="s">
        <v>57</v>
      </c>
      <c r="D516" s="389" t="str">
        <f>IF(CNGE_2024_M1_Secc3!D79="","",CNGE_2024_M1_Secc3!D79)</f>
        <v/>
      </c>
      <c r="E516" s="389"/>
      <c r="F516" s="389"/>
      <c r="G516" s="389"/>
      <c r="H516" s="389"/>
      <c r="I516" s="316"/>
      <c r="J516" s="316"/>
      <c r="K516" s="316"/>
      <c r="L516" s="316"/>
      <c r="M516" s="316"/>
      <c r="N516" s="316"/>
      <c r="O516" s="316"/>
      <c r="P516" s="316"/>
      <c r="Q516" s="316"/>
      <c r="R516" s="316"/>
      <c r="S516" s="316"/>
      <c r="T516" s="316"/>
      <c r="U516" s="316"/>
      <c r="V516" s="316"/>
      <c r="W516" s="316"/>
      <c r="X516" s="316"/>
      <c r="Y516" s="316"/>
      <c r="Z516" s="316"/>
      <c r="AA516" s="316"/>
      <c r="AB516" s="316"/>
      <c r="AC516" s="316"/>
      <c r="AD516" s="316"/>
      <c r="AG516" s="172">
        <f>IF(AND($AG$68&gt;0,COUNTA(I516:AD516)=0),0,IF(AND($AQ516&gt;0,COUNTA(I516:AD516)=0),0,IF(AND($AG$68=0,COUNTBLANK(D516)=0,S79&lt;&gt;"",S79&lt;&gt;1,COUNTA(I516:AD516)=0),0,IF(AND($AG$68=0,COUNTBLANK(D516)=0,S79&lt;&gt;"",S79=1,I516="X",COUNTA(K516:AD516)=0),0,IF(AND($AG$68=0,COUNTBLANK(D516)=0,S79&lt;&gt;"",S79=1,I516="",COUNTA(K516:AD516)=5),0,IF(AND(COUNTBLANK(D516)=1,COUNTA(I516:AD516)=0),0,1))))))</f>
        <v>0</v>
      </c>
      <c r="AH516" s="202">
        <f>K516</f>
        <v>0</v>
      </c>
      <c r="AI516" s="203">
        <f>COUNTIF(O516:AD516,"NS")</f>
        <v>0</v>
      </c>
      <c r="AJ516" s="204">
        <f>SUM(O516:AD516)</f>
        <v>0</v>
      </c>
      <c r="AK516" s="205">
        <f>IF(OR(AND(AH516=0, AI516&gt;0),AND(AH516="NS", AJ516&gt;0), AND(AH516="NS", AI516=0, AJ516=0)), 1, IF(OR(AND(AH516&gt;0, AI516&gt;1,AH516&gt;AJ516), AND(AH516="NS", AI516=2), AND(AH516="NS", AJ516=0, AI516&gt;0), AH516=AJ516), 0, 1))</f>
        <v>0</v>
      </c>
      <c r="AL516" s="201">
        <f>IF(AND($I516="X",COUNTA(K516:AD516)&gt;0),1,0)</f>
        <v>0</v>
      </c>
      <c r="AM516" s="274"/>
      <c r="AN516" s="184">
        <f>IF(AND($AG$68&gt;0,COUNTA(D516:AD635)&gt;0),1,0)</f>
        <v>0</v>
      </c>
      <c r="AO516" s="189">
        <f>IF(SUM(AA516:AD635)&gt;0,1,0)</f>
        <v>0</v>
      </c>
      <c r="AP516" s="269">
        <f>COUNTIF(K516:AD516,"NS")</f>
        <v>0</v>
      </c>
      <c r="AQ516" s="200">
        <f>IF(COUNTIF($M79,"NA")&gt;0,1,IF(AND($S79&lt;&gt;"",$S79&lt;&gt;1),1,0))</f>
        <v>0</v>
      </c>
      <c r="AR516" s="277">
        <f>IF(AND(COUNTBLANK(D516)=0,I516="",SUM(K516:AD516)=0),1,0)</f>
        <v>0</v>
      </c>
    </row>
    <row r="517" spans="1:44" ht="15" customHeight="1">
      <c r="A517" s="70"/>
      <c r="B517" s="2"/>
      <c r="C517" s="73" t="s">
        <v>58</v>
      </c>
      <c r="D517" s="389" t="str">
        <f>IF(CNGE_2024_M1_Secc3!D80="","",CNGE_2024_M1_Secc3!D80)</f>
        <v/>
      </c>
      <c r="E517" s="389"/>
      <c r="F517" s="389"/>
      <c r="G517" s="389"/>
      <c r="H517" s="389"/>
      <c r="I517" s="316"/>
      <c r="J517" s="316"/>
      <c r="K517" s="316"/>
      <c r="L517" s="316"/>
      <c r="M517" s="316"/>
      <c r="N517" s="316"/>
      <c r="O517" s="316"/>
      <c r="P517" s="316"/>
      <c r="Q517" s="316"/>
      <c r="R517" s="316"/>
      <c r="S517" s="316"/>
      <c r="T517" s="316"/>
      <c r="U517" s="316"/>
      <c r="V517" s="316"/>
      <c r="W517" s="316"/>
      <c r="X517" s="316"/>
      <c r="Y517" s="316"/>
      <c r="Z517" s="316"/>
      <c r="AA517" s="316"/>
      <c r="AB517" s="316"/>
      <c r="AC517" s="316"/>
      <c r="AD517" s="316"/>
      <c r="AG517" s="172">
        <f t="shared" ref="AG517:AG580" si="60">IF(AND($AG$68&gt;0,COUNTA(I517:AD517)=0),0,IF(AND($AQ517&gt;0,COUNTA(I517:AD517)=0),0,IF(AND($AG$68=0,COUNTBLANK(D517)=0,S80&lt;&gt;"",S80&lt;&gt;1,COUNTA(I517:AD517)=0),0,IF(AND($AG$68=0,COUNTBLANK(D517)=0,S80&lt;&gt;"",S80=1,I517="X",COUNTA(K517:AD517)=0),0,IF(AND($AG$68=0,COUNTBLANK(D517)=0,S80&lt;&gt;"",S80=1,I517="",COUNTA(K517:AD517)=5),0,IF(AND(COUNTBLANK(D517)=1,COUNTA(I517:AD517)=0),0,1))))))</f>
        <v>0</v>
      </c>
      <c r="AH517" s="202">
        <f t="shared" ref="AH517:AH580" si="61">K517</f>
        <v>0</v>
      </c>
      <c r="AI517" s="203">
        <f t="shared" ref="AI517:AI580" si="62">COUNTIF(O517:AD517,"NS")</f>
        <v>0</v>
      </c>
      <c r="AJ517" s="204">
        <f t="shared" ref="AJ517:AJ580" si="63">SUM(O517:AD517)</f>
        <v>0</v>
      </c>
      <c r="AK517" s="205">
        <f t="shared" ref="AK517:AK580" si="64">IF(OR(AND(AH517=0, AI517&gt;0),AND(AH517="NS", AJ517&gt;0), AND(AH517="NS", AI517=0, AJ517=0)), 1, IF(OR(AND(AH517&gt;0, AI517&gt;1,AH517&gt;AJ517), AND(AH517="NS", AI517=2), AND(AH517="NS", AJ517=0, AI517&gt;0), AH517=AJ517), 0, 1))</f>
        <v>0</v>
      </c>
      <c r="AL517" s="201">
        <f t="shared" ref="AL517:AL580" si="65">IF(AND($I517="X",COUNTA(K517:AD517)&gt;0),1,0)</f>
        <v>0</v>
      </c>
      <c r="AM517" s="274"/>
      <c r="AN517" s="60"/>
      <c r="AO517" s="60"/>
      <c r="AP517" s="269">
        <f t="shared" ref="AP517:AP580" si="66">COUNTIF(K517:AD517,"NS")</f>
        <v>0</v>
      </c>
      <c r="AQ517" s="200">
        <f t="shared" ref="AQ517:AQ580" si="67">IF(COUNTIF($M80,"NA")&gt;0,1,IF(AND($S80&lt;&gt;"",$S80&lt;&gt;1),1,0))</f>
        <v>0</v>
      </c>
      <c r="AR517" s="277">
        <f t="shared" ref="AR517:AR580" si="68">IF(AND(COUNTBLANK(D517)=0,I517="",SUM(K517:AD517)=0),1,0)</f>
        <v>0</v>
      </c>
    </row>
    <row r="518" spans="1:44" ht="15" customHeight="1">
      <c r="A518" s="70"/>
      <c r="B518" s="2"/>
      <c r="C518" s="74" t="s">
        <v>59</v>
      </c>
      <c r="D518" s="389" t="str">
        <f>IF(CNGE_2024_M1_Secc3!D81="","",CNGE_2024_M1_Secc3!D81)</f>
        <v/>
      </c>
      <c r="E518" s="389"/>
      <c r="F518" s="389"/>
      <c r="G518" s="389"/>
      <c r="H518" s="389"/>
      <c r="I518" s="316"/>
      <c r="J518" s="316"/>
      <c r="K518" s="316"/>
      <c r="L518" s="316"/>
      <c r="M518" s="316"/>
      <c r="N518" s="316"/>
      <c r="O518" s="316"/>
      <c r="P518" s="316"/>
      <c r="Q518" s="316"/>
      <c r="R518" s="316"/>
      <c r="S518" s="316"/>
      <c r="T518" s="316"/>
      <c r="U518" s="316"/>
      <c r="V518" s="316"/>
      <c r="W518" s="316"/>
      <c r="X518" s="316"/>
      <c r="Y518" s="316"/>
      <c r="Z518" s="316"/>
      <c r="AA518" s="316"/>
      <c r="AB518" s="316"/>
      <c r="AC518" s="316"/>
      <c r="AD518" s="316"/>
      <c r="AG518" s="172">
        <f t="shared" si="60"/>
        <v>0</v>
      </c>
      <c r="AH518" s="202">
        <f t="shared" si="61"/>
        <v>0</v>
      </c>
      <c r="AI518" s="203">
        <f t="shared" si="62"/>
        <v>0</v>
      </c>
      <c r="AJ518" s="204">
        <f t="shared" si="63"/>
        <v>0</v>
      </c>
      <c r="AK518" s="205">
        <f t="shared" si="64"/>
        <v>0</v>
      </c>
      <c r="AL518" s="201">
        <f t="shared" si="65"/>
        <v>0</v>
      </c>
      <c r="AM518" s="274"/>
      <c r="AN518" s="60"/>
      <c r="AO518" s="60"/>
      <c r="AP518" s="269">
        <f t="shared" si="66"/>
        <v>0</v>
      </c>
      <c r="AQ518" s="200">
        <f t="shared" si="67"/>
        <v>0</v>
      </c>
      <c r="AR518" s="277">
        <f t="shared" si="68"/>
        <v>0</v>
      </c>
    </row>
    <row r="519" spans="1:44" ht="15" customHeight="1">
      <c r="A519" s="70"/>
      <c r="B519" s="2"/>
      <c r="C519" s="74" t="s">
        <v>60</v>
      </c>
      <c r="D519" s="389" t="str">
        <f>IF(CNGE_2024_M1_Secc3!D82="","",CNGE_2024_M1_Secc3!D82)</f>
        <v/>
      </c>
      <c r="E519" s="389"/>
      <c r="F519" s="389"/>
      <c r="G519" s="389"/>
      <c r="H519" s="389"/>
      <c r="I519" s="316"/>
      <c r="J519" s="316"/>
      <c r="K519" s="316"/>
      <c r="L519" s="316"/>
      <c r="M519" s="316"/>
      <c r="N519" s="316"/>
      <c r="O519" s="316"/>
      <c r="P519" s="316"/>
      <c r="Q519" s="316"/>
      <c r="R519" s="316"/>
      <c r="S519" s="316"/>
      <c r="T519" s="316"/>
      <c r="U519" s="316"/>
      <c r="V519" s="316"/>
      <c r="W519" s="316"/>
      <c r="X519" s="316"/>
      <c r="Y519" s="316"/>
      <c r="Z519" s="316"/>
      <c r="AA519" s="316"/>
      <c r="AB519" s="316"/>
      <c r="AC519" s="316"/>
      <c r="AD519" s="316"/>
      <c r="AG519" s="172">
        <f t="shared" si="60"/>
        <v>0</v>
      </c>
      <c r="AH519" s="202">
        <f t="shared" si="61"/>
        <v>0</v>
      </c>
      <c r="AI519" s="203">
        <f t="shared" si="62"/>
        <v>0</v>
      </c>
      <c r="AJ519" s="204">
        <f t="shared" si="63"/>
        <v>0</v>
      </c>
      <c r="AK519" s="205">
        <f t="shared" si="64"/>
        <v>0</v>
      </c>
      <c r="AL519" s="201">
        <f t="shared" si="65"/>
        <v>0</v>
      </c>
      <c r="AM519" s="274"/>
      <c r="AN519" s="60"/>
      <c r="AO519" s="60"/>
      <c r="AP519" s="269">
        <f t="shared" si="66"/>
        <v>0</v>
      </c>
      <c r="AQ519" s="200">
        <f t="shared" si="67"/>
        <v>0</v>
      </c>
      <c r="AR519" s="277">
        <f t="shared" si="68"/>
        <v>0</v>
      </c>
    </row>
    <row r="520" spans="1:44" ht="15" customHeight="1">
      <c r="A520" s="70"/>
      <c r="B520" s="2"/>
      <c r="C520" s="74" t="s">
        <v>61</v>
      </c>
      <c r="D520" s="389" t="str">
        <f>IF(CNGE_2024_M1_Secc3!D83="","",CNGE_2024_M1_Secc3!D83)</f>
        <v/>
      </c>
      <c r="E520" s="389"/>
      <c r="F520" s="389"/>
      <c r="G520" s="389"/>
      <c r="H520" s="389"/>
      <c r="I520" s="316"/>
      <c r="J520" s="316"/>
      <c r="K520" s="316"/>
      <c r="L520" s="316"/>
      <c r="M520" s="316"/>
      <c r="N520" s="316"/>
      <c r="O520" s="316"/>
      <c r="P520" s="316"/>
      <c r="Q520" s="316"/>
      <c r="R520" s="316"/>
      <c r="S520" s="316"/>
      <c r="T520" s="316"/>
      <c r="U520" s="316"/>
      <c r="V520" s="316"/>
      <c r="W520" s="316"/>
      <c r="X520" s="316"/>
      <c r="Y520" s="316"/>
      <c r="Z520" s="316"/>
      <c r="AA520" s="316"/>
      <c r="AB520" s="316"/>
      <c r="AC520" s="316"/>
      <c r="AD520" s="316"/>
      <c r="AG520" s="172">
        <f t="shared" si="60"/>
        <v>0</v>
      </c>
      <c r="AH520" s="202">
        <f t="shared" si="61"/>
        <v>0</v>
      </c>
      <c r="AI520" s="203">
        <f t="shared" si="62"/>
        <v>0</v>
      </c>
      <c r="AJ520" s="204">
        <f t="shared" si="63"/>
        <v>0</v>
      </c>
      <c r="AK520" s="205">
        <f t="shared" si="64"/>
        <v>0</v>
      </c>
      <c r="AL520" s="201">
        <f t="shared" si="65"/>
        <v>0</v>
      </c>
      <c r="AM520" s="274"/>
      <c r="AN520" s="60"/>
      <c r="AO520" s="60"/>
      <c r="AP520" s="269">
        <f t="shared" si="66"/>
        <v>0</v>
      </c>
      <c r="AQ520" s="200">
        <f t="shared" si="67"/>
        <v>0</v>
      </c>
      <c r="AR520" s="277">
        <f t="shared" si="68"/>
        <v>0</v>
      </c>
    </row>
    <row r="521" spans="1:44" ht="15" customHeight="1">
      <c r="A521" s="70"/>
      <c r="B521" s="2"/>
      <c r="C521" s="74" t="s">
        <v>62</v>
      </c>
      <c r="D521" s="389" t="str">
        <f>IF(CNGE_2024_M1_Secc3!D84="","",CNGE_2024_M1_Secc3!D84)</f>
        <v/>
      </c>
      <c r="E521" s="389"/>
      <c r="F521" s="389"/>
      <c r="G521" s="389"/>
      <c r="H521" s="389"/>
      <c r="I521" s="316"/>
      <c r="J521" s="316"/>
      <c r="K521" s="316"/>
      <c r="L521" s="316"/>
      <c r="M521" s="316"/>
      <c r="N521" s="316"/>
      <c r="O521" s="316"/>
      <c r="P521" s="316"/>
      <c r="Q521" s="316"/>
      <c r="R521" s="316"/>
      <c r="S521" s="316"/>
      <c r="T521" s="316"/>
      <c r="U521" s="316"/>
      <c r="V521" s="316"/>
      <c r="W521" s="316"/>
      <c r="X521" s="316"/>
      <c r="Y521" s="316"/>
      <c r="Z521" s="316"/>
      <c r="AA521" s="316"/>
      <c r="AB521" s="316"/>
      <c r="AC521" s="316"/>
      <c r="AD521" s="316"/>
      <c r="AG521" s="172">
        <f t="shared" si="60"/>
        <v>0</v>
      </c>
      <c r="AH521" s="202">
        <f t="shared" si="61"/>
        <v>0</v>
      </c>
      <c r="AI521" s="203">
        <f t="shared" si="62"/>
        <v>0</v>
      </c>
      <c r="AJ521" s="204">
        <f t="shared" si="63"/>
        <v>0</v>
      </c>
      <c r="AK521" s="205">
        <f t="shared" si="64"/>
        <v>0</v>
      </c>
      <c r="AL521" s="201">
        <f t="shared" si="65"/>
        <v>0</v>
      </c>
      <c r="AM521" s="274"/>
      <c r="AN521" s="60"/>
      <c r="AO521" s="60"/>
      <c r="AP521" s="269">
        <f t="shared" si="66"/>
        <v>0</v>
      </c>
      <c r="AQ521" s="200">
        <f t="shared" si="67"/>
        <v>0</v>
      </c>
      <c r="AR521" s="277">
        <f t="shared" si="68"/>
        <v>0</v>
      </c>
    </row>
    <row r="522" spans="1:44" ht="15" customHeight="1">
      <c r="A522" s="70"/>
      <c r="B522" s="2"/>
      <c r="C522" s="74" t="s">
        <v>63</v>
      </c>
      <c r="D522" s="389" t="str">
        <f>IF(CNGE_2024_M1_Secc3!D85="","",CNGE_2024_M1_Secc3!D85)</f>
        <v/>
      </c>
      <c r="E522" s="389"/>
      <c r="F522" s="389"/>
      <c r="G522" s="389"/>
      <c r="H522" s="389"/>
      <c r="I522" s="316"/>
      <c r="J522" s="316"/>
      <c r="K522" s="316"/>
      <c r="L522" s="316"/>
      <c r="M522" s="316"/>
      <c r="N522" s="316"/>
      <c r="O522" s="316"/>
      <c r="P522" s="316"/>
      <c r="Q522" s="316"/>
      <c r="R522" s="316"/>
      <c r="S522" s="316"/>
      <c r="T522" s="316"/>
      <c r="U522" s="316"/>
      <c r="V522" s="316"/>
      <c r="W522" s="316"/>
      <c r="X522" s="316"/>
      <c r="Y522" s="316"/>
      <c r="Z522" s="316"/>
      <c r="AA522" s="316"/>
      <c r="AB522" s="316"/>
      <c r="AC522" s="316"/>
      <c r="AD522" s="316"/>
      <c r="AG522" s="172">
        <f t="shared" si="60"/>
        <v>0</v>
      </c>
      <c r="AH522" s="202">
        <f t="shared" si="61"/>
        <v>0</v>
      </c>
      <c r="AI522" s="203">
        <f t="shared" si="62"/>
        <v>0</v>
      </c>
      <c r="AJ522" s="204">
        <f t="shared" si="63"/>
        <v>0</v>
      </c>
      <c r="AK522" s="205">
        <f t="shared" si="64"/>
        <v>0</v>
      </c>
      <c r="AL522" s="201">
        <f t="shared" si="65"/>
        <v>0</v>
      </c>
      <c r="AM522" s="274"/>
      <c r="AN522" s="60"/>
      <c r="AO522" s="60"/>
      <c r="AP522" s="269">
        <f t="shared" si="66"/>
        <v>0</v>
      </c>
      <c r="AQ522" s="200">
        <f t="shared" si="67"/>
        <v>0</v>
      </c>
      <c r="AR522" s="277">
        <f t="shared" si="68"/>
        <v>0</v>
      </c>
    </row>
    <row r="523" spans="1:44" ht="15" customHeight="1">
      <c r="A523" s="70"/>
      <c r="B523" s="2"/>
      <c r="C523" s="74" t="s">
        <v>64</v>
      </c>
      <c r="D523" s="389" t="str">
        <f>IF(CNGE_2024_M1_Secc3!D86="","",CNGE_2024_M1_Secc3!D86)</f>
        <v/>
      </c>
      <c r="E523" s="389"/>
      <c r="F523" s="389"/>
      <c r="G523" s="389"/>
      <c r="H523" s="389"/>
      <c r="I523" s="316"/>
      <c r="J523" s="316"/>
      <c r="K523" s="316"/>
      <c r="L523" s="316"/>
      <c r="M523" s="316"/>
      <c r="N523" s="316"/>
      <c r="O523" s="316"/>
      <c r="P523" s="316"/>
      <c r="Q523" s="316"/>
      <c r="R523" s="316"/>
      <c r="S523" s="316"/>
      <c r="T523" s="316"/>
      <c r="U523" s="316"/>
      <c r="V523" s="316"/>
      <c r="W523" s="316"/>
      <c r="X523" s="316"/>
      <c r="Y523" s="316"/>
      <c r="Z523" s="316"/>
      <c r="AA523" s="316"/>
      <c r="AB523" s="316"/>
      <c r="AC523" s="316"/>
      <c r="AD523" s="316"/>
      <c r="AG523" s="172">
        <f t="shared" si="60"/>
        <v>0</v>
      </c>
      <c r="AH523" s="202">
        <f t="shared" si="61"/>
        <v>0</v>
      </c>
      <c r="AI523" s="203">
        <f t="shared" si="62"/>
        <v>0</v>
      </c>
      <c r="AJ523" s="204">
        <f t="shared" si="63"/>
        <v>0</v>
      </c>
      <c r="AK523" s="205">
        <f t="shared" si="64"/>
        <v>0</v>
      </c>
      <c r="AL523" s="201">
        <f t="shared" si="65"/>
        <v>0</v>
      </c>
      <c r="AM523" s="274"/>
      <c r="AN523" s="60"/>
      <c r="AO523" s="60"/>
      <c r="AP523" s="269">
        <f t="shared" si="66"/>
        <v>0</v>
      </c>
      <c r="AQ523" s="200">
        <f t="shared" si="67"/>
        <v>0</v>
      </c>
      <c r="AR523" s="277">
        <f t="shared" si="68"/>
        <v>0</v>
      </c>
    </row>
    <row r="524" spans="1:44" ht="15" customHeight="1">
      <c r="A524" s="70"/>
      <c r="B524" s="2"/>
      <c r="C524" s="74" t="s">
        <v>65</v>
      </c>
      <c r="D524" s="389" t="str">
        <f>IF(CNGE_2024_M1_Secc3!D87="","",CNGE_2024_M1_Secc3!D87)</f>
        <v/>
      </c>
      <c r="E524" s="389"/>
      <c r="F524" s="389"/>
      <c r="G524" s="389"/>
      <c r="H524" s="389"/>
      <c r="I524" s="316"/>
      <c r="J524" s="316"/>
      <c r="K524" s="316"/>
      <c r="L524" s="316"/>
      <c r="M524" s="316"/>
      <c r="N524" s="316"/>
      <c r="O524" s="316"/>
      <c r="P524" s="316"/>
      <c r="Q524" s="316"/>
      <c r="R524" s="316"/>
      <c r="S524" s="316"/>
      <c r="T524" s="316"/>
      <c r="U524" s="316"/>
      <c r="V524" s="316"/>
      <c r="W524" s="316"/>
      <c r="X524" s="316"/>
      <c r="Y524" s="316"/>
      <c r="Z524" s="316"/>
      <c r="AA524" s="316"/>
      <c r="AB524" s="316"/>
      <c r="AC524" s="316"/>
      <c r="AD524" s="316"/>
      <c r="AG524" s="172">
        <f t="shared" si="60"/>
        <v>0</v>
      </c>
      <c r="AH524" s="202">
        <f t="shared" si="61"/>
        <v>0</v>
      </c>
      <c r="AI524" s="203">
        <f t="shared" si="62"/>
        <v>0</v>
      </c>
      <c r="AJ524" s="204">
        <f t="shared" si="63"/>
        <v>0</v>
      </c>
      <c r="AK524" s="205">
        <f t="shared" si="64"/>
        <v>0</v>
      </c>
      <c r="AL524" s="201">
        <f t="shared" si="65"/>
        <v>0</v>
      </c>
      <c r="AM524" s="274"/>
      <c r="AN524" s="60"/>
      <c r="AO524" s="60"/>
      <c r="AP524" s="269">
        <f t="shared" si="66"/>
        <v>0</v>
      </c>
      <c r="AQ524" s="200">
        <f t="shared" si="67"/>
        <v>0</v>
      </c>
      <c r="AR524" s="277">
        <f t="shared" si="68"/>
        <v>0</v>
      </c>
    </row>
    <row r="525" spans="1:44" ht="15" customHeight="1">
      <c r="A525" s="70"/>
      <c r="B525" s="2"/>
      <c r="C525" s="74" t="s">
        <v>66</v>
      </c>
      <c r="D525" s="389" t="str">
        <f>IF(CNGE_2024_M1_Secc3!D88="","",CNGE_2024_M1_Secc3!D88)</f>
        <v/>
      </c>
      <c r="E525" s="389"/>
      <c r="F525" s="389"/>
      <c r="G525" s="389"/>
      <c r="H525" s="389"/>
      <c r="I525" s="316"/>
      <c r="J525" s="316"/>
      <c r="K525" s="316"/>
      <c r="L525" s="316"/>
      <c r="M525" s="316"/>
      <c r="N525" s="316"/>
      <c r="O525" s="316"/>
      <c r="P525" s="316"/>
      <c r="Q525" s="316"/>
      <c r="R525" s="316"/>
      <c r="S525" s="316"/>
      <c r="T525" s="316"/>
      <c r="U525" s="316"/>
      <c r="V525" s="316"/>
      <c r="W525" s="316"/>
      <c r="X525" s="316"/>
      <c r="Y525" s="316"/>
      <c r="Z525" s="316"/>
      <c r="AA525" s="316"/>
      <c r="AB525" s="316"/>
      <c r="AC525" s="316"/>
      <c r="AD525" s="316"/>
      <c r="AG525" s="172">
        <f t="shared" si="60"/>
        <v>0</v>
      </c>
      <c r="AH525" s="202">
        <f t="shared" si="61"/>
        <v>0</v>
      </c>
      <c r="AI525" s="203">
        <f t="shared" si="62"/>
        <v>0</v>
      </c>
      <c r="AJ525" s="204">
        <f t="shared" si="63"/>
        <v>0</v>
      </c>
      <c r="AK525" s="205">
        <f t="shared" si="64"/>
        <v>0</v>
      </c>
      <c r="AL525" s="201">
        <f t="shared" si="65"/>
        <v>0</v>
      </c>
      <c r="AM525" s="274"/>
      <c r="AN525" s="60"/>
      <c r="AO525" s="60"/>
      <c r="AP525" s="269">
        <f t="shared" si="66"/>
        <v>0</v>
      </c>
      <c r="AQ525" s="200">
        <f t="shared" si="67"/>
        <v>0</v>
      </c>
      <c r="AR525" s="277">
        <f t="shared" si="68"/>
        <v>0</v>
      </c>
    </row>
    <row r="526" spans="1:44" ht="15" customHeight="1">
      <c r="A526" s="70"/>
      <c r="B526" s="2"/>
      <c r="C526" s="74" t="s">
        <v>67</v>
      </c>
      <c r="D526" s="389" t="str">
        <f>IF(CNGE_2024_M1_Secc3!D89="","",CNGE_2024_M1_Secc3!D89)</f>
        <v/>
      </c>
      <c r="E526" s="389"/>
      <c r="F526" s="389"/>
      <c r="G526" s="389"/>
      <c r="H526" s="389"/>
      <c r="I526" s="316"/>
      <c r="J526" s="316"/>
      <c r="K526" s="316"/>
      <c r="L526" s="316"/>
      <c r="M526" s="316"/>
      <c r="N526" s="316"/>
      <c r="O526" s="316"/>
      <c r="P526" s="316"/>
      <c r="Q526" s="316"/>
      <c r="R526" s="316"/>
      <c r="S526" s="316"/>
      <c r="T526" s="316"/>
      <c r="U526" s="316"/>
      <c r="V526" s="316"/>
      <c r="W526" s="316"/>
      <c r="X526" s="316"/>
      <c r="Y526" s="316"/>
      <c r="Z526" s="316"/>
      <c r="AA526" s="316"/>
      <c r="AB526" s="316"/>
      <c r="AC526" s="316"/>
      <c r="AD526" s="316"/>
      <c r="AG526" s="172">
        <f t="shared" si="60"/>
        <v>0</v>
      </c>
      <c r="AH526" s="202">
        <f t="shared" si="61"/>
        <v>0</v>
      </c>
      <c r="AI526" s="203">
        <f t="shared" si="62"/>
        <v>0</v>
      </c>
      <c r="AJ526" s="204">
        <f t="shared" si="63"/>
        <v>0</v>
      </c>
      <c r="AK526" s="205">
        <f t="shared" si="64"/>
        <v>0</v>
      </c>
      <c r="AL526" s="201">
        <f t="shared" si="65"/>
        <v>0</v>
      </c>
      <c r="AM526" s="274"/>
      <c r="AN526" s="60"/>
      <c r="AO526" s="60"/>
      <c r="AP526" s="269">
        <f t="shared" si="66"/>
        <v>0</v>
      </c>
      <c r="AQ526" s="200">
        <f t="shared" si="67"/>
        <v>0</v>
      </c>
      <c r="AR526" s="277">
        <f t="shared" si="68"/>
        <v>0</v>
      </c>
    </row>
    <row r="527" spans="1:44" ht="15" customHeight="1">
      <c r="A527" s="70"/>
      <c r="B527" s="2"/>
      <c r="C527" s="74" t="s">
        <v>68</v>
      </c>
      <c r="D527" s="389" t="str">
        <f>IF(CNGE_2024_M1_Secc3!D90="","",CNGE_2024_M1_Secc3!D90)</f>
        <v/>
      </c>
      <c r="E527" s="389"/>
      <c r="F527" s="389"/>
      <c r="G527" s="389"/>
      <c r="H527" s="389"/>
      <c r="I527" s="316"/>
      <c r="J527" s="316"/>
      <c r="K527" s="316"/>
      <c r="L527" s="316"/>
      <c r="M527" s="316"/>
      <c r="N527" s="316"/>
      <c r="O527" s="316"/>
      <c r="P527" s="316"/>
      <c r="Q527" s="316"/>
      <c r="R527" s="316"/>
      <c r="S527" s="316"/>
      <c r="T527" s="316"/>
      <c r="U527" s="316"/>
      <c r="V527" s="316"/>
      <c r="W527" s="316"/>
      <c r="X527" s="316"/>
      <c r="Y527" s="316"/>
      <c r="Z527" s="316"/>
      <c r="AA527" s="316"/>
      <c r="AB527" s="316"/>
      <c r="AC527" s="316"/>
      <c r="AD527" s="316"/>
      <c r="AG527" s="172">
        <f t="shared" si="60"/>
        <v>0</v>
      </c>
      <c r="AH527" s="202">
        <f t="shared" si="61"/>
        <v>0</v>
      </c>
      <c r="AI527" s="203">
        <f t="shared" si="62"/>
        <v>0</v>
      </c>
      <c r="AJ527" s="204">
        <f t="shared" si="63"/>
        <v>0</v>
      </c>
      <c r="AK527" s="205">
        <f t="shared" si="64"/>
        <v>0</v>
      </c>
      <c r="AL527" s="201">
        <f t="shared" si="65"/>
        <v>0</v>
      </c>
      <c r="AM527" s="274"/>
      <c r="AN527" s="60"/>
      <c r="AO527" s="60"/>
      <c r="AP527" s="269">
        <f t="shared" si="66"/>
        <v>0</v>
      </c>
      <c r="AQ527" s="200">
        <f t="shared" si="67"/>
        <v>0</v>
      </c>
      <c r="AR527" s="277">
        <f t="shared" si="68"/>
        <v>0</v>
      </c>
    </row>
    <row r="528" spans="1:44" ht="15" customHeight="1">
      <c r="A528" s="70"/>
      <c r="B528" s="2"/>
      <c r="C528" s="74" t="s">
        <v>69</v>
      </c>
      <c r="D528" s="389" t="str">
        <f>IF(CNGE_2024_M1_Secc3!D91="","",CNGE_2024_M1_Secc3!D91)</f>
        <v/>
      </c>
      <c r="E528" s="389"/>
      <c r="F528" s="389"/>
      <c r="G528" s="389"/>
      <c r="H528" s="389"/>
      <c r="I528" s="316"/>
      <c r="J528" s="316"/>
      <c r="K528" s="316"/>
      <c r="L528" s="316"/>
      <c r="M528" s="316"/>
      <c r="N528" s="316"/>
      <c r="O528" s="316"/>
      <c r="P528" s="316"/>
      <c r="Q528" s="316"/>
      <c r="R528" s="316"/>
      <c r="S528" s="316"/>
      <c r="T528" s="316"/>
      <c r="U528" s="316"/>
      <c r="V528" s="316"/>
      <c r="W528" s="316"/>
      <c r="X528" s="316"/>
      <c r="Y528" s="316"/>
      <c r="Z528" s="316"/>
      <c r="AA528" s="316"/>
      <c r="AB528" s="316"/>
      <c r="AC528" s="316"/>
      <c r="AD528" s="316"/>
      <c r="AG528" s="172">
        <f t="shared" si="60"/>
        <v>0</v>
      </c>
      <c r="AH528" s="202">
        <f t="shared" si="61"/>
        <v>0</v>
      </c>
      <c r="AI528" s="203">
        <f t="shared" si="62"/>
        <v>0</v>
      </c>
      <c r="AJ528" s="204">
        <f t="shared" si="63"/>
        <v>0</v>
      </c>
      <c r="AK528" s="205">
        <f t="shared" si="64"/>
        <v>0</v>
      </c>
      <c r="AL528" s="201">
        <f t="shared" si="65"/>
        <v>0</v>
      </c>
      <c r="AM528" s="274"/>
      <c r="AN528" s="60"/>
      <c r="AO528" s="60"/>
      <c r="AP528" s="269">
        <f t="shared" si="66"/>
        <v>0</v>
      </c>
      <c r="AQ528" s="200">
        <f t="shared" si="67"/>
        <v>0</v>
      </c>
      <c r="AR528" s="277">
        <f t="shared" si="68"/>
        <v>0</v>
      </c>
    </row>
    <row r="529" spans="1:44" ht="15" customHeight="1">
      <c r="A529" s="70"/>
      <c r="B529" s="2"/>
      <c r="C529" s="74" t="s">
        <v>70</v>
      </c>
      <c r="D529" s="389" t="str">
        <f>IF(CNGE_2024_M1_Secc3!D92="","",CNGE_2024_M1_Secc3!D92)</f>
        <v/>
      </c>
      <c r="E529" s="389"/>
      <c r="F529" s="389"/>
      <c r="G529" s="389"/>
      <c r="H529" s="389"/>
      <c r="I529" s="316"/>
      <c r="J529" s="316"/>
      <c r="K529" s="316"/>
      <c r="L529" s="316"/>
      <c r="M529" s="316"/>
      <c r="N529" s="316"/>
      <c r="O529" s="316"/>
      <c r="P529" s="316"/>
      <c r="Q529" s="316"/>
      <c r="R529" s="316"/>
      <c r="S529" s="316"/>
      <c r="T529" s="316"/>
      <c r="U529" s="316"/>
      <c r="V529" s="316"/>
      <c r="W529" s="316"/>
      <c r="X529" s="316"/>
      <c r="Y529" s="316"/>
      <c r="Z529" s="316"/>
      <c r="AA529" s="316"/>
      <c r="AB529" s="316"/>
      <c r="AC529" s="316"/>
      <c r="AD529" s="316"/>
      <c r="AG529" s="172">
        <f t="shared" si="60"/>
        <v>0</v>
      </c>
      <c r="AH529" s="202">
        <f t="shared" si="61"/>
        <v>0</v>
      </c>
      <c r="AI529" s="203">
        <f t="shared" si="62"/>
        <v>0</v>
      </c>
      <c r="AJ529" s="204">
        <f t="shared" si="63"/>
        <v>0</v>
      </c>
      <c r="AK529" s="205">
        <f t="shared" si="64"/>
        <v>0</v>
      </c>
      <c r="AL529" s="201">
        <f t="shared" si="65"/>
        <v>0</v>
      </c>
      <c r="AM529" s="274"/>
      <c r="AN529" s="60"/>
      <c r="AO529" s="60"/>
      <c r="AP529" s="269">
        <f t="shared" si="66"/>
        <v>0</v>
      </c>
      <c r="AQ529" s="200">
        <f t="shared" si="67"/>
        <v>0</v>
      </c>
      <c r="AR529" s="277">
        <f t="shared" si="68"/>
        <v>0</v>
      </c>
    </row>
    <row r="530" spans="1:44" ht="15" customHeight="1">
      <c r="A530" s="70"/>
      <c r="B530" s="2"/>
      <c r="C530" s="74" t="s">
        <v>71</v>
      </c>
      <c r="D530" s="389" t="str">
        <f>IF(CNGE_2024_M1_Secc3!D93="","",CNGE_2024_M1_Secc3!D93)</f>
        <v/>
      </c>
      <c r="E530" s="389"/>
      <c r="F530" s="389"/>
      <c r="G530" s="389"/>
      <c r="H530" s="389"/>
      <c r="I530" s="316"/>
      <c r="J530" s="316"/>
      <c r="K530" s="316"/>
      <c r="L530" s="316"/>
      <c r="M530" s="316"/>
      <c r="N530" s="316"/>
      <c r="O530" s="316"/>
      <c r="P530" s="316"/>
      <c r="Q530" s="316"/>
      <c r="R530" s="316"/>
      <c r="S530" s="316"/>
      <c r="T530" s="316"/>
      <c r="U530" s="316"/>
      <c r="V530" s="316"/>
      <c r="W530" s="316"/>
      <c r="X530" s="316"/>
      <c r="Y530" s="316"/>
      <c r="Z530" s="316"/>
      <c r="AA530" s="316"/>
      <c r="AB530" s="316"/>
      <c r="AC530" s="316"/>
      <c r="AD530" s="316"/>
      <c r="AG530" s="172">
        <f t="shared" si="60"/>
        <v>0</v>
      </c>
      <c r="AH530" s="202">
        <f t="shared" si="61"/>
        <v>0</v>
      </c>
      <c r="AI530" s="203">
        <f t="shared" si="62"/>
        <v>0</v>
      </c>
      <c r="AJ530" s="204">
        <f t="shared" si="63"/>
        <v>0</v>
      </c>
      <c r="AK530" s="205">
        <f t="shared" si="64"/>
        <v>0</v>
      </c>
      <c r="AL530" s="201">
        <f t="shared" si="65"/>
        <v>0</v>
      </c>
      <c r="AM530" s="274"/>
      <c r="AN530" s="60"/>
      <c r="AO530" s="60"/>
      <c r="AP530" s="269">
        <f t="shared" si="66"/>
        <v>0</v>
      </c>
      <c r="AQ530" s="200">
        <f t="shared" si="67"/>
        <v>0</v>
      </c>
      <c r="AR530" s="277">
        <f t="shared" si="68"/>
        <v>0</v>
      </c>
    </row>
    <row r="531" spans="1:44" ht="15" customHeight="1">
      <c r="A531" s="70"/>
      <c r="B531" s="2"/>
      <c r="C531" s="74" t="s">
        <v>72</v>
      </c>
      <c r="D531" s="389" t="str">
        <f>IF(CNGE_2024_M1_Secc3!D94="","",CNGE_2024_M1_Secc3!D94)</f>
        <v/>
      </c>
      <c r="E531" s="389"/>
      <c r="F531" s="389"/>
      <c r="G531" s="389"/>
      <c r="H531" s="389"/>
      <c r="I531" s="316"/>
      <c r="J531" s="316"/>
      <c r="K531" s="316"/>
      <c r="L531" s="316"/>
      <c r="M531" s="316"/>
      <c r="N531" s="316"/>
      <c r="O531" s="316"/>
      <c r="P531" s="316"/>
      <c r="Q531" s="316"/>
      <c r="R531" s="316"/>
      <c r="S531" s="316"/>
      <c r="T531" s="316"/>
      <c r="U531" s="316"/>
      <c r="V531" s="316"/>
      <c r="W531" s="316"/>
      <c r="X531" s="316"/>
      <c r="Y531" s="316"/>
      <c r="Z531" s="316"/>
      <c r="AA531" s="316"/>
      <c r="AB531" s="316"/>
      <c r="AC531" s="316"/>
      <c r="AD531" s="316"/>
      <c r="AG531" s="172">
        <f t="shared" si="60"/>
        <v>0</v>
      </c>
      <c r="AH531" s="202">
        <f t="shared" si="61"/>
        <v>0</v>
      </c>
      <c r="AI531" s="203">
        <f t="shared" si="62"/>
        <v>0</v>
      </c>
      <c r="AJ531" s="204">
        <f t="shared" si="63"/>
        <v>0</v>
      </c>
      <c r="AK531" s="205">
        <f t="shared" si="64"/>
        <v>0</v>
      </c>
      <c r="AL531" s="201">
        <f t="shared" si="65"/>
        <v>0</v>
      </c>
      <c r="AM531" s="274"/>
      <c r="AN531" s="60"/>
      <c r="AO531" s="60"/>
      <c r="AP531" s="269">
        <f t="shared" si="66"/>
        <v>0</v>
      </c>
      <c r="AQ531" s="200">
        <f t="shared" si="67"/>
        <v>0</v>
      </c>
      <c r="AR531" s="277">
        <f t="shared" si="68"/>
        <v>0</v>
      </c>
    </row>
    <row r="532" spans="1:44" ht="15" customHeight="1">
      <c r="A532" s="70"/>
      <c r="B532" s="2"/>
      <c r="C532" s="74" t="s">
        <v>73</v>
      </c>
      <c r="D532" s="389" t="str">
        <f>IF(CNGE_2024_M1_Secc3!D95="","",CNGE_2024_M1_Secc3!D95)</f>
        <v/>
      </c>
      <c r="E532" s="389"/>
      <c r="F532" s="389"/>
      <c r="G532" s="389"/>
      <c r="H532" s="389"/>
      <c r="I532" s="316"/>
      <c r="J532" s="316"/>
      <c r="K532" s="316"/>
      <c r="L532" s="316"/>
      <c r="M532" s="316"/>
      <c r="N532" s="316"/>
      <c r="O532" s="316"/>
      <c r="P532" s="316"/>
      <c r="Q532" s="316"/>
      <c r="R532" s="316"/>
      <c r="S532" s="316"/>
      <c r="T532" s="316"/>
      <c r="U532" s="316"/>
      <c r="V532" s="316"/>
      <c r="W532" s="316"/>
      <c r="X532" s="316"/>
      <c r="Y532" s="316"/>
      <c r="Z532" s="316"/>
      <c r="AA532" s="316"/>
      <c r="AB532" s="316"/>
      <c r="AC532" s="316"/>
      <c r="AD532" s="316"/>
      <c r="AG532" s="172">
        <f t="shared" si="60"/>
        <v>0</v>
      </c>
      <c r="AH532" s="202">
        <f t="shared" si="61"/>
        <v>0</v>
      </c>
      <c r="AI532" s="203">
        <f t="shared" si="62"/>
        <v>0</v>
      </c>
      <c r="AJ532" s="204">
        <f t="shared" si="63"/>
        <v>0</v>
      </c>
      <c r="AK532" s="205">
        <f t="shared" si="64"/>
        <v>0</v>
      </c>
      <c r="AL532" s="201">
        <f t="shared" si="65"/>
        <v>0</v>
      </c>
      <c r="AM532" s="274"/>
      <c r="AN532" s="60"/>
      <c r="AO532" s="60"/>
      <c r="AP532" s="269">
        <f t="shared" si="66"/>
        <v>0</v>
      </c>
      <c r="AQ532" s="200">
        <f t="shared" si="67"/>
        <v>0</v>
      </c>
      <c r="AR532" s="277">
        <f t="shared" si="68"/>
        <v>0</v>
      </c>
    </row>
    <row r="533" spans="1:44" ht="15" customHeight="1">
      <c r="A533" s="70"/>
      <c r="B533" s="2"/>
      <c r="C533" s="74" t="s">
        <v>74</v>
      </c>
      <c r="D533" s="389" t="str">
        <f>IF(CNGE_2024_M1_Secc3!D96="","",CNGE_2024_M1_Secc3!D96)</f>
        <v/>
      </c>
      <c r="E533" s="389"/>
      <c r="F533" s="389"/>
      <c r="G533" s="389"/>
      <c r="H533" s="389"/>
      <c r="I533" s="316"/>
      <c r="J533" s="316"/>
      <c r="K533" s="316"/>
      <c r="L533" s="316"/>
      <c r="M533" s="316"/>
      <c r="N533" s="316"/>
      <c r="O533" s="316"/>
      <c r="P533" s="316"/>
      <c r="Q533" s="316"/>
      <c r="R533" s="316"/>
      <c r="S533" s="316"/>
      <c r="T533" s="316"/>
      <c r="U533" s="316"/>
      <c r="V533" s="316"/>
      <c r="W533" s="316"/>
      <c r="X533" s="316"/>
      <c r="Y533" s="316"/>
      <c r="Z533" s="316"/>
      <c r="AA533" s="316"/>
      <c r="AB533" s="316"/>
      <c r="AC533" s="316"/>
      <c r="AD533" s="316"/>
      <c r="AG533" s="172">
        <f t="shared" si="60"/>
        <v>0</v>
      </c>
      <c r="AH533" s="202">
        <f t="shared" si="61"/>
        <v>0</v>
      </c>
      <c r="AI533" s="203">
        <f t="shared" si="62"/>
        <v>0</v>
      </c>
      <c r="AJ533" s="204">
        <f t="shared" si="63"/>
        <v>0</v>
      </c>
      <c r="AK533" s="205">
        <f t="shared" si="64"/>
        <v>0</v>
      </c>
      <c r="AL533" s="201">
        <f t="shared" si="65"/>
        <v>0</v>
      </c>
      <c r="AM533" s="274"/>
      <c r="AN533" s="60"/>
      <c r="AO533" s="60"/>
      <c r="AP533" s="269">
        <f t="shared" si="66"/>
        <v>0</v>
      </c>
      <c r="AQ533" s="200">
        <f t="shared" si="67"/>
        <v>0</v>
      </c>
      <c r="AR533" s="277">
        <f t="shared" si="68"/>
        <v>0</v>
      </c>
    </row>
    <row r="534" spans="1:44" ht="15" customHeight="1">
      <c r="A534" s="70"/>
      <c r="B534" s="2"/>
      <c r="C534" s="74" t="s">
        <v>75</v>
      </c>
      <c r="D534" s="389" t="str">
        <f>IF(CNGE_2024_M1_Secc3!D97="","",CNGE_2024_M1_Secc3!D97)</f>
        <v/>
      </c>
      <c r="E534" s="389"/>
      <c r="F534" s="389"/>
      <c r="G534" s="389"/>
      <c r="H534" s="389"/>
      <c r="I534" s="316"/>
      <c r="J534" s="316"/>
      <c r="K534" s="316"/>
      <c r="L534" s="316"/>
      <c r="M534" s="316"/>
      <c r="N534" s="316"/>
      <c r="O534" s="316"/>
      <c r="P534" s="316"/>
      <c r="Q534" s="316"/>
      <c r="R534" s="316"/>
      <c r="S534" s="316"/>
      <c r="T534" s="316"/>
      <c r="U534" s="316"/>
      <c r="V534" s="316"/>
      <c r="W534" s="316"/>
      <c r="X534" s="316"/>
      <c r="Y534" s="316"/>
      <c r="Z534" s="316"/>
      <c r="AA534" s="316"/>
      <c r="AB534" s="316"/>
      <c r="AC534" s="316"/>
      <c r="AD534" s="316"/>
      <c r="AG534" s="172">
        <f t="shared" si="60"/>
        <v>0</v>
      </c>
      <c r="AH534" s="202">
        <f t="shared" si="61"/>
        <v>0</v>
      </c>
      <c r="AI534" s="203">
        <f t="shared" si="62"/>
        <v>0</v>
      </c>
      <c r="AJ534" s="204">
        <f t="shared" si="63"/>
        <v>0</v>
      </c>
      <c r="AK534" s="205">
        <f t="shared" si="64"/>
        <v>0</v>
      </c>
      <c r="AL534" s="201">
        <f t="shared" si="65"/>
        <v>0</v>
      </c>
      <c r="AM534" s="274"/>
      <c r="AN534" s="60"/>
      <c r="AO534" s="60"/>
      <c r="AP534" s="269">
        <f t="shared" si="66"/>
        <v>0</v>
      </c>
      <c r="AQ534" s="200">
        <f t="shared" si="67"/>
        <v>0</v>
      </c>
      <c r="AR534" s="277">
        <f t="shared" si="68"/>
        <v>0</v>
      </c>
    </row>
    <row r="535" spans="1:44" ht="15" customHeight="1">
      <c r="A535" s="70"/>
      <c r="B535" s="2"/>
      <c r="C535" s="74" t="s">
        <v>76</v>
      </c>
      <c r="D535" s="389" t="str">
        <f>IF(CNGE_2024_M1_Secc3!D98="","",CNGE_2024_M1_Secc3!D98)</f>
        <v/>
      </c>
      <c r="E535" s="389"/>
      <c r="F535" s="389"/>
      <c r="G535" s="389"/>
      <c r="H535" s="389"/>
      <c r="I535" s="316"/>
      <c r="J535" s="316"/>
      <c r="K535" s="316"/>
      <c r="L535" s="316"/>
      <c r="M535" s="316"/>
      <c r="N535" s="316"/>
      <c r="O535" s="316"/>
      <c r="P535" s="316"/>
      <c r="Q535" s="316"/>
      <c r="R535" s="316"/>
      <c r="S535" s="316"/>
      <c r="T535" s="316"/>
      <c r="U535" s="316"/>
      <c r="V535" s="316"/>
      <c r="W535" s="316"/>
      <c r="X535" s="316"/>
      <c r="Y535" s="316"/>
      <c r="Z535" s="316"/>
      <c r="AA535" s="316"/>
      <c r="AB535" s="316"/>
      <c r="AC535" s="316"/>
      <c r="AD535" s="316"/>
      <c r="AG535" s="172">
        <f t="shared" si="60"/>
        <v>0</v>
      </c>
      <c r="AH535" s="202">
        <f t="shared" si="61"/>
        <v>0</v>
      </c>
      <c r="AI535" s="203">
        <f t="shared" si="62"/>
        <v>0</v>
      </c>
      <c r="AJ535" s="204">
        <f t="shared" si="63"/>
        <v>0</v>
      </c>
      <c r="AK535" s="205">
        <f t="shared" si="64"/>
        <v>0</v>
      </c>
      <c r="AL535" s="201">
        <f t="shared" si="65"/>
        <v>0</v>
      </c>
      <c r="AM535" s="274"/>
      <c r="AN535" s="60"/>
      <c r="AO535" s="60"/>
      <c r="AP535" s="269">
        <f t="shared" si="66"/>
        <v>0</v>
      </c>
      <c r="AQ535" s="200">
        <f t="shared" si="67"/>
        <v>0</v>
      </c>
      <c r="AR535" s="277">
        <f t="shared" si="68"/>
        <v>0</v>
      </c>
    </row>
    <row r="536" spans="1:44" ht="15" customHeight="1">
      <c r="A536" s="70"/>
      <c r="B536" s="2"/>
      <c r="C536" s="74" t="s">
        <v>77</v>
      </c>
      <c r="D536" s="389" t="str">
        <f>IF(CNGE_2024_M1_Secc3!D99="","",CNGE_2024_M1_Secc3!D99)</f>
        <v/>
      </c>
      <c r="E536" s="389"/>
      <c r="F536" s="389"/>
      <c r="G536" s="389"/>
      <c r="H536" s="389"/>
      <c r="I536" s="316"/>
      <c r="J536" s="316"/>
      <c r="K536" s="316"/>
      <c r="L536" s="316"/>
      <c r="M536" s="316"/>
      <c r="N536" s="316"/>
      <c r="O536" s="316"/>
      <c r="P536" s="316"/>
      <c r="Q536" s="316"/>
      <c r="R536" s="316"/>
      <c r="S536" s="316"/>
      <c r="T536" s="316"/>
      <c r="U536" s="316"/>
      <c r="V536" s="316"/>
      <c r="W536" s="316"/>
      <c r="X536" s="316"/>
      <c r="Y536" s="316"/>
      <c r="Z536" s="316"/>
      <c r="AA536" s="316"/>
      <c r="AB536" s="316"/>
      <c r="AC536" s="316"/>
      <c r="AD536" s="316"/>
      <c r="AG536" s="172">
        <f t="shared" si="60"/>
        <v>0</v>
      </c>
      <c r="AH536" s="202">
        <f t="shared" si="61"/>
        <v>0</v>
      </c>
      <c r="AI536" s="203">
        <f t="shared" si="62"/>
        <v>0</v>
      </c>
      <c r="AJ536" s="204">
        <f t="shared" si="63"/>
        <v>0</v>
      </c>
      <c r="AK536" s="205">
        <f t="shared" si="64"/>
        <v>0</v>
      </c>
      <c r="AL536" s="201">
        <f t="shared" si="65"/>
        <v>0</v>
      </c>
      <c r="AM536" s="274"/>
      <c r="AN536" s="60"/>
      <c r="AO536" s="60"/>
      <c r="AP536" s="269">
        <f t="shared" si="66"/>
        <v>0</v>
      </c>
      <c r="AQ536" s="200">
        <f t="shared" si="67"/>
        <v>0</v>
      </c>
      <c r="AR536" s="277">
        <f t="shared" si="68"/>
        <v>0</v>
      </c>
    </row>
    <row r="537" spans="1:44" ht="15" customHeight="1">
      <c r="A537" s="70"/>
      <c r="B537" s="2"/>
      <c r="C537" s="74" t="s">
        <v>78</v>
      </c>
      <c r="D537" s="389" t="str">
        <f>IF(CNGE_2024_M1_Secc3!D100="","",CNGE_2024_M1_Secc3!D100)</f>
        <v/>
      </c>
      <c r="E537" s="389"/>
      <c r="F537" s="389"/>
      <c r="G537" s="389"/>
      <c r="H537" s="389"/>
      <c r="I537" s="316"/>
      <c r="J537" s="316"/>
      <c r="K537" s="316"/>
      <c r="L537" s="316"/>
      <c r="M537" s="316"/>
      <c r="N537" s="316"/>
      <c r="O537" s="316"/>
      <c r="P537" s="316"/>
      <c r="Q537" s="316"/>
      <c r="R537" s="316"/>
      <c r="S537" s="316"/>
      <c r="T537" s="316"/>
      <c r="U537" s="316"/>
      <c r="V537" s="316"/>
      <c r="W537" s="316"/>
      <c r="X537" s="316"/>
      <c r="Y537" s="316"/>
      <c r="Z537" s="316"/>
      <c r="AA537" s="316"/>
      <c r="AB537" s="316"/>
      <c r="AC537" s="316"/>
      <c r="AD537" s="316"/>
      <c r="AG537" s="172">
        <f t="shared" si="60"/>
        <v>0</v>
      </c>
      <c r="AH537" s="202">
        <f t="shared" si="61"/>
        <v>0</v>
      </c>
      <c r="AI537" s="203">
        <f t="shared" si="62"/>
        <v>0</v>
      </c>
      <c r="AJ537" s="204">
        <f t="shared" si="63"/>
        <v>0</v>
      </c>
      <c r="AK537" s="205">
        <f t="shared" si="64"/>
        <v>0</v>
      </c>
      <c r="AL537" s="201">
        <f t="shared" si="65"/>
        <v>0</v>
      </c>
      <c r="AM537" s="274"/>
      <c r="AN537" s="60"/>
      <c r="AO537" s="60"/>
      <c r="AP537" s="269">
        <f t="shared" si="66"/>
        <v>0</v>
      </c>
      <c r="AQ537" s="200">
        <f t="shared" si="67"/>
        <v>0</v>
      </c>
      <c r="AR537" s="277">
        <f t="shared" si="68"/>
        <v>0</v>
      </c>
    </row>
    <row r="538" spans="1:44" ht="15" customHeight="1">
      <c r="A538" s="70"/>
      <c r="B538" s="2"/>
      <c r="C538" s="74" t="s">
        <v>79</v>
      </c>
      <c r="D538" s="389" t="str">
        <f>IF(CNGE_2024_M1_Secc3!D101="","",CNGE_2024_M1_Secc3!D101)</f>
        <v/>
      </c>
      <c r="E538" s="389"/>
      <c r="F538" s="389"/>
      <c r="G538" s="389"/>
      <c r="H538" s="389"/>
      <c r="I538" s="316"/>
      <c r="J538" s="316"/>
      <c r="K538" s="316"/>
      <c r="L538" s="316"/>
      <c r="M538" s="316"/>
      <c r="N538" s="316"/>
      <c r="O538" s="316"/>
      <c r="P538" s="316"/>
      <c r="Q538" s="316"/>
      <c r="R538" s="316"/>
      <c r="S538" s="316"/>
      <c r="T538" s="316"/>
      <c r="U538" s="316"/>
      <c r="V538" s="316"/>
      <c r="W538" s="316"/>
      <c r="X538" s="316"/>
      <c r="Y538" s="316"/>
      <c r="Z538" s="316"/>
      <c r="AA538" s="316"/>
      <c r="AB538" s="316"/>
      <c r="AC538" s="316"/>
      <c r="AD538" s="316"/>
      <c r="AG538" s="172">
        <f t="shared" si="60"/>
        <v>0</v>
      </c>
      <c r="AH538" s="202">
        <f t="shared" si="61"/>
        <v>0</v>
      </c>
      <c r="AI538" s="203">
        <f t="shared" si="62"/>
        <v>0</v>
      </c>
      <c r="AJ538" s="204">
        <f t="shared" si="63"/>
        <v>0</v>
      </c>
      <c r="AK538" s="205">
        <f t="shared" si="64"/>
        <v>0</v>
      </c>
      <c r="AL538" s="201">
        <f t="shared" si="65"/>
        <v>0</v>
      </c>
      <c r="AM538" s="274"/>
      <c r="AN538" s="60"/>
      <c r="AO538" s="60"/>
      <c r="AP538" s="269">
        <f t="shared" si="66"/>
        <v>0</v>
      </c>
      <c r="AQ538" s="200">
        <f t="shared" si="67"/>
        <v>0</v>
      </c>
      <c r="AR538" s="277">
        <f t="shared" si="68"/>
        <v>0</v>
      </c>
    </row>
    <row r="539" spans="1:44" ht="15" customHeight="1">
      <c r="A539" s="70"/>
      <c r="B539" s="2"/>
      <c r="C539" s="74" t="s">
        <v>80</v>
      </c>
      <c r="D539" s="389" t="str">
        <f>IF(CNGE_2024_M1_Secc3!D102="","",CNGE_2024_M1_Secc3!D102)</f>
        <v/>
      </c>
      <c r="E539" s="389"/>
      <c r="F539" s="389"/>
      <c r="G539" s="389"/>
      <c r="H539" s="389"/>
      <c r="I539" s="316"/>
      <c r="J539" s="316"/>
      <c r="K539" s="316"/>
      <c r="L539" s="316"/>
      <c r="M539" s="316"/>
      <c r="N539" s="316"/>
      <c r="O539" s="316"/>
      <c r="P539" s="316"/>
      <c r="Q539" s="316"/>
      <c r="R539" s="316"/>
      <c r="S539" s="316"/>
      <c r="T539" s="316"/>
      <c r="U539" s="316"/>
      <c r="V539" s="316"/>
      <c r="W539" s="316"/>
      <c r="X539" s="316"/>
      <c r="Y539" s="316"/>
      <c r="Z539" s="316"/>
      <c r="AA539" s="316"/>
      <c r="AB539" s="316"/>
      <c r="AC539" s="316"/>
      <c r="AD539" s="316"/>
      <c r="AG539" s="172">
        <f t="shared" si="60"/>
        <v>0</v>
      </c>
      <c r="AH539" s="202">
        <f t="shared" si="61"/>
        <v>0</v>
      </c>
      <c r="AI539" s="203">
        <f t="shared" si="62"/>
        <v>0</v>
      </c>
      <c r="AJ539" s="204">
        <f t="shared" si="63"/>
        <v>0</v>
      </c>
      <c r="AK539" s="205">
        <f t="shared" si="64"/>
        <v>0</v>
      </c>
      <c r="AL539" s="201">
        <f t="shared" si="65"/>
        <v>0</v>
      </c>
      <c r="AM539" s="274"/>
      <c r="AN539" s="60"/>
      <c r="AO539" s="60"/>
      <c r="AP539" s="269">
        <f t="shared" si="66"/>
        <v>0</v>
      </c>
      <c r="AQ539" s="200">
        <f t="shared" si="67"/>
        <v>0</v>
      </c>
      <c r="AR539" s="277">
        <f t="shared" si="68"/>
        <v>0</v>
      </c>
    </row>
    <row r="540" spans="1:44" ht="15" customHeight="1">
      <c r="A540" s="70"/>
      <c r="B540" s="2"/>
      <c r="C540" s="74" t="s">
        <v>81</v>
      </c>
      <c r="D540" s="389" t="str">
        <f>IF(CNGE_2024_M1_Secc3!D103="","",CNGE_2024_M1_Secc3!D103)</f>
        <v/>
      </c>
      <c r="E540" s="389"/>
      <c r="F540" s="389"/>
      <c r="G540" s="389"/>
      <c r="H540" s="389"/>
      <c r="I540" s="316"/>
      <c r="J540" s="316"/>
      <c r="K540" s="316"/>
      <c r="L540" s="316"/>
      <c r="M540" s="316"/>
      <c r="N540" s="316"/>
      <c r="O540" s="316"/>
      <c r="P540" s="316"/>
      <c r="Q540" s="316"/>
      <c r="R540" s="316"/>
      <c r="S540" s="316"/>
      <c r="T540" s="316"/>
      <c r="U540" s="316"/>
      <c r="V540" s="316"/>
      <c r="W540" s="316"/>
      <c r="X540" s="316"/>
      <c r="Y540" s="316"/>
      <c r="Z540" s="316"/>
      <c r="AA540" s="316"/>
      <c r="AB540" s="316"/>
      <c r="AC540" s="316"/>
      <c r="AD540" s="316"/>
      <c r="AG540" s="172">
        <f t="shared" si="60"/>
        <v>0</v>
      </c>
      <c r="AH540" s="202">
        <f t="shared" si="61"/>
        <v>0</v>
      </c>
      <c r="AI540" s="203">
        <f t="shared" si="62"/>
        <v>0</v>
      </c>
      <c r="AJ540" s="204">
        <f t="shared" si="63"/>
        <v>0</v>
      </c>
      <c r="AK540" s="205">
        <f t="shared" si="64"/>
        <v>0</v>
      </c>
      <c r="AL540" s="201">
        <f t="shared" si="65"/>
        <v>0</v>
      </c>
      <c r="AM540" s="274"/>
      <c r="AN540" s="60"/>
      <c r="AO540" s="60"/>
      <c r="AP540" s="269">
        <f t="shared" si="66"/>
        <v>0</v>
      </c>
      <c r="AQ540" s="200">
        <f t="shared" si="67"/>
        <v>0</v>
      </c>
      <c r="AR540" s="277">
        <f t="shared" si="68"/>
        <v>0</v>
      </c>
    </row>
    <row r="541" spans="1:44" ht="15" customHeight="1">
      <c r="A541" s="70"/>
      <c r="B541" s="2"/>
      <c r="C541" s="74" t="s">
        <v>82</v>
      </c>
      <c r="D541" s="389" t="str">
        <f>IF(CNGE_2024_M1_Secc3!D104="","",CNGE_2024_M1_Secc3!D104)</f>
        <v/>
      </c>
      <c r="E541" s="389"/>
      <c r="F541" s="389"/>
      <c r="G541" s="389"/>
      <c r="H541" s="389"/>
      <c r="I541" s="316"/>
      <c r="J541" s="316"/>
      <c r="K541" s="316"/>
      <c r="L541" s="316"/>
      <c r="M541" s="316"/>
      <c r="N541" s="316"/>
      <c r="O541" s="316"/>
      <c r="P541" s="316"/>
      <c r="Q541" s="316"/>
      <c r="R541" s="316"/>
      <c r="S541" s="316"/>
      <c r="T541" s="316"/>
      <c r="U541" s="316"/>
      <c r="V541" s="316"/>
      <c r="W541" s="316"/>
      <c r="X541" s="316"/>
      <c r="Y541" s="316"/>
      <c r="Z541" s="316"/>
      <c r="AA541" s="316"/>
      <c r="AB541" s="316"/>
      <c r="AC541" s="316"/>
      <c r="AD541" s="316"/>
      <c r="AG541" s="172">
        <f t="shared" si="60"/>
        <v>0</v>
      </c>
      <c r="AH541" s="202">
        <f t="shared" si="61"/>
        <v>0</v>
      </c>
      <c r="AI541" s="203">
        <f t="shared" si="62"/>
        <v>0</v>
      </c>
      <c r="AJ541" s="204">
        <f t="shared" si="63"/>
        <v>0</v>
      </c>
      <c r="AK541" s="205">
        <f t="shared" si="64"/>
        <v>0</v>
      </c>
      <c r="AL541" s="201">
        <f t="shared" si="65"/>
        <v>0</v>
      </c>
      <c r="AM541" s="274"/>
      <c r="AN541" s="60"/>
      <c r="AO541" s="60"/>
      <c r="AP541" s="269">
        <f t="shared" si="66"/>
        <v>0</v>
      </c>
      <c r="AQ541" s="200">
        <f t="shared" si="67"/>
        <v>0</v>
      </c>
      <c r="AR541" s="277">
        <f t="shared" si="68"/>
        <v>0</v>
      </c>
    </row>
    <row r="542" spans="1:44" ht="15" customHeight="1">
      <c r="A542" s="70"/>
      <c r="B542" s="2"/>
      <c r="C542" s="74" t="s">
        <v>83</v>
      </c>
      <c r="D542" s="389" t="str">
        <f>IF(CNGE_2024_M1_Secc3!D105="","",CNGE_2024_M1_Secc3!D105)</f>
        <v/>
      </c>
      <c r="E542" s="389"/>
      <c r="F542" s="389"/>
      <c r="G542" s="389"/>
      <c r="H542" s="389"/>
      <c r="I542" s="316"/>
      <c r="J542" s="316"/>
      <c r="K542" s="316"/>
      <c r="L542" s="316"/>
      <c r="M542" s="316"/>
      <c r="N542" s="316"/>
      <c r="O542" s="316"/>
      <c r="P542" s="316"/>
      <c r="Q542" s="316"/>
      <c r="R542" s="316"/>
      <c r="S542" s="316"/>
      <c r="T542" s="316"/>
      <c r="U542" s="316"/>
      <c r="V542" s="316"/>
      <c r="W542" s="316"/>
      <c r="X542" s="316"/>
      <c r="Y542" s="316"/>
      <c r="Z542" s="316"/>
      <c r="AA542" s="316"/>
      <c r="AB542" s="316"/>
      <c r="AC542" s="316"/>
      <c r="AD542" s="316"/>
      <c r="AG542" s="172">
        <f t="shared" si="60"/>
        <v>0</v>
      </c>
      <c r="AH542" s="202">
        <f t="shared" si="61"/>
        <v>0</v>
      </c>
      <c r="AI542" s="203">
        <f t="shared" si="62"/>
        <v>0</v>
      </c>
      <c r="AJ542" s="204">
        <f t="shared" si="63"/>
        <v>0</v>
      </c>
      <c r="AK542" s="205">
        <f t="shared" si="64"/>
        <v>0</v>
      </c>
      <c r="AL542" s="201">
        <f t="shared" si="65"/>
        <v>0</v>
      </c>
      <c r="AM542" s="274"/>
      <c r="AN542" s="60"/>
      <c r="AO542" s="60"/>
      <c r="AP542" s="269">
        <f t="shared" si="66"/>
        <v>0</v>
      </c>
      <c r="AQ542" s="200">
        <f t="shared" si="67"/>
        <v>0</v>
      </c>
      <c r="AR542" s="277">
        <f t="shared" si="68"/>
        <v>0</v>
      </c>
    </row>
    <row r="543" spans="1:44" ht="15" customHeight="1">
      <c r="A543" s="70"/>
      <c r="B543" s="2"/>
      <c r="C543" s="74" t="s">
        <v>84</v>
      </c>
      <c r="D543" s="389" t="str">
        <f>IF(CNGE_2024_M1_Secc3!D106="","",CNGE_2024_M1_Secc3!D106)</f>
        <v/>
      </c>
      <c r="E543" s="389"/>
      <c r="F543" s="389"/>
      <c r="G543" s="389"/>
      <c r="H543" s="389"/>
      <c r="I543" s="316"/>
      <c r="J543" s="316"/>
      <c r="K543" s="316"/>
      <c r="L543" s="316"/>
      <c r="M543" s="316"/>
      <c r="N543" s="316"/>
      <c r="O543" s="316"/>
      <c r="P543" s="316"/>
      <c r="Q543" s="316"/>
      <c r="R543" s="316"/>
      <c r="S543" s="316"/>
      <c r="T543" s="316"/>
      <c r="U543" s="316"/>
      <c r="V543" s="316"/>
      <c r="W543" s="316"/>
      <c r="X543" s="316"/>
      <c r="Y543" s="316"/>
      <c r="Z543" s="316"/>
      <c r="AA543" s="316"/>
      <c r="AB543" s="316"/>
      <c r="AC543" s="316"/>
      <c r="AD543" s="316"/>
      <c r="AG543" s="172">
        <f t="shared" si="60"/>
        <v>0</v>
      </c>
      <c r="AH543" s="202">
        <f t="shared" si="61"/>
        <v>0</v>
      </c>
      <c r="AI543" s="203">
        <f t="shared" si="62"/>
        <v>0</v>
      </c>
      <c r="AJ543" s="204">
        <f t="shared" si="63"/>
        <v>0</v>
      </c>
      <c r="AK543" s="205">
        <f t="shared" si="64"/>
        <v>0</v>
      </c>
      <c r="AL543" s="201">
        <f t="shared" si="65"/>
        <v>0</v>
      </c>
      <c r="AM543" s="274"/>
      <c r="AN543" s="60"/>
      <c r="AO543" s="60"/>
      <c r="AP543" s="269">
        <f t="shared" si="66"/>
        <v>0</v>
      </c>
      <c r="AQ543" s="200">
        <f t="shared" si="67"/>
        <v>0</v>
      </c>
      <c r="AR543" s="277">
        <f t="shared" si="68"/>
        <v>0</v>
      </c>
    </row>
    <row r="544" spans="1:44" ht="15" customHeight="1">
      <c r="A544" s="70"/>
      <c r="B544" s="2"/>
      <c r="C544" s="74" t="s">
        <v>85</v>
      </c>
      <c r="D544" s="389" t="str">
        <f>IF(CNGE_2024_M1_Secc3!D107="","",CNGE_2024_M1_Secc3!D107)</f>
        <v/>
      </c>
      <c r="E544" s="389"/>
      <c r="F544" s="389"/>
      <c r="G544" s="389"/>
      <c r="H544" s="389"/>
      <c r="I544" s="316"/>
      <c r="J544" s="316"/>
      <c r="K544" s="316"/>
      <c r="L544" s="316"/>
      <c r="M544" s="316"/>
      <c r="N544" s="316"/>
      <c r="O544" s="316"/>
      <c r="P544" s="316"/>
      <c r="Q544" s="316"/>
      <c r="R544" s="316"/>
      <c r="S544" s="316"/>
      <c r="T544" s="316"/>
      <c r="U544" s="316"/>
      <c r="V544" s="316"/>
      <c r="W544" s="316"/>
      <c r="X544" s="316"/>
      <c r="Y544" s="316"/>
      <c r="Z544" s="316"/>
      <c r="AA544" s="316"/>
      <c r="AB544" s="316"/>
      <c r="AC544" s="316"/>
      <c r="AD544" s="316"/>
      <c r="AG544" s="172">
        <f t="shared" si="60"/>
        <v>0</v>
      </c>
      <c r="AH544" s="202">
        <f t="shared" si="61"/>
        <v>0</v>
      </c>
      <c r="AI544" s="203">
        <f t="shared" si="62"/>
        <v>0</v>
      </c>
      <c r="AJ544" s="204">
        <f t="shared" si="63"/>
        <v>0</v>
      </c>
      <c r="AK544" s="205">
        <f t="shared" si="64"/>
        <v>0</v>
      </c>
      <c r="AL544" s="201">
        <f t="shared" si="65"/>
        <v>0</v>
      </c>
      <c r="AM544" s="274"/>
      <c r="AN544" s="60"/>
      <c r="AO544" s="60"/>
      <c r="AP544" s="269">
        <f t="shared" si="66"/>
        <v>0</v>
      </c>
      <c r="AQ544" s="200">
        <f t="shared" si="67"/>
        <v>0</v>
      </c>
      <c r="AR544" s="277">
        <f t="shared" si="68"/>
        <v>0</v>
      </c>
    </row>
    <row r="545" spans="1:44" ht="15" customHeight="1">
      <c r="A545" s="70"/>
      <c r="B545" s="2"/>
      <c r="C545" s="74" t="s">
        <v>86</v>
      </c>
      <c r="D545" s="389" t="str">
        <f>IF(CNGE_2024_M1_Secc3!D108="","",CNGE_2024_M1_Secc3!D108)</f>
        <v/>
      </c>
      <c r="E545" s="389"/>
      <c r="F545" s="389"/>
      <c r="G545" s="389"/>
      <c r="H545" s="389"/>
      <c r="I545" s="316"/>
      <c r="J545" s="316"/>
      <c r="K545" s="316"/>
      <c r="L545" s="316"/>
      <c r="M545" s="316"/>
      <c r="N545" s="316"/>
      <c r="O545" s="316"/>
      <c r="P545" s="316"/>
      <c r="Q545" s="316"/>
      <c r="R545" s="316"/>
      <c r="S545" s="316"/>
      <c r="T545" s="316"/>
      <c r="U545" s="316"/>
      <c r="V545" s="316"/>
      <c r="W545" s="316"/>
      <c r="X545" s="316"/>
      <c r="Y545" s="316"/>
      <c r="Z545" s="316"/>
      <c r="AA545" s="316"/>
      <c r="AB545" s="316"/>
      <c r="AC545" s="316"/>
      <c r="AD545" s="316"/>
      <c r="AG545" s="172">
        <f t="shared" si="60"/>
        <v>0</v>
      </c>
      <c r="AH545" s="202">
        <f t="shared" si="61"/>
        <v>0</v>
      </c>
      <c r="AI545" s="203">
        <f t="shared" si="62"/>
        <v>0</v>
      </c>
      <c r="AJ545" s="204">
        <f t="shared" si="63"/>
        <v>0</v>
      </c>
      <c r="AK545" s="205">
        <f t="shared" si="64"/>
        <v>0</v>
      </c>
      <c r="AL545" s="201">
        <f t="shared" si="65"/>
        <v>0</v>
      </c>
      <c r="AM545" s="274"/>
      <c r="AN545" s="60"/>
      <c r="AO545" s="60"/>
      <c r="AP545" s="269">
        <f t="shared" si="66"/>
        <v>0</v>
      </c>
      <c r="AQ545" s="200">
        <f t="shared" si="67"/>
        <v>0</v>
      </c>
      <c r="AR545" s="277">
        <f t="shared" si="68"/>
        <v>0</v>
      </c>
    </row>
    <row r="546" spans="1:44" ht="15" customHeight="1">
      <c r="A546" s="70"/>
      <c r="B546" s="2"/>
      <c r="C546" s="74" t="s">
        <v>87</v>
      </c>
      <c r="D546" s="389" t="str">
        <f>IF(CNGE_2024_M1_Secc3!D109="","",CNGE_2024_M1_Secc3!D109)</f>
        <v/>
      </c>
      <c r="E546" s="389"/>
      <c r="F546" s="389"/>
      <c r="G546" s="389"/>
      <c r="H546" s="389"/>
      <c r="I546" s="316"/>
      <c r="J546" s="316"/>
      <c r="K546" s="316"/>
      <c r="L546" s="316"/>
      <c r="M546" s="316"/>
      <c r="N546" s="316"/>
      <c r="O546" s="316"/>
      <c r="P546" s="316"/>
      <c r="Q546" s="316"/>
      <c r="R546" s="316"/>
      <c r="S546" s="316"/>
      <c r="T546" s="316"/>
      <c r="U546" s="316"/>
      <c r="V546" s="316"/>
      <c r="W546" s="316"/>
      <c r="X546" s="316"/>
      <c r="Y546" s="316"/>
      <c r="Z546" s="316"/>
      <c r="AA546" s="316"/>
      <c r="AB546" s="316"/>
      <c r="AC546" s="316"/>
      <c r="AD546" s="316"/>
      <c r="AG546" s="172">
        <f t="shared" si="60"/>
        <v>0</v>
      </c>
      <c r="AH546" s="202">
        <f t="shared" si="61"/>
        <v>0</v>
      </c>
      <c r="AI546" s="203">
        <f t="shared" si="62"/>
        <v>0</v>
      </c>
      <c r="AJ546" s="204">
        <f t="shared" si="63"/>
        <v>0</v>
      </c>
      <c r="AK546" s="205">
        <f t="shared" si="64"/>
        <v>0</v>
      </c>
      <c r="AL546" s="201">
        <f t="shared" si="65"/>
        <v>0</v>
      </c>
      <c r="AM546" s="274"/>
      <c r="AN546" s="60"/>
      <c r="AO546" s="60"/>
      <c r="AP546" s="269">
        <f t="shared" si="66"/>
        <v>0</v>
      </c>
      <c r="AQ546" s="200">
        <f t="shared" si="67"/>
        <v>0</v>
      </c>
      <c r="AR546" s="277">
        <f t="shared" si="68"/>
        <v>0</v>
      </c>
    </row>
    <row r="547" spans="1:44" ht="15" customHeight="1">
      <c r="A547" s="70"/>
      <c r="B547" s="2"/>
      <c r="C547" s="74" t="s">
        <v>88</v>
      </c>
      <c r="D547" s="389" t="str">
        <f>IF(CNGE_2024_M1_Secc3!D110="","",CNGE_2024_M1_Secc3!D110)</f>
        <v/>
      </c>
      <c r="E547" s="389"/>
      <c r="F547" s="389"/>
      <c r="G547" s="389"/>
      <c r="H547" s="389"/>
      <c r="I547" s="316"/>
      <c r="J547" s="316"/>
      <c r="K547" s="316"/>
      <c r="L547" s="316"/>
      <c r="M547" s="316"/>
      <c r="N547" s="316"/>
      <c r="O547" s="316"/>
      <c r="P547" s="316"/>
      <c r="Q547" s="316"/>
      <c r="R547" s="316"/>
      <c r="S547" s="316"/>
      <c r="T547" s="316"/>
      <c r="U547" s="316"/>
      <c r="V547" s="316"/>
      <c r="W547" s="316"/>
      <c r="X547" s="316"/>
      <c r="Y547" s="316"/>
      <c r="Z547" s="316"/>
      <c r="AA547" s="316"/>
      <c r="AB547" s="316"/>
      <c r="AC547" s="316"/>
      <c r="AD547" s="316"/>
      <c r="AG547" s="172">
        <f t="shared" si="60"/>
        <v>0</v>
      </c>
      <c r="AH547" s="202">
        <f t="shared" si="61"/>
        <v>0</v>
      </c>
      <c r="AI547" s="203">
        <f t="shared" si="62"/>
        <v>0</v>
      </c>
      <c r="AJ547" s="204">
        <f t="shared" si="63"/>
        <v>0</v>
      </c>
      <c r="AK547" s="205">
        <f t="shared" si="64"/>
        <v>0</v>
      </c>
      <c r="AL547" s="201">
        <f t="shared" si="65"/>
        <v>0</v>
      </c>
      <c r="AM547" s="274"/>
      <c r="AN547" s="60"/>
      <c r="AO547" s="60"/>
      <c r="AP547" s="269">
        <f t="shared" si="66"/>
        <v>0</v>
      </c>
      <c r="AQ547" s="200">
        <f t="shared" si="67"/>
        <v>0</v>
      </c>
      <c r="AR547" s="277">
        <f t="shared" si="68"/>
        <v>0</v>
      </c>
    </row>
    <row r="548" spans="1:44" ht="15" customHeight="1">
      <c r="A548" s="70"/>
      <c r="B548" s="2"/>
      <c r="C548" s="74" t="s">
        <v>89</v>
      </c>
      <c r="D548" s="389" t="str">
        <f>IF(CNGE_2024_M1_Secc3!D111="","",CNGE_2024_M1_Secc3!D111)</f>
        <v/>
      </c>
      <c r="E548" s="389"/>
      <c r="F548" s="389"/>
      <c r="G548" s="389"/>
      <c r="H548" s="389"/>
      <c r="I548" s="316"/>
      <c r="J548" s="316"/>
      <c r="K548" s="316"/>
      <c r="L548" s="316"/>
      <c r="M548" s="316"/>
      <c r="N548" s="316"/>
      <c r="O548" s="316"/>
      <c r="P548" s="316"/>
      <c r="Q548" s="316"/>
      <c r="R548" s="316"/>
      <c r="S548" s="316"/>
      <c r="T548" s="316"/>
      <c r="U548" s="316"/>
      <c r="V548" s="316"/>
      <c r="W548" s="316"/>
      <c r="X548" s="316"/>
      <c r="Y548" s="316"/>
      <c r="Z548" s="316"/>
      <c r="AA548" s="316"/>
      <c r="AB548" s="316"/>
      <c r="AC548" s="316"/>
      <c r="AD548" s="316"/>
      <c r="AG548" s="172">
        <f t="shared" si="60"/>
        <v>0</v>
      </c>
      <c r="AH548" s="202">
        <f t="shared" si="61"/>
        <v>0</v>
      </c>
      <c r="AI548" s="203">
        <f t="shared" si="62"/>
        <v>0</v>
      </c>
      <c r="AJ548" s="204">
        <f t="shared" si="63"/>
        <v>0</v>
      </c>
      <c r="AK548" s="205">
        <f t="shared" si="64"/>
        <v>0</v>
      </c>
      <c r="AL548" s="201">
        <f t="shared" si="65"/>
        <v>0</v>
      </c>
      <c r="AM548" s="274"/>
      <c r="AN548" s="60"/>
      <c r="AO548" s="60"/>
      <c r="AP548" s="269">
        <f t="shared" si="66"/>
        <v>0</v>
      </c>
      <c r="AQ548" s="200">
        <f t="shared" si="67"/>
        <v>0</v>
      </c>
      <c r="AR548" s="277">
        <f t="shared" si="68"/>
        <v>0</v>
      </c>
    </row>
    <row r="549" spans="1:44" ht="15" customHeight="1">
      <c r="A549" s="70"/>
      <c r="B549" s="2"/>
      <c r="C549" s="74" t="s">
        <v>90</v>
      </c>
      <c r="D549" s="389" t="str">
        <f>IF(CNGE_2024_M1_Secc3!D112="","",CNGE_2024_M1_Secc3!D112)</f>
        <v/>
      </c>
      <c r="E549" s="389"/>
      <c r="F549" s="389"/>
      <c r="G549" s="389"/>
      <c r="H549" s="389"/>
      <c r="I549" s="316"/>
      <c r="J549" s="316"/>
      <c r="K549" s="316"/>
      <c r="L549" s="316"/>
      <c r="M549" s="316"/>
      <c r="N549" s="316"/>
      <c r="O549" s="316"/>
      <c r="P549" s="316"/>
      <c r="Q549" s="316"/>
      <c r="R549" s="316"/>
      <c r="S549" s="316"/>
      <c r="T549" s="316"/>
      <c r="U549" s="316"/>
      <c r="V549" s="316"/>
      <c r="W549" s="316"/>
      <c r="X549" s="316"/>
      <c r="Y549" s="316"/>
      <c r="Z549" s="316"/>
      <c r="AA549" s="316"/>
      <c r="AB549" s="316"/>
      <c r="AC549" s="316"/>
      <c r="AD549" s="316"/>
      <c r="AG549" s="172">
        <f t="shared" si="60"/>
        <v>0</v>
      </c>
      <c r="AH549" s="202">
        <f t="shared" si="61"/>
        <v>0</v>
      </c>
      <c r="AI549" s="203">
        <f t="shared" si="62"/>
        <v>0</v>
      </c>
      <c r="AJ549" s="204">
        <f t="shared" si="63"/>
        <v>0</v>
      </c>
      <c r="AK549" s="205">
        <f t="shared" si="64"/>
        <v>0</v>
      </c>
      <c r="AL549" s="201">
        <f t="shared" si="65"/>
        <v>0</v>
      </c>
      <c r="AM549" s="274"/>
      <c r="AN549" s="60"/>
      <c r="AO549" s="60"/>
      <c r="AP549" s="269">
        <f t="shared" si="66"/>
        <v>0</v>
      </c>
      <c r="AQ549" s="200">
        <f t="shared" si="67"/>
        <v>0</v>
      </c>
      <c r="AR549" s="277">
        <f t="shared" si="68"/>
        <v>0</v>
      </c>
    </row>
    <row r="550" spans="1:44" ht="15" customHeight="1">
      <c r="A550" s="70"/>
      <c r="B550" s="2"/>
      <c r="C550" s="74" t="s">
        <v>91</v>
      </c>
      <c r="D550" s="389" t="str">
        <f>IF(CNGE_2024_M1_Secc3!D113="","",CNGE_2024_M1_Secc3!D113)</f>
        <v/>
      </c>
      <c r="E550" s="389"/>
      <c r="F550" s="389"/>
      <c r="G550" s="389"/>
      <c r="H550" s="389"/>
      <c r="I550" s="316"/>
      <c r="J550" s="316"/>
      <c r="K550" s="316"/>
      <c r="L550" s="316"/>
      <c r="M550" s="316"/>
      <c r="N550" s="316"/>
      <c r="O550" s="316"/>
      <c r="P550" s="316"/>
      <c r="Q550" s="316"/>
      <c r="R550" s="316"/>
      <c r="S550" s="316"/>
      <c r="T550" s="316"/>
      <c r="U550" s="316"/>
      <c r="V550" s="316"/>
      <c r="W550" s="316"/>
      <c r="X550" s="316"/>
      <c r="Y550" s="316"/>
      <c r="Z550" s="316"/>
      <c r="AA550" s="316"/>
      <c r="AB550" s="316"/>
      <c r="AC550" s="316"/>
      <c r="AD550" s="316"/>
      <c r="AG550" s="172">
        <f t="shared" si="60"/>
        <v>0</v>
      </c>
      <c r="AH550" s="202">
        <f t="shared" si="61"/>
        <v>0</v>
      </c>
      <c r="AI550" s="203">
        <f t="shared" si="62"/>
        <v>0</v>
      </c>
      <c r="AJ550" s="204">
        <f t="shared" si="63"/>
        <v>0</v>
      </c>
      <c r="AK550" s="205">
        <f t="shared" si="64"/>
        <v>0</v>
      </c>
      <c r="AL550" s="201">
        <f t="shared" si="65"/>
        <v>0</v>
      </c>
      <c r="AM550" s="274"/>
      <c r="AN550" s="60"/>
      <c r="AO550" s="60"/>
      <c r="AP550" s="269">
        <f t="shared" si="66"/>
        <v>0</v>
      </c>
      <c r="AQ550" s="200">
        <f t="shared" si="67"/>
        <v>0</v>
      </c>
      <c r="AR550" s="277">
        <f t="shared" si="68"/>
        <v>0</v>
      </c>
    </row>
    <row r="551" spans="1:44" ht="15" customHeight="1">
      <c r="A551" s="70"/>
      <c r="B551" s="2"/>
      <c r="C551" s="74" t="s">
        <v>116</v>
      </c>
      <c r="D551" s="389" t="str">
        <f>IF(CNGE_2024_M1_Secc3!D114="","",CNGE_2024_M1_Secc3!D114)</f>
        <v/>
      </c>
      <c r="E551" s="389"/>
      <c r="F551" s="389"/>
      <c r="G551" s="389"/>
      <c r="H551" s="389"/>
      <c r="I551" s="316"/>
      <c r="J551" s="316"/>
      <c r="K551" s="316"/>
      <c r="L551" s="316"/>
      <c r="M551" s="316"/>
      <c r="N551" s="316"/>
      <c r="O551" s="316"/>
      <c r="P551" s="316"/>
      <c r="Q551" s="316"/>
      <c r="R551" s="316"/>
      <c r="S551" s="316"/>
      <c r="T551" s="316"/>
      <c r="U551" s="316"/>
      <c r="V551" s="316"/>
      <c r="W551" s="316"/>
      <c r="X551" s="316"/>
      <c r="Y551" s="316"/>
      <c r="Z551" s="316"/>
      <c r="AA551" s="316"/>
      <c r="AB551" s="316"/>
      <c r="AC551" s="316"/>
      <c r="AD551" s="316"/>
      <c r="AG551" s="172">
        <f t="shared" si="60"/>
        <v>0</v>
      </c>
      <c r="AH551" s="202">
        <f t="shared" si="61"/>
        <v>0</v>
      </c>
      <c r="AI551" s="203">
        <f t="shared" si="62"/>
        <v>0</v>
      </c>
      <c r="AJ551" s="204">
        <f t="shared" si="63"/>
        <v>0</v>
      </c>
      <c r="AK551" s="205">
        <f t="shared" si="64"/>
        <v>0</v>
      </c>
      <c r="AL551" s="201">
        <f t="shared" si="65"/>
        <v>0</v>
      </c>
      <c r="AM551" s="274"/>
      <c r="AN551" s="60"/>
      <c r="AO551" s="60"/>
      <c r="AP551" s="269">
        <f t="shared" si="66"/>
        <v>0</v>
      </c>
      <c r="AQ551" s="200">
        <f t="shared" si="67"/>
        <v>0</v>
      </c>
      <c r="AR551" s="277">
        <f t="shared" si="68"/>
        <v>0</v>
      </c>
    </row>
    <row r="552" spans="1:44" ht="15" customHeight="1">
      <c r="A552" s="70"/>
      <c r="B552" s="2"/>
      <c r="C552" s="74" t="s">
        <v>117</v>
      </c>
      <c r="D552" s="389" t="str">
        <f>IF(CNGE_2024_M1_Secc3!D115="","",CNGE_2024_M1_Secc3!D115)</f>
        <v/>
      </c>
      <c r="E552" s="389"/>
      <c r="F552" s="389"/>
      <c r="G552" s="389"/>
      <c r="H552" s="389"/>
      <c r="I552" s="316"/>
      <c r="J552" s="316"/>
      <c r="K552" s="316"/>
      <c r="L552" s="316"/>
      <c r="M552" s="316"/>
      <c r="N552" s="316"/>
      <c r="O552" s="316"/>
      <c r="P552" s="316"/>
      <c r="Q552" s="316"/>
      <c r="R552" s="316"/>
      <c r="S552" s="316"/>
      <c r="T552" s="316"/>
      <c r="U552" s="316"/>
      <c r="V552" s="316"/>
      <c r="W552" s="316"/>
      <c r="X552" s="316"/>
      <c r="Y552" s="316"/>
      <c r="Z552" s="316"/>
      <c r="AA552" s="316"/>
      <c r="AB552" s="316"/>
      <c r="AC552" s="316"/>
      <c r="AD552" s="316"/>
      <c r="AG552" s="172">
        <f t="shared" si="60"/>
        <v>0</v>
      </c>
      <c r="AH552" s="202">
        <f t="shared" si="61"/>
        <v>0</v>
      </c>
      <c r="AI552" s="203">
        <f t="shared" si="62"/>
        <v>0</v>
      </c>
      <c r="AJ552" s="204">
        <f t="shared" si="63"/>
        <v>0</v>
      </c>
      <c r="AK552" s="205">
        <f t="shared" si="64"/>
        <v>0</v>
      </c>
      <c r="AL552" s="201">
        <f t="shared" si="65"/>
        <v>0</v>
      </c>
      <c r="AM552" s="274"/>
      <c r="AN552" s="60"/>
      <c r="AO552" s="60"/>
      <c r="AP552" s="269">
        <f t="shared" si="66"/>
        <v>0</v>
      </c>
      <c r="AQ552" s="200">
        <f t="shared" si="67"/>
        <v>0</v>
      </c>
      <c r="AR552" s="277">
        <f t="shared" si="68"/>
        <v>0</v>
      </c>
    </row>
    <row r="553" spans="1:44" ht="15" customHeight="1">
      <c r="A553" s="70"/>
      <c r="B553" s="2"/>
      <c r="C553" s="74" t="s">
        <v>118</v>
      </c>
      <c r="D553" s="389" t="str">
        <f>IF(CNGE_2024_M1_Secc3!D116="","",CNGE_2024_M1_Secc3!D116)</f>
        <v/>
      </c>
      <c r="E553" s="389"/>
      <c r="F553" s="389"/>
      <c r="G553" s="389"/>
      <c r="H553" s="389"/>
      <c r="I553" s="316"/>
      <c r="J553" s="316"/>
      <c r="K553" s="316"/>
      <c r="L553" s="316"/>
      <c r="M553" s="316"/>
      <c r="N553" s="316"/>
      <c r="O553" s="316"/>
      <c r="P553" s="316"/>
      <c r="Q553" s="316"/>
      <c r="R553" s="316"/>
      <c r="S553" s="316"/>
      <c r="T553" s="316"/>
      <c r="U553" s="316"/>
      <c r="V553" s="316"/>
      <c r="W553" s="316"/>
      <c r="X553" s="316"/>
      <c r="Y553" s="316"/>
      <c r="Z553" s="316"/>
      <c r="AA553" s="316"/>
      <c r="AB553" s="316"/>
      <c r="AC553" s="316"/>
      <c r="AD553" s="316"/>
      <c r="AG553" s="172">
        <f t="shared" si="60"/>
        <v>0</v>
      </c>
      <c r="AH553" s="202">
        <f t="shared" si="61"/>
        <v>0</v>
      </c>
      <c r="AI553" s="203">
        <f t="shared" si="62"/>
        <v>0</v>
      </c>
      <c r="AJ553" s="204">
        <f t="shared" si="63"/>
        <v>0</v>
      </c>
      <c r="AK553" s="205">
        <f t="shared" si="64"/>
        <v>0</v>
      </c>
      <c r="AL553" s="201">
        <f t="shared" si="65"/>
        <v>0</v>
      </c>
      <c r="AM553" s="274"/>
      <c r="AN553" s="60"/>
      <c r="AO553" s="60"/>
      <c r="AP553" s="269">
        <f t="shared" si="66"/>
        <v>0</v>
      </c>
      <c r="AQ553" s="200">
        <f t="shared" si="67"/>
        <v>0</v>
      </c>
      <c r="AR553" s="277">
        <f t="shared" si="68"/>
        <v>0</v>
      </c>
    </row>
    <row r="554" spans="1:44" ht="15" customHeight="1">
      <c r="A554" s="70"/>
      <c r="B554" s="2"/>
      <c r="C554" s="74" t="s">
        <v>119</v>
      </c>
      <c r="D554" s="389" t="str">
        <f>IF(CNGE_2024_M1_Secc3!D117="","",CNGE_2024_M1_Secc3!D117)</f>
        <v/>
      </c>
      <c r="E554" s="389"/>
      <c r="F554" s="389"/>
      <c r="G554" s="389"/>
      <c r="H554" s="389"/>
      <c r="I554" s="316"/>
      <c r="J554" s="316"/>
      <c r="K554" s="316"/>
      <c r="L554" s="316"/>
      <c r="M554" s="316"/>
      <c r="N554" s="316"/>
      <c r="O554" s="316"/>
      <c r="P554" s="316"/>
      <c r="Q554" s="316"/>
      <c r="R554" s="316"/>
      <c r="S554" s="316"/>
      <c r="T554" s="316"/>
      <c r="U554" s="316"/>
      <c r="V554" s="316"/>
      <c r="W554" s="316"/>
      <c r="X554" s="316"/>
      <c r="Y554" s="316"/>
      <c r="Z554" s="316"/>
      <c r="AA554" s="316"/>
      <c r="AB554" s="316"/>
      <c r="AC554" s="316"/>
      <c r="AD554" s="316"/>
      <c r="AG554" s="172">
        <f t="shared" si="60"/>
        <v>0</v>
      </c>
      <c r="AH554" s="202">
        <f t="shared" si="61"/>
        <v>0</v>
      </c>
      <c r="AI554" s="203">
        <f t="shared" si="62"/>
        <v>0</v>
      </c>
      <c r="AJ554" s="204">
        <f t="shared" si="63"/>
        <v>0</v>
      </c>
      <c r="AK554" s="205">
        <f t="shared" si="64"/>
        <v>0</v>
      </c>
      <c r="AL554" s="201">
        <f t="shared" si="65"/>
        <v>0</v>
      </c>
      <c r="AM554" s="274"/>
      <c r="AN554" s="60"/>
      <c r="AO554" s="60"/>
      <c r="AP554" s="269">
        <f t="shared" si="66"/>
        <v>0</v>
      </c>
      <c r="AQ554" s="200">
        <f t="shared" si="67"/>
        <v>0</v>
      </c>
      <c r="AR554" s="277">
        <f t="shared" si="68"/>
        <v>0</v>
      </c>
    </row>
    <row r="555" spans="1:44" ht="15" customHeight="1">
      <c r="A555" s="70"/>
      <c r="B555" s="2"/>
      <c r="C555" s="74" t="s">
        <v>120</v>
      </c>
      <c r="D555" s="389" t="str">
        <f>IF(CNGE_2024_M1_Secc3!D118="","",CNGE_2024_M1_Secc3!D118)</f>
        <v/>
      </c>
      <c r="E555" s="389"/>
      <c r="F555" s="389"/>
      <c r="G555" s="389"/>
      <c r="H555" s="389"/>
      <c r="I555" s="316"/>
      <c r="J555" s="316"/>
      <c r="K555" s="316"/>
      <c r="L555" s="316"/>
      <c r="M555" s="316"/>
      <c r="N555" s="316"/>
      <c r="O555" s="316"/>
      <c r="P555" s="316"/>
      <c r="Q555" s="316"/>
      <c r="R555" s="316"/>
      <c r="S555" s="316"/>
      <c r="T555" s="316"/>
      <c r="U555" s="316"/>
      <c r="V555" s="316"/>
      <c r="W555" s="316"/>
      <c r="X555" s="316"/>
      <c r="Y555" s="316"/>
      <c r="Z555" s="316"/>
      <c r="AA555" s="316"/>
      <c r="AB555" s="316"/>
      <c r="AC555" s="316"/>
      <c r="AD555" s="316"/>
      <c r="AG555" s="172">
        <f t="shared" si="60"/>
        <v>0</v>
      </c>
      <c r="AH555" s="202">
        <f t="shared" si="61"/>
        <v>0</v>
      </c>
      <c r="AI555" s="203">
        <f t="shared" si="62"/>
        <v>0</v>
      </c>
      <c r="AJ555" s="204">
        <f t="shared" si="63"/>
        <v>0</v>
      </c>
      <c r="AK555" s="205">
        <f t="shared" si="64"/>
        <v>0</v>
      </c>
      <c r="AL555" s="201">
        <f t="shared" si="65"/>
        <v>0</v>
      </c>
      <c r="AM555" s="274"/>
      <c r="AN555" s="60"/>
      <c r="AO555" s="60"/>
      <c r="AP555" s="269">
        <f t="shared" si="66"/>
        <v>0</v>
      </c>
      <c r="AQ555" s="200">
        <f t="shared" si="67"/>
        <v>0</v>
      </c>
      <c r="AR555" s="277">
        <f t="shared" si="68"/>
        <v>0</v>
      </c>
    </row>
    <row r="556" spans="1:44" ht="15" customHeight="1">
      <c r="A556" s="70"/>
      <c r="B556" s="2"/>
      <c r="C556" s="74" t="s">
        <v>121</v>
      </c>
      <c r="D556" s="389" t="str">
        <f>IF(CNGE_2024_M1_Secc3!D119="","",CNGE_2024_M1_Secc3!D119)</f>
        <v/>
      </c>
      <c r="E556" s="389"/>
      <c r="F556" s="389"/>
      <c r="G556" s="389"/>
      <c r="H556" s="389"/>
      <c r="I556" s="316"/>
      <c r="J556" s="316"/>
      <c r="K556" s="316"/>
      <c r="L556" s="316"/>
      <c r="M556" s="316"/>
      <c r="N556" s="316"/>
      <c r="O556" s="316"/>
      <c r="P556" s="316"/>
      <c r="Q556" s="316"/>
      <c r="R556" s="316"/>
      <c r="S556" s="316"/>
      <c r="T556" s="316"/>
      <c r="U556" s="316"/>
      <c r="V556" s="316"/>
      <c r="W556" s="316"/>
      <c r="X556" s="316"/>
      <c r="Y556" s="316"/>
      <c r="Z556" s="316"/>
      <c r="AA556" s="316"/>
      <c r="AB556" s="316"/>
      <c r="AC556" s="316"/>
      <c r="AD556" s="316"/>
      <c r="AG556" s="172">
        <f t="shared" si="60"/>
        <v>0</v>
      </c>
      <c r="AH556" s="202">
        <f t="shared" si="61"/>
        <v>0</v>
      </c>
      <c r="AI556" s="203">
        <f t="shared" si="62"/>
        <v>0</v>
      </c>
      <c r="AJ556" s="204">
        <f t="shared" si="63"/>
        <v>0</v>
      </c>
      <c r="AK556" s="205">
        <f t="shared" si="64"/>
        <v>0</v>
      </c>
      <c r="AL556" s="201">
        <f t="shared" si="65"/>
        <v>0</v>
      </c>
      <c r="AM556" s="274"/>
      <c r="AN556" s="60"/>
      <c r="AO556" s="60"/>
      <c r="AP556" s="269">
        <f t="shared" si="66"/>
        <v>0</v>
      </c>
      <c r="AQ556" s="200">
        <f t="shared" si="67"/>
        <v>0</v>
      </c>
      <c r="AR556" s="277">
        <f t="shared" si="68"/>
        <v>0</v>
      </c>
    </row>
    <row r="557" spans="1:44" ht="15" customHeight="1">
      <c r="A557" s="70"/>
      <c r="B557" s="2"/>
      <c r="C557" s="74" t="s">
        <v>122</v>
      </c>
      <c r="D557" s="389" t="str">
        <f>IF(CNGE_2024_M1_Secc3!D120="","",CNGE_2024_M1_Secc3!D120)</f>
        <v/>
      </c>
      <c r="E557" s="389"/>
      <c r="F557" s="389"/>
      <c r="G557" s="389"/>
      <c r="H557" s="389"/>
      <c r="I557" s="316"/>
      <c r="J557" s="316"/>
      <c r="K557" s="316"/>
      <c r="L557" s="316"/>
      <c r="M557" s="316"/>
      <c r="N557" s="316"/>
      <c r="O557" s="316"/>
      <c r="P557" s="316"/>
      <c r="Q557" s="316"/>
      <c r="R557" s="316"/>
      <c r="S557" s="316"/>
      <c r="T557" s="316"/>
      <c r="U557" s="316"/>
      <c r="V557" s="316"/>
      <c r="W557" s="316"/>
      <c r="X557" s="316"/>
      <c r="Y557" s="316"/>
      <c r="Z557" s="316"/>
      <c r="AA557" s="316"/>
      <c r="AB557" s="316"/>
      <c r="AC557" s="316"/>
      <c r="AD557" s="316"/>
      <c r="AG557" s="172">
        <f t="shared" si="60"/>
        <v>0</v>
      </c>
      <c r="AH557" s="202">
        <f t="shared" si="61"/>
        <v>0</v>
      </c>
      <c r="AI557" s="203">
        <f t="shared" si="62"/>
        <v>0</v>
      </c>
      <c r="AJ557" s="204">
        <f t="shared" si="63"/>
        <v>0</v>
      </c>
      <c r="AK557" s="205">
        <f t="shared" si="64"/>
        <v>0</v>
      </c>
      <c r="AL557" s="201">
        <f t="shared" si="65"/>
        <v>0</v>
      </c>
      <c r="AM557" s="274"/>
      <c r="AN557" s="60"/>
      <c r="AO557" s="60"/>
      <c r="AP557" s="269">
        <f t="shared" si="66"/>
        <v>0</v>
      </c>
      <c r="AQ557" s="200">
        <f t="shared" si="67"/>
        <v>0</v>
      </c>
      <c r="AR557" s="277">
        <f t="shared" si="68"/>
        <v>0</v>
      </c>
    </row>
    <row r="558" spans="1:44" ht="15" customHeight="1">
      <c r="A558" s="70"/>
      <c r="B558" s="2"/>
      <c r="C558" s="74" t="s">
        <v>123</v>
      </c>
      <c r="D558" s="389" t="str">
        <f>IF(CNGE_2024_M1_Secc3!D121="","",CNGE_2024_M1_Secc3!D121)</f>
        <v/>
      </c>
      <c r="E558" s="389"/>
      <c r="F558" s="389"/>
      <c r="G558" s="389"/>
      <c r="H558" s="389"/>
      <c r="I558" s="316"/>
      <c r="J558" s="316"/>
      <c r="K558" s="316"/>
      <c r="L558" s="316"/>
      <c r="M558" s="316"/>
      <c r="N558" s="316"/>
      <c r="O558" s="316"/>
      <c r="P558" s="316"/>
      <c r="Q558" s="316"/>
      <c r="R558" s="316"/>
      <c r="S558" s="316"/>
      <c r="T558" s="316"/>
      <c r="U558" s="316"/>
      <c r="V558" s="316"/>
      <c r="W558" s="316"/>
      <c r="X558" s="316"/>
      <c r="Y558" s="316"/>
      <c r="Z558" s="316"/>
      <c r="AA558" s="316"/>
      <c r="AB558" s="316"/>
      <c r="AC558" s="316"/>
      <c r="AD558" s="316"/>
      <c r="AG558" s="172">
        <f t="shared" si="60"/>
        <v>0</v>
      </c>
      <c r="AH558" s="202">
        <f t="shared" si="61"/>
        <v>0</v>
      </c>
      <c r="AI558" s="203">
        <f t="shared" si="62"/>
        <v>0</v>
      </c>
      <c r="AJ558" s="204">
        <f t="shared" si="63"/>
        <v>0</v>
      </c>
      <c r="AK558" s="205">
        <f t="shared" si="64"/>
        <v>0</v>
      </c>
      <c r="AL558" s="201">
        <f t="shared" si="65"/>
        <v>0</v>
      </c>
      <c r="AM558" s="274"/>
      <c r="AN558" s="60"/>
      <c r="AO558" s="60"/>
      <c r="AP558" s="269">
        <f t="shared" si="66"/>
        <v>0</v>
      </c>
      <c r="AQ558" s="200">
        <f t="shared" si="67"/>
        <v>0</v>
      </c>
      <c r="AR558" s="277">
        <f t="shared" si="68"/>
        <v>0</v>
      </c>
    </row>
    <row r="559" spans="1:44" ht="15" customHeight="1">
      <c r="A559" s="70"/>
      <c r="B559" s="2"/>
      <c r="C559" s="74" t="s">
        <v>124</v>
      </c>
      <c r="D559" s="389" t="str">
        <f>IF(CNGE_2024_M1_Secc3!D122="","",CNGE_2024_M1_Secc3!D122)</f>
        <v/>
      </c>
      <c r="E559" s="389"/>
      <c r="F559" s="389"/>
      <c r="G559" s="389"/>
      <c r="H559" s="389"/>
      <c r="I559" s="316"/>
      <c r="J559" s="316"/>
      <c r="K559" s="316"/>
      <c r="L559" s="316"/>
      <c r="M559" s="316"/>
      <c r="N559" s="316"/>
      <c r="O559" s="316"/>
      <c r="P559" s="316"/>
      <c r="Q559" s="316"/>
      <c r="R559" s="316"/>
      <c r="S559" s="316"/>
      <c r="T559" s="316"/>
      <c r="U559" s="316"/>
      <c r="V559" s="316"/>
      <c r="W559" s="316"/>
      <c r="X559" s="316"/>
      <c r="Y559" s="316"/>
      <c r="Z559" s="316"/>
      <c r="AA559" s="316"/>
      <c r="AB559" s="316"/>
      <c r="AC559" s="316"/>
      <c r="AD559" s="316"/>
      <c r="AG559" s="172">
        <f t="shared" si="60"/>
        <v>0</v>
      </c>
      <c r="AH559" s="202">
        <f t="shared" si="61"/>
        <v>0</v>
      </c>
      <c r="AI559" s="203">
        <f t="shared" si="62"/>
        <v>0</v>
      </c>
      <c r="AJ559" s="204">
        <f t="shared" si="63"/>
        <v>0</v>
      </c>
      <c r="AK559" s="205">
        <f t="shared" si="64"/>
        <v>0</v>
      </c>
      <c r="AL559" s="201">
        <f t="shared" si="65"/>
        <v>0</v>
      </c>
      <c r="AM559" s="274"/>
      <c r="AN559" s="60"/>
      <c r="AO559" s="60"/>
      <c r="AP559" s="269">
        <f t="shared" si="66"/>
        <v>0</v>
      </c>
      <c r="AQ559" s="200">
        <f t="shared" si="67"/>
        <v>0</v>
      </c>
      <c r="AR559" s="277">
        <f t="shared" si="68"/>
        <v>0</v>
      </c>
    </row>
    <row r="560" spans="1:44" ht="15" customHeight="1">
      <c r="A560" s="70"/>
      <c r="B560" s="2"/>
      <c r="C560" s="74" t="s">
        <v>125</v>
      </c>
      <c r="D560" s="389" t="str">
        <f>IF(CNGE_2024_M1_Secc3!D123="","",CNGE_2024_M1_Secc3!D123)</f>
        <v/>
      </c>
      <c r="E560" s="389"/>
      <c r="F560" s="389"/>
      <c r="G560" s="389"/>
      <c r="H560" s="389"/>
      <c r="I560" s="316"/>
      <c r="J560" s="316"/>
      <c r="K560" s="316"/>
      <c r="L560" s="316"/>
      <c r="M560" s="316"/>
      <c r="N560" s="316"/>
      <c r="O560" s="316"/>
      <c r="P560" s="316"/>
      <c r="Q560" s="316"/>
      <c r="R560" s="316"/>
      <c r="S560" s="316"/>
      <c r="T560" s="316"/>
      <c r="U560" s="316"/>
      <c r="V560" s="316"/>
      <c r="W560" s="316"/>
      <c r="X560" s="316"/>
      <c r="Y560" s="316"/>
      <c r="Z560" s="316"/>
      <c r="AA560" s="316"/>
      <c r="AB560" s="316"/>
      <c r="AC560" s="316"/>
      <c r="AD560" s="316"/>
      <c r="AG560" s="172">
        <f t="shared" si="60"/>
        <v>0</v>
      </c>
      <c r="AH560" s="202">
        <f t="shared" si="61"/>
        <v>0</v>
      </c>
      <c r="AI560" s="203">
        <f t="shared" si="62"/>
        <v>0</v>
      </c>
      <c r="AJ560" s="204">
        <f t="shared" si="63"/>
        <v>0</v>
      </c>
      <c r="AK560" s="205">
        <f t="shared" si="64"/>
        <v>0</v>
      </c>
      <c r="AL560" s="201">
        <f t="shared" si="65"/>
        <v>0</v>
      </c>
      <c r="AM560" s="274"/>
      <c r="AN560" s="60"/>
      <c r="AO560" s="60"/>
      <c r="AP560" s="269">
        <f t="shared" si="66"/>
        <v>0</v>
      </c>
      <c r="AQ560" s="200">
        <f t="shared" si="67"/>
        <v>0</v>
      </c>
      <c r="AR560" s="277">
        <f t="shared" si="68"/>
        <v>0</v>
      </c>
    </row>
    <row r="561" spans="1:44" ht="15" customHeight="1">
      <c r="A561" s="70"/>
      <c r="B561" s="2"/>
      <c r="C561" s="74" t="s">
        <v>126</v>
      </c>
      <c r="D561" s="389" t="str">
        <f>IF(CNGE_2024_M1_Secc3!D124="","",CNGE_2024_M1_Secc3!D124)</f>
        <v/>
      </c>
      <c r="E561" s="389"/>
      <c r="F561" s="389"/>
      <c r="G561" s="389"/>
      <c r="H561" s="389"/>
      <c r="I561" s="316"/>
      <c r="J561" s="316"/>
      <c r="K561" s="316"/>
      <c r="L561" s="316"/>
      <c r="M561" s="316"/>
      <c r="N561" s="316"/>
      <c r="O561" s="316"/>
      <c r="P561" s="316"/>
      <c r="Q561" s="316"/>
      <c r="R561" s="316"/>
      <c r="S561" s="316"/>
      <c r="T561" s="316"/>
      <c r="U561" s="316"/>
      <c r="V561" s="316"/>
      <c r="W561" s="316"/>
      <c r="X561" s="316"/>
      <c r="Y561" s="316"/>
      <c r="Z561" s="316"/>
      <c r="AA561" s="316"/>
      <c r="AB561" s="316"/>
      <c r="AC561" s="316"/>
      <c r="AD561" s="316"/>
      <c r="AG561" s="172">
        <f t="shared" si="60"/>
        <v>0</v>
      </c>
      <c r="AH561" s="202">
        <f t="shared" si="61"/>
        <v>0</v>
      </c>
      <c r="AI561" s="203">
        <f t="shared" si="62"/>
        <v>0</v>
      </c>
      <c r="AJ561" s="204">
        <f t="shared" si="63"/>
        <v>0</v>
      </c>
      <c r="AK561" s="205">
        <f t="shared" si="64"/>
        <v>0</v>
      </c>
      <c r="AL561" s="201">
        <f t="shared" si="65"/>
        <v>0</v>
      </c>
      <c r="AM561" s="274"/>
      <c r="AN561" s="60"/>
      <c r="AO561" s="60"/>
      <c r="AP561" s="269">
        <f t="shared" si="66"/>
        <v>0</v>
      </c>
      <c r="AQ561" s="200">
        <f t="shared" si="67"/>
        <v>0</v>
      </c>
      <c r="AR561" s="277">
        <f t="shared" si="68"/>
        <v>0</v>
      </c>
    </row>
    <row r="562" spans="1:44" ht="15" customHeight="1">
      <c r="A562" s="70"/>
      <c r="B562" s="2"/>
      <c r="C562" s="74" t="s">
        <v>127</v>
      </c>
      <c r="D562" s="389" t="str">
        <f>IF(CNGE_2024_M1_Secc3!D125="","",CNGE_2024_M1_Secc3!D125)</f>
        <v/>
      </c>
      <c r="E562" s="389"/>
      <c r="F562" s="389"/>
      <c r="G562" s="389"/>
      <c r="H562" s="389"/>
      <c r="I562" s="316"/>
      <c r="J562" s="316"/>
      <c r="K562" s="316"/>
      <c r="L562" s="316"/>
      <c r="M562" s="316"/>
      <c r="N562" s="316"/>
      <c r="O562" s="316"/>
      <c r="P562" s="316"/>
      <c r="Q562" s="316"/>
      <c r="R562" s="316"/>
      <c r="S562" s="316"/>
      <c r="T562" s="316"/>
      <c r="U562" s="316"/>
      <c r="V562" s="316"/>
      <c r="W562" s="316"/>
      <c r="X562" s="316"/>
      <c r="Y562" s="316"/>
      <c r="Z562" s="316"/>
      <c r="AA562" s="316"/>
      <c r="AB562" s="316"/>
      <c r="AC562" s="316"/>
      <c r="AD562" s="316"/>
      <c r="AG562" s="172">
        <f t="shared" si="60"/>
        <v>0</v>
      </c>
      <c r="AH562" s="202">
        <f t="shared" si="61"/>
        <v>0</v>
      </c>
      <c r="AI562" s="203">
        <f t="shared" si="62"/>
        <v>0</v>
      </c>
      <c r="AJ562" s="204">
        <f t="shared" si="63"/>
        <v>0</v>
      </c>
      <c r="AK562" s="205">
        <f t="shared" si="64"/>
        <v>0</v>
      </c>
      <c r="AL562" s="201">
        <f t="shared" si="65"/>
        <v>0</v>
      </c>
      <c r="AM562" s="274"/>
      <c r="AN562" s="60"/>
      <c r="AO562" s="60"/>
      <c r="AP562" s="269">
        <f t="shared" si="66"/>
        <v>0</v>
      </c>
      <c r="AQ562" s="200">
        <f t="shared" si="67"/>
        <v>0</v>
      </c>
      <c r="AR562" s="277">
        <f t="shared" si="68"/>
        <v>0</v>
      </c>
    </row>
    <row r="563" spans="1:44" ht="15" customHeight="1">
      <c r="A563" s="70"/>
      <c r="B563" s="2"/>
      <c r="C563" s="74" t="s">
        <v>128</v>
      </c>
      <c r="D563" s="389" t="str">
        <f>IF(CNGE_2024_M1_Secc3!D126="","",CNGE_2024_M1_Secc3!D126)</f>
        <v/>
      </c>
      <c r="E563" s="389"/>
      <c r="F563" s="389"/>
      <c r="G563" s="389"/>
      <c r="H563" s="389"/>
      <c r="I563" s="316"/>
      <c r="J563" s="316"/>
      <c r="K563" s="316"/>
      <c r="L563" s="316"/>
      <c r="M563" s="316"/>
      <c r="N563" s="316"/>
      <c r="O563" s="316"/>
      <c r="P563" s="316"/>
      <c r="Q563" s="316"/>
      <c r="R563" s="316"/>
      <c r="S563" s="316"/>
      <c r="T563" s="316"/>
      <c r="U563" s="316"/>
      <c r="V563" s="316"/>
      <c r="W563" s="316"/>
      <c r="X563" s="316"/>
      <c r="Y563" s="316"/>
      <c r="Z563" s="316"/>
      <c r="AA563" s="316"/>
      <c r="AB563" s="316"/>
      <c r="AC563" s="316"/>
      <c r="AD563" s="316"/>
      <c r="AG563" s="172">
        <f t="shared" si="60"/>
        <v>0</v>
      </c>
      <c r="AH563" s="202">
        <f t="shared" si="61"/>
        <v>0</v>
      </c>
      <c r="AI563" s="203">
        <f t="shared" si="62"/>
        <v>0</v>
      </c>
      <c r="AJ563" s="204">
        <f t="shared" si="63"/>
        <v>0</v>
      </c>
      <c r="AK563" s="205">
        <f t="shared" si="64"/>
        <v>0</v>
      </c>
      <c r="AL563" s="201">
        <f t="shared" si="65"/>
        <v>0</v>
      </c>
      <c r="AM563" s="274"/>
      <c r="AN563" s="60"/>
      <c r="AO563" s="60"/>
      <c r="AP563" s="269">
        <f t="shared" si="66"/>
        <v>0</v>
      </c>
      <c r="AQ563" s="200">
        <f t="shared" si="67"/>
        <v>0</v>
      </c>
      <c r="AR563" s="277">
        <f t="shared" si="68"/>
        <v>0</v>
      </c>
    </row>
    <row r="564" spans="1:44" ht="15" customHeight="1">
      <c r="A564" s="70"/>
      <c r="B564" s="2"/>
      <c r="C564" s="74" t="s">
        <v>129</v>
      </c>
      <c r="D564" s="389" t="str">
        <f>IF(CNGE_2024_M1_Secc3!D127="","",CNGE_2024_M1_Secc3!D127)</f>
        <v/>
      </c>
      <c r="E564" s="389"/>
      <c r="F564" s="389"/>
      <c r="G564" s="389"/>
      <c r="H564" s="389"/>
      <c r="I564" s="316"/>
      <c r="J564" s="316"/>
      <c r="K564" s="316"/>
      <c r="L564" s="316"/>
      <c r="M564" s="316"/>
      <c r="N564" s="316"/>
      <c r="O564" s="316"/>
      <c r="P564" s="316"/>
      <c r="Q564" s="316"/>
      <c r="R564" s="316"/>
      <c r="S564" s="316"/>
      <c r="T564" s="316"/>
      <c r="U564" s="316"/>
      <c r="V564" s="316"/>
      <c r="W564" s="316"/>
      <c r="X564" s="316"/>
      <c r="Y564" s="316"/>
      <c r="Z564" s="316"/>
      <c r="AA564" s="316"/>
      <c r="AB564" s="316"/>
      <c r="AC564" s="316"/>
      <c r="AD564" s="316"/>
      <c r="AG564" s="172">
        <f t="shared" si="60"/>
        <v>0</v>
      </c>
      <c r="AH564" s="202">
        <f t="shared" si="61"/>
        <v>0</v>
      </c>
      <c r="AI564" s="203">
        <f t="shared" si="62"/>
        <v>0</v>
      </c>
      <c r="AJ564" s="204">
        <f t="shared" si="63"/>
        <v>0</v>
      </c>
      <c r="AK564" s="205">
        <f t="shared" si="64"/>
        <v>0</v>
      </c>
      <c r="AL564" s="201">
        <f t="shared" si="65"/>
        <v>0</v>
      </c>
      <c r="AM564" s="274"/>
      <c r="AN564" s="60"/>
      <c r="AO564" s="60"/>
      <c r="AP564" s="269">
        <f t="shared" si="66"/>
        <v>0</v>
      </c>
      <c r="AQ564" s="200">
        <f t="shared" si="67"/>
        <v>0</v>
      </c>
      <c r="AR564" s="277">
        <f t="shared" si="68"/>
        <v>0</v>
      </c>
    </row>
    <row r="565" spans="1:44" ht="15" customHeight="1">
      <c r="A565" s="70"/>
      <c r="B565" s="2"/>
      <c r="C565" s="74" t="s">
        <v>130</v>
      </c>
      <c r="D565" s="389" t="str">
        <f>IF(CNGE_2024_M1_Secc3!D128="","",CNGE_2024_M1_Secc3!D128)</f>
        <v/>
      </c>
      <c r="E565" s="389"/>
      <c r="F565" s="389"/>
      <c r="G565" s="389"/>
      <c r="H565" s="389"/>
      <c r="I565" s="316"/>
      <c r="J565" s="316"/>
      <c r="K565" s="316"/>
      <c r="L565" s="316"/>
      <c r="M565" s="316"/>
      <c r="N565" s="316"/>
      <c r="O565" s="316"/>
      <c r="P565" s="316"/>
      <c r="Q565" s="316"/>
      <c r="R565" s="316"/>
      <c r="S565" s="316"/>
      <c r="T565" s="316"/>
      <c r="U565" s="316"/>
      <c r="V565" s="316"/>
      <c r="W565" s="316"/>
      <c r="X565" s="316"/>
      <c r="Y565" s="316"/>
      <c r="Z565" s="316"/>
      <c r="AA565" s="316"/>
      <c r="AB565" s="316"/>
      <c r="AC565" s="316"/>
      <c r="AD565" s="316"/>
      <c r="AG565" s="172">
        <f t="shared" si="60"/>
        <v>0</v>
      </c>
      <c r="AH565" s="202">
        <f t="shared" si="61"/>
        <v>0</v>
      </c>
      <c r="AI565" s="203">
        <f t="shared" si="62"/>
        <v>0</v>
      </c>
      <c r="AJ565" s="204">
        <f t="shared" si="63"/>
        <v>0</v>
      </c>
      <c r="AK565" s="205">
        <f t="shared" si="64"/>
        <v>0</v>
      </c>
      <c r="AL565" s="201">
        <f t="shared" si="65"/>
        <v>0</v>
      </c>
      <c r="AM565" s="274"/>
      <c r="AN565" s="60"/>
      <c r="AO565" s="60"/>
      <c r="AP565" s="269">
        <f t="shared" si="66"/>
        <v>0</v>
      </c>
      <c r="AQ565" s="200">
        <f t="shared" si="67"/>
        <v>0</v>
      </c>
      <c r="AR565" s="277">
        <f t="shared" si="68"/>
        <v>0</v>
      </c>
    </row>
    <row r="566" spans="1:44" ht="15" customHeight="1">
      <c r="A566" s="70"/>
      <c r="B566" s="2"/>
      <c r="C566" s="74" t="s">
        <v>131</v>
      </c>
      <c r="D566" s="389" t="str">
        <f>IF(CNGE_2024_M1_Secc3!D129="","",CNGE_2024_M1_Secc3!D129)</f>
        <v/>
      </c>
      <c r="E566" s="389"/>
      <c r="F566" s="389"/>
      <c r="G566" s="389"/>
      <c r="H566" s="389"/>
      <c r="I566" s="316"/>
      <c r="J566" s="316"/>
      <c r="K566" s="316"/>
      <c r="L566" s="316"/>
      <c r="M566" s="316"/>
      <c r="N566" s="316"/>
      <c r="O566" s="316"/>
      <c r="P566" s="316"/>
      <c r="Q566" s="316"/>
      <c r="R566" s="316"/>
      <c r="S566" s="316"/>
      <c r="T566" s="316"/>
      <c r="U566" s="316"/>
      <c r="V566" s="316"/>
      <c r="W566" s="316"/>
      <c r="X566" s="316"/>
      <c r="Y566" s="316"/>
      <c r="Z566" s="316"/>
      <c r="AA566" s="316"/>
      <c r="AB566" s="316"/>
      <c r="AC566" s="316"/>
      <c r="AD566" s="316"/>
      <c r="AG566" s="172">
        <f t="shared" si="60"/>
        <v>0</v>
      </c>
      <c r="AH566" s="202">
        <f t="shared" si="61"/>
        <v>0</v>
      </c>
      <c r="AI566" s="203">
        <f t="shared" si="62"/>
        <v>0</v>
      </c>
      <c r="AJ566" s="204">
        <f t="shared" si="63"/>
        <v>0</v>
      </c>
      <c r="AK566" s="205">
        <f t="shared" si="64"/>
        <v>0</v>
      </c>
      <c r="AL566" s="201">
        <f t="shared" si="65"/>
        <v>0</v>
      </c>
      <c r="AM566" s="274"/>
      <c r="AN566" s="60"/>
      <c r="AO566" s="60"/>
      <c r="AP566" s="269">
        <f t="shared" si="66"/>
        <v>0</v>
      </c>
      <c r="AQ566" s="200">
        <f t="shared" si="67"/>
        <v>0</v>
      </c>
      <c r="AR566" s="277">
        <f t="shared" si="68"/>
        <v>0</v>
      </c>
    </row>
    <row r="567" spans="1:44" ht="15" customHeight="1">
      <c r="A567" s="70"/>
      <c r="B567" s="2"/>
      <c r="C567" s="74" t="s">
        <v>132</v>
      </c>
      <c r="D567" s="389" t="str">
        <f>IF(CNGE_2024_M1_Secc3!D130="","",CNGE_2024_M1_Secc3!D130)</f>
        <v/>
      </c>
      <c r="E567" s="389"/>
      <c r="F567" s="389"/>
      <c r="G567" s="389"/>
      <c r="H567" s="389"/>
      <c r="I567" s="316"/>
      <c r="J567" s="316"/>
      <c r="K567" s="316"/>
      <c r="L567" s="316"/>
      <c r="M567" s="316"/>
      <c r="N567" s="316"/>
      <c r="O567" s="316"/>
      <c r="P567" s="316"/>
      <c r="Q567" s="316"/>
      <c r="R567" s="316"/>
      <c r="S567" s="316"/>
      <c r="T567" s="316"/>
      <c r="U567" s="316"/>
      <c r="V567" s="316"/>
      <c r="W567" s="316"/>
      <c r="X567" s="316"/>
      <c r="Y567" s="316"/>
      <c r="Z567" s="316"/>
      <c r="AA567" s="316"/>
      <c r="AB567" s="316"/>
      <c r="AC567" s="316"/>
      <c r="AD567" s="316"/>
      <c r="AG567" s="172">
        <f t="shared" si="60"/>
        <v>0</v>
      </c>
      <c r="AH567" s="202">
        <f t="shared" si="61"/>
        <v>0</v>
      </c>
      <c r="AI567" s="203">
        <f t="shared" si="62"/>
        <v>0</v>
      </c>
      <c r="AJ567" s="204">
        <f t="shared" si="63"/>
        <v>0</v>
      </c>
      <c r="AK567" s="205">
        <f t="shared" si="64"/>
        <v>0</v>
      </c>
      <c r="AL567" s="201">
        <f t="shared" si="65"/>
        <v>0</v>
      </c>
      <c r="AM567" s="274"/>
      <c r="AN567" s="60"/>
      <c r="AO567" s="60"/>
      <c r="AP567" s="269">
        <f t="shared" si="66"/>
        <v>0</v>
      </c>
      <c r="AQ567" s="200">
        <f t="shared" si="67"/>
        <v>0</v>
      </c>
      <c r="AR567" s="277">
        <f t="shared" si="68"/>
        <v>0</v>
      </c>
    </row>
    <row r="568" spans="1:44" ht="15" customHeight="1">
      <c r="A568" s="70"/>
      <c r="B568" s="2"/>
      <c r="C568" s="74" t="s">
        <v>133</v>
      </c>
      <c r="D568" s="389" t="str">
        <f>IF(CNGE_2024_M1_Secc3!D131="","",CNGE_2024_M1_Secc3!D131)</f>
        <v/>
      </c>
      <c r="E568" s="389"/>
      <c r="F568" s="389"/>
      <c r="G568" s="389"/>
      <c r="H568" s="389"/>
      <c r="I568" s="316"/>
      <c r="J568" s="316"/>
      <c r="K568" s="316"/>
      <c r="L568" s="316"/>
      <c r="M568" s="316"/>
      <c r="N568" s="316"/>
      <c r="O568" s="316"/>
      <c r="P568" s="316"/>
      <c r="Q568" s="316"/>
      <c r="R568" s="316"/>
      <c r="S568" s="316"/>
      <c r="T568" s="316"/>
      <c r="U568" s="316"/>
      <c r="V568" s="316"/>
      <c r="W568" s="316"/>
      <c r="X568" s="316"/>
      <c r="Y568" s="316"/>
      <c r="Z568" s="316"/>
      <c r="AA568" s="316"/>
      <c r="AB568" s="316"/>
      <c r="AC568" s="316"/>
      <c r="AD568" s="316"/>
      <c r="AG568" s="172">
        <f t="shared" si="60"/>
        <v>0</v>
      </c>
      <c r="AH568" s="202">
        <f t="shared" si="61"/>
        <v>0</v>
      </c>
      <c r="AI568" s="203">
        <f t="shared" si="62"/>
        <v>0</v>
      </c>
      <c r="AJ568" s="204">
        <f t="shared" si="63"/>
        <v>0</v>
      </c>
      <c r="AK568" s="205">
        <f t="shared" si="64"/>
        <v>0</v>
      </c>
      <c r="AL568" s="201">
        <f t="shared" si="65"/>
        <v>0</v>
      </c>
      <c r="AM568" s="274"/>
      <c r="AN568" s="60"/>
      <c r="AO568" s="60"/>
      <c r="AP568" s="269">
        <f t="shared" si="66"/>
        <v>0</v>
      </c>
      <c r="AQ568" s="200">
        <f t="shared" si="67"/>
        <v>0</v>
      </c>
      <c r="AR568" s="277">
        <f t="shared" si="68"/>
        <v>0</v>
      </c>
    </row>
    <row r="569" spans="1:44" ht="15" customHeight="1">
      <c r="A569" s="70"/>
      <c r="B569" s="2"/>
      <c r="C569" s="74" t="s">
        <v>134</v>
      </c>
      <c r="D569" s="389" t="str">
        <f>IF(CNGE_2024_M1_Secc3!D132="","",CNGE_2024_M1_Secc3!D132)</f>
        <v/>
      </c>
      <c r="E569" s="389"/>
      <c r="F569" s="389"/>
      <c r="G569" s="389"/>
      <c r="H569" s="389"/>
      <c r="I569" s="316"/>
      <c r="J569" s="316"/>
      <c r="K569" s="316"/>
      <c r="L569" s="316"/>
      <c r="M569" s="316"/>
      <c r="N569" s="316"/>
      <c r="O569" s="316"/>
      <c r="P569" s="316"/>
      <c r="Q569" s="316"/>
      <c r="R569" s="316"/>
      <c r="S569" s="316"/>
      <c r="T569" s="316"/>
      <c r="U569" s="316"/>
      <c r="V569" s="316"/>
      <c r="W569" s="316"/>
      <c r="X569" s="316"/>
      <c r="Y569" s="316"/>
      <c r="Z569" s="316"/>
      <c r="AA569" s="316"/>
      <c r="AB569" s="316"/>
      <c r="AC569" s="316"/>
      <c r="AD569" s="316"/>
      <c r="AG569" s="172">
        <f t="shared" si="60"/>
        <v>0</v>
      </c>
      <c r="AH569" s="202">
        <f t="shared" si="61"/>
        <v>0</v>
      </c>
      <c r="AI569" s="203">
        <f t="shared" si="62"/>
        <v>0</v>
      </c>
      <c r="AJ569" s="204">
        <f t="shared" si="63"/>
        <v>0</v>
      </c>
      <c r="AK569" s="205">
        <f t="shared" si="64"/>
        <v>0</v>
      </c>
      <c r="AL569" s="201">
        <f t="shared" si="65"/>
        <v>0</v>
      </c>
      <c r="AM569" s="274"/>
      <c r="AN569" s="60"/>
      <c r="AO569" s="60"/>
      <c r="AP569" s="269">
        <f t="shared" si="66"/>
        <v>0</v>
      </c>
      <c r="AQ569" s="200">
        <f t="shared" si="67"/>
        <v>0</v>
      </c>
      <c r="AR569" s="277">
        <f t="shared" si="68"/>
        <v>0</v>
      </c>
    </row>
    <row r="570" spans="1:44" ht="15" customHeight="1">
      <c r="A570" s="70"/>
      <c r="B570" s="2"/>
      <c r="C570" s="74" t="s">
        <v>135</v>
      </c>
      <c r="D570" s="389" t="str">
        <f>IF(CNGE_2024_M1_Secc3!D133="","",CNGE_2024_M1_Secc3!D133)</f>
        <v/>
      </c>
      <c r="E570" s="389"/>
      <c r="F570" s="389"/>
      <c r="G570" s="389"/>
      <c r="H570" s="389"/>
      <c r="I570" s="316"/>
      <c r="J570" s="316"/>
      <c r="K570" s="316"/>
      <c r="L570" s="316"/>
      <c r="M570" s="316"/>
      <c r="N570" s="316"/>
      <c r="O570" s="316"/>
      <c r="P570" s="316"/>
      <c r="Q570" s="316"/>
      <c r="R570" s="316"/>
      <c r="S570" s="316"/>
      <c r="T570" s="316"/>
      <c r="U570" s="316"/>
      <c r="V570" s="316"/>
      <c r="W570" s="316"/>
      <c r="X570" s="316"/>
      <c r="Y570" s="316"/>
      <c r="Z570" s="316"/>
      <c r="AA570" s="316"/>
      <c r="AB570" s="316"/>
      <c r="AC570" s="316"/>
      <c r="AD570" s="316"/>
      <c r="AG570" s="172">
        <f t="shared" si="60"/>
        <v>0</v>
      </c>
      <c r="AH570" s="202">
        <f t="shared" si="61"/>
        <v>0</v>
      </c>
      <c r="AI570" s="203">
        <f t="shared" si="62"/>
        <v>0</v>
      </c>
      <c r="AJ570" s="204">
        <f t="shared" si="63"/>
        <v>0</v>
      </c>
      <c r="AK570" s="205">
        <f t="shared" si="64"/>
        <v>0</v>
      </c>
      <c r="AL570" s="201">
        <f t="shared" si="65"/>
        <v>0</v>
      </c>
      <c r="AM570" s="274"/>
      <c r="AN570" s="60"/>
      <c r="AO570" s="60"/>
      <c r="AP570" s="269">
        <f t="shared" si="66"/>
        <v>0</v>
      </c>
      <c r="AQ570" s="200">
        <f t="shared" si="67"/>
        <v>0</v>
      </c>
      <c r="AR570" s="277">
        <f t="shared" si="68"/>
        <v>0</v>
      </c>
    </row>
    <row r="571" spans="1:44" ht="15" customHeight="1">
      <c r="A571" s="70"/>
      <c r="B571" s="2"/>
      <c r="C571" s="74" t="s">
        <v>136</v>
      </c>
      <c r="D571" s="389" t="str">
        <f>IF(CNGE_2024_M1_Secc3!D134="","",CNGE_2024_M1_Secc3!D134)</f>
        <v/>
      </c>
      <c r="E571" s="389"/>
      <c r="F571" s="389"/>
      <c r="G571" s="389"/>
      <c r="H571" s="389"/>
      <c r="I571" s="316"/>
      <c r="J571" s="316"/>
      <c r="K571" s="316"/>
      <c r="L571" s="316"/>
      <c r="M571" s="316"/>
      <c r="N571" s="316"/>
      <c r="O571" s="316"/>
      <c r="P571" s="316"/>
      <c r="Q571" s="316"/>
      <c r="R571" s="316"/>
      <c r="S571" s="316"/>
      <c r="T571" s="316"/>
      <c r="U571" s="316"/>
      <c r="V571" s="316"/>
      <c r="W571" s="316"/>
      <c r="X571" s="316"/>
      <c r="Y571" s="316"/>
      <c r="Z571" s="316"/>
      <c r="AA571" s="316"/>
      <c r="AB571" s="316"/>
      <c r="AC571" s="316"/>
      <c r="AD571" s="316"/>
      <c r="AG571" s="172">
        <f t="shared" si="60"/>
        <v>0</v>
      </c>
      <c r="AH571" s="202">
        <f t="shared" si="61"/>
        <v>0</v>
      </c>
      <c r="AI571" s="203">
        <f t="shared" si="62"/>
        <v>0</v>
      </c>
      <c r="AJ571" s="204">
        <f t="shared" si="63"/>
        <v>0</v>
      </c>
      <c r="AK571" s="205">
        <f t="shared" si="64"/>
        <v>0</v>
      </c>
      <c r="AL571" s="201">
        <f t="shared" si="65"/>
        <v>0</v>
      </c>
      <c r="AM571" s="274"/>
      <c r="AN571" s="60"/>
      <c r="AO571" s="60"/>
      <c r="AP571" s="269">
        <f t="shared" si="66"/>
        <v>0</v>
      </c>
      <c r="AQ571" s="200">
        <f t="shared" si="67"/>
        <v>0</v>
      </c>
      <c r="AR571" s="277">
        <f t="shared" si="68"/>
        <v>0</v>
      </c>
    </row>
    <row r="572" spans="1:44" ht="15" customHeight="1">
      <c r="A572" s="70"/>
      <c r="B572" s="2"/>
      <c r="C572" s="74" t="s">
        <v>137</v>
      </c>
      <c r="D572" s="389" t="str">
        <f>IF(CNGE_2024_M1_Secc3!D135="","",CNGE_2024_M1_Secc3!D135)</f>
        <v/>
      </c>
      <c r="E572" s="389"/>
      <c r="F572" s="389"/>
      <c r="G572" s="389"/>
      <c r="H572" s="389"/>
      <c r="I572" s="316"/>
      <c r="J572" s="316"/>
      <c r="K572" s="316"/>
      <c r="L572" s="316"/>
      <c r="M572" s="316"/>
      <c r="N572" s="316"/>
      <c r="O572" s="316"/>
      <c r="P572" s="316"/>
      <c r="Q572" s="316"/>
      <c r="R572" s="316"/>
      <c r="S572" s="316"/>
      <c r="T572" s="316"/>
      <c r="U572" s="316"/>
      <c r="V572" s="316"/>
      <c r="W572" s="316"/>
      <c r="X572" s="316"/>
      <c r="Y572" s="316"/>
      <c r="Z572" s="316"/>
      <c r="AA572" s="316"/>
      <c r="AB572" s="316"/>
      <c r="AC572" s="316"/>
      <c r="AD572" s="316"/>
      <c r="AG572" s="172">
        <f t="shared" si="60"/>
        <v>0</v>
      </c>
      <c r="AH572" s="202">
        <f t="shared" si="61"/>
        <v>0</v>
      </c>
      <c r="AI572" s="203">
        <f t="shared" si="62"/>
        <v>0</v>
      </c>
      <c r="AJ572" s="204">
        <f t="shared" si="63"/>
        <v>0</v>
      </c>
      <c r="AK572" s="205">
        <f t="shared" si="64"/>
        <v>0</v>
      </c>
      <c r="AL572" s="201">
        <f t="shared" si="65"/>
        <v>0</v>
      </c>
      <c r="AM572" s="274"/>
      <c r="AN572" s="60"/>
      <c r="AO572" s="60"/>
      <c r="AP572" s="269">
        <f t="shared" si="66"/>
        <v>0</v>
      </c>
      <c r="AQ572" s="200">
        <f t="shared" si="67"/>
        <v>0</v>
      </c>
      <c r="AR572" s="277">
        <f t="shared" si="68"/>
        <v>0</v>
      </c>
    </row>
    <row r="573" spans="1:44" ht="15" customHeight="1">
      <c r="A573" s="70"/>
      <c r="B573" s="2"/>
      <c r="C573" s="74" t="s">
        <v>138</v>
      </c>
      <c r="D573" s="389" t="str">
        <f>IF(CNGE_2024_M1_Secc3!D136="","",CNGE_2024_M1_Secc3!D136)</f>
        <v/>
      </c>
      <c r="E573" s="389"/>
      <c r="F573" s="389"/>
      <c r="G573" s="389"/>
      <c r="H573" s="389"/>
      <c r="I573" s="316"/>
      <c r="J573" s="316"/>
      <c r="K573" s="316"/>
      <c r="L573" s="316"/>
      <c r="M573" s="316"/>
      <c r="N573" s="316"/>
      <c r="O573" s="316"/>
      <c r="P573" s="316"/>
      <c r="Q573" s="316"/>
      <c r="R573" s="316"/>
      <c r="S573" s="316"/>
      <c r="T573" s="316"/>
      <c r="U573" s="316"/>
      <c r="V573" s="316"/>
      <c r="W573" s="316"/>
      <c r="X573" s="316"/>
      <c r="Y573" s="316"/>
      <c r="Z573" s="316"/>
      <c r="AA573" s="316"/>
      <c r="AB573" s="316"/>
      <c r="AC573" s="316"/>
      <c r="AD573" s="316"/>
      <c r="AG573" s="172">
        <f t="shared" si="60"/>
        <v>0</v>
      </c>
      <c r="AH573" s="202">
        <f t="shared" si="61"/>
        <v>0</v>
      </c>
      <c r="AI573" s="203">
        <f t="shared" si="62"/>
        <v>0</v>
      </c>
      <c r="AJ573" s="204">
        <f t="shared" si="63"/>
        <v>0</v>
      </c>
      <c r="AK573" s="205">
        <f t="shared" si="64"/>
        <v>0</v>
      </c>
      <c r="AL573" s="201">
        <f t="shared" si="65"/>
        <v>0</v>
      </c>
      <c r="AM573" s="274"/>
      <c r="AN573" s="60"/>
      <c r="AO573" s="60"/>
      <c r="AP573" s="269">
        <f t="shared" si="66"/>
        <v>0</v>
      </c>
      <c r="AQ573" s="200">
        <f t="shared" si="67"/>
        <v>0</v>
      </c>
      <c r="AR573" s="277">
        <f t="shared" si="68"/>
        <v>0</v>
      </c>
    </row>
    <row r="574" spans="1:44" ht="15" customHeight="1">
      <c r="A574" s="70"/>
      <c r="B574" s="2"/>
      <c r="C574" s="74" t="s">
        <v>139</v>
      </c>
      <c r="D574" s="389" t="str">
        <f>IF(CNGE_2024_M1_Secc3!D137="","",CNGE_2024_M1_Secc3!D137)</f>
        <v/>
      </c>
      <c r="E574" s="389"/>
      <c r="F574" s="389"/>
      <c r="G574" s="389"/>
      <c r="H574" s="389"/>
      <c r="I574" s="316"/>
      <c r="J574" s="316"/>
      <c r="K574" s="316"/>
      <c r="L574" s="316"/>
      <c r="M574" s="316"/>
      <c r="N574" s="316"/>
      <c r="O574" s="316"/>
      <c r="P574" s="316"/>
      <c r="Q574" s="316"/>
      <c r="R574" s="316"/>
      <c r="S574" s="316"/>
      <c r="T574" s="316"/>
      <c r="U574" s="316"/>
      <c r="V574" s="316"/>
      <c r="W574" s="316"/>
      <c r="X574" s="316"/>
      <c r="Y574" s="316"/>
      <c r="Z574" s="316"/>
      <c r="AA574" s="316"/>
      <c r="AB574" s="316"/>
      <c r="AC574" s="316"/>
      <c r="AD574" s="316"/>
      <c r="AG574" s="172">
        <f t="shared" si="60"/>
        <v>0</v>
      </c>
      <c r="AH574" s="202">
        <f t="shared" si="61"/>
        <v>0</v>
      </c>
      <c r="AI574" s="203">
        <f t="shared" si="62"/>
        <v>0</v>
      </c>
      <c r="AJ574" s="204">
        <f t="shared" si="63"/>
        <v>0</v>
      </c>
      <c r="AK574" s="205">
        <f t="shared" si="64"/>
        <v>0</v>
      </c>
      <c r="AL574" s="201">
        <f t="shared" si="65"/>
        <v>0</v>
      </c>
      <c r="AM574" s="274"/>
      <c r="AN574" s="60"/>
      <c r="AO574" s="60"/>
      <c r="AP574" s="269">
        <f t="shared" si="66"/>
        <v>0</v>
      </c>
      <c r="AQ574" s="200">
        <f t="shared" si="67"/>
        <v>0</v>
      </c>
      <c r="AR574" s="277">
        <f t="shared" si="68"/>
        <v>0</v>
      </c>
    </row>
    <row r="575" spans="1:44" ht="15" customHeight="1">
      <c r="A575" s="70"/>
      <c r="B575" s="2"/>
      <c r="C575" s="74" t="s">
        <v>140</v>
      </c>
      <c r="D575" s="389" t="str">
        <f>IF(CNGE_2024_M1_Secc3!D138="","",CNGE_2024_M1_Secc3!D138)</f>
        <v/>
      </c>
      <c r="E575" s="389"/>
      <c r="F575" s="389"/>
      <c r="G575" s="389"/>
      <c r="H575" s="389"/>
      <c r="I575" s="316"/>
      <c r="J575" s="316"/>
      <c r="K575" s="316"/>
      <c r="L575" s="316"/>
      <c r="M575" s="316"/>
      <c r="N575" s="316"/>
      <c r="O575" s="316"/>
      <c r="P575" s="316"/>
      <c r="Q575" s="316"/>
      <c r="R575" s="316"/>
      <c r="S575" s="316"/>
      <c r="T575" s="316"/>
      <c r="U575" s="316"/>
      <c r="V575" s="316"/>
      <c r="W575" s="316"/>
      <c r="X575" s="316"/>
      <c r="Y575" s="316"/>
      <c r="Z575" s="316"/>
      <c r="AA575" s="316"/>
      <c r="AB575" s="316"/>
      <c r="AC575" s="316"/>
      <c r="AD575" s="316"/>
      <c r="AG575" s="172">
        <f t="shared" si="60"/>
        <v>0</v>
      </c>
      <c r="AH575" s="202">
        <f t="shared" si="61"/>
        <v>0</v>
      </c>
      <c r="AI575" s="203">
        <f t="shared" si="62"/>
        <v>0</v>
      </c>
      <c r="AJ575" s="204">
        <f t="shared" si="63"/>
        <v>0</v>
      </c>
      <c r="AK575" s="205">
        <f t="shared" si="64"/>
        <v>0</v>
      </c>
      <c r="AL575" s="201">
        <f t="shared" si="65"/>
        <v>0</v>
      </c>
      <c r="AM575" s="274"/>
      <c r="AN575" s="60"/>
      <c r="AO575" s="60"/>
      <c r="AP575" s="269">
        <f t="shared" si="66"/>
        <v>0</v>
      </c>
      <c r="AQ575" s="200">
        <f t="shared" si="67"/>
        <v>0</v>
      </c>
      <c r="AR575" s="277">
        <f t="shared" si="68"/>
        <v>0</v>
      </c>
    </row>
    <row r="576" spans="1:44" ht="15" customHeight="1">
      <c r="A576" s="70"/>
      <c r="B576" s="2"/>
      <c r="C576" s="74" t="s">
        <v>141</v>
      </c>
      <c r="D576" s="389" t="str">
        <f>IF(CNGE_2024_M1_Secc3!D139="","",CNGE_2024_M1_Secc3!D139)</f>
        <v/>
      </c>
      <c r="E576" s="389"/>
      <c r="F576" s="389"/>
      <c r="G576" s="389"/>
      <c r="H576" s="389"/>
      <c r="I576" s="316"/>
      <c r="J576" s="316"/>
      <c r="K576" s="316"/>
      <c r="L576" s="316"/>
      <c r="M576" s="316"/>
      <c r="N576" s="316"/>
      <c r="O576" s="316"/>
      <c r="P576" s="316"/>
      <c r="Q576" s="316"/>
      <c r="R576" s="316"/>
      <c r="S576" s="316"/>
      <c r="T576" s="316"/>
      <c r="U576" s="316"/>
      <c r="V576" s="316"/>
      <c r="W576" s="316"/>
      <c r="X576" s="316"/>
      <c r="Y576" s="316"/>
      <c r="Z576" s="316"/>
      <c r="AA576" s="316"/>
      <c r="AB576" s="316"/>
      <c r="AC576" s="316"/>
      <c r="AD576" s="316"/>
      <c r="AG576" s="172">
        <f t="shared" si="60"/>
        <v>0</v>
      </c>
      <c r="AH576" s="202">
        <f t="shared" si="61"/>
        <v>0</v>
      </c>
      <c r="AI576" s="203">
        <f t="shared" si="62"/>
        <v>0</v>
      </c>
      <c r="AJ576" s="204">
        <f t="shared" si="63"/>
        <v>0</v>
      </c>
      <c r="AK576" s="205">
        <f t="shared" si="64"/>
        <v>0</v>
      </c>
      <c r="AL576" s="201">
        <f t="shared" si="65"/>
        <v>0</v>
      </c>
      <c r="AM576" s="274"/>
      <c r="AN576" s="60"/>
      <c r="AO576" s="60"/>
      <c r="AP576" s="269">
        <f t="shared" si="66"/>
        <v>0</v>
      </c>
      <c r="AQ576" s="200">
        <f t="shared" si="67"/>
        <v>0</v>
      </c>
      <c r="AR576" s="277">
        <f t="shared" si="68"/>
        <v>0</v>
      </c>
    </row>
    <row r="577" spans="1:44" ht="15" customHeight="1">
      <c r="A577" s="70"/>
      <c r="B577" s="2"/>
      <c r="C577" s="74" t="s">
        <v>142</v>
      </c>
      <c r="D577" s="389" t="str">
        <f>IF(CNGE_2024_M1_Secc3!D140="","",CNGE_2024_M1_Secc3!D140)</f>
        <v/>
      </c>
      <c r="E577" s="389"/>
      <c r="F577" s="389"/>
      <c r="G577" s="389"/>
      <c r="H577" s="389"/>
      <c r="I577" s="316"/>
      <c r="J577" s="316"/>
      <c r="K577" s="316"/>
      <c r="L577" s="316"/>
      <c r="M577" s="316"/>
      <c r="N577" s="316"/>
      <c r="O577" s="316"/>
      <c r="P577" s="316"/>
      <c r="Q577" s="316"/>
      <c r="R577" s="316"/>
      <c r="S577" s="316"/>
      <c r="T577" s="316"/>
      <c r="U577" s="316"/>
      <c r="V577" s="316"/>
      <c r="W577" s="316"/>
      <c r="X577" s="316"/>
      <c r="Y577" s="316"/>
      <c r="Z577" s="316"/>
      <c r="AA577" s="316"/>
      <c r="AB577" s="316"/>
      <c r="AC577" s="316"/>
      <c r="AD577" s="316"/>
      <c r="AG577" s="172">
        <f t="shared" si="60"/>
        <v>0</v>
      </c>
      <c r="AH577" s="202">
        <f t="shared" si="61"/>
        <v>0</v>
      </c>
      <c r="AI577" s="203">
        <f t="shared" si="62"/>
        <v>0</v>
      </c>
      <c r="AJ577" s="204">
        <f t="shared" si="63"/>
        <v>0</v>
      </c>
      <c r="AK577" s="205">
        <f t="shared" si="64"/>
        <v>0</v>
      </c>
      <c r="AL577" s="201">
        <f t="shared" si="65"/>
        <v>0</v>
      </c>
      <c r="AM577" s="274"/>
      <c r="AN577" s="60"/>
      <c r="AO577" s="60"/>
      <c r="AP577" s="269">
        <f t="shared" si="66"/>
        <v>0</v>
      </c>
      <c r="AQ577" s="200">
        <f t="shared" si="67"/>
        <v>0</v>
      </c>
      <c r="AR577" s="277">
        <f t="shared" si="68"/>
        <v>0</v>
      </c>
    </row>
    <row r="578" spans="1:44" ht="15" customHeight="1">
      <c r="A578" s="70"/>
      <c r="B578" s="2"/>
      <c r="C578" s="74" t="s">
        <v>143</v>
      </c>
      <c r="D578" s="389" t="str">
        <f>IF(CNGE_2024_M1_Secc3!D141="","",CNGE_2024_M1_Secc3!D141)</f>
        <v/>
      </c>
      <c r="E578" s="389"/>
      <c r="F578" s="389"/>
      <c r="G578" s="389"/>
      <c r="H578" s="389"/>
      <c r="I578" s="316"/>
      <c r="J578" s="316"/>
      <c r="K578" s="316"/>
      <c r="L578" s="316"/>
      <c r="M578" s="316"/>
      <c r="N578" s="316"/>
      <c r="O578" s="316"/>
      <c r="P578" s="316"/>
      <c r="Q578" s="316"/>
      <c r="R578" s="316"/>
      <c r="S578" s="316"/>
      <c r="T578" s="316"/>
      <c r="U578" s="316"/>
      <c r="V578" s="316"/>
      <c r="W578" s="316"/>
      <c r="X578" s="316"/>
      <c r="Y578" s="316"/>
      <c r="Z578" s="316"/>
      <c r="AA578" s="316"/>
      <c r="AB578" s="316"/>
      <c r="AC578" s="316"/>
      <c r="AD578" s="316"/>
      <c r="AG578" s="172">
        <f t="shared" si="60"/>
        <v>0</v>
      </c>
      <c r="AH578" s="202">
        <f t="shared" si="61"/>
        <v>0</v>
      </c>
      <c r="AI578" s="203">
        <f t="shared" si="62"/>
        <v>0</v>
      </c>
      <c r="AJ578" s="204">
        <f t="shared" si="63"/>
        <v>0</v>
      </c>
      <c r="AK578" s="205">
        <f t="shared" si="64"/>
        <v>0</v>
      </c>
      <c r="AL578" s="201">
        <f t="shared" si="65"/>
        <v>0</v>
      </c>
      <c r="AM578" s="274"/>
      <c r="AN578" s="60"/>
      <c r="AO578" s="60"/>
      <c r="AP578" s="269">
        <f t="shared" si="66"/>
        <v>0</v>
      </c>
      <c r="AQ578" s="200">
        <f t="shared" si="67"/>
        <v>0</v>
      </c>
      <c r="AR578" s="277">
        <f t="shared" si="68"/>
        <v>0</v>
      </c>
    </row>
    <row r="579" spans="1:44" ht="15" customHeight="1">
      <c r="A579" s="70"/>
      <c r="B579" s="2"/>
      <c r="C579" s="74" t="s">
        <v>144</v>
      </c>
      <c r="D579" s="389" t="str">
        <f>IF(CNGE_2024_M1_Secc3!D142="","",CNGE_2024_M1_Secc3!D142)</f>
        <v/>
      </c>
      <c r="E579" s="389"/>
      <c r="F579" s="389"/>
      <c r="G579" s="389"/>
      <c r="H579" s="389"/>
      <c r="I579" s="316"/>
      <c r="J579" s="316"/>
      <c r="K579" s="316"/>
      <c r="L579" s="316"/>
      <c r="M579" s="316"/>
      <c r="N579" s="316"/>
      <c r="O579" s="316"/>
      <c r="P579" s="316"/>
      <c r="Q579" s="316"/>
      <c r="R579" s="316"/>
      <c r="S579" s="316"/>
      <c r="T579" s="316"/>
      <c r="U579" s="316"/>
      <c r="V579" s="316"/>
      <c r="W579" s="316"/>
      <c r="X579" s="316"/>
      <c r="Y579" s="316"/>
      <c r="Z579" s="316"/>
      <c r="AA579" s="316"/>
      <c r="AB579" s="316"/>
      <c r="AC579" s="316"/>
      <c r="AD579" s="316"/>
      <c r="AG579" s="172">
        <f t="shared" si="60"/>
        <v>0</v>
      </c>
      <c r="AH579" s="202">
        <f t="shared" si="61"/>
        <v>0</v>
      </c>
      <c r="AI579" s="203">
        <f t="shared" si="62"/>
        <v>0</v>
      </c>
      <c r="AJ579" s="204">
        <f t="shared" si="63"/>
        <v>0</v>
      </c>
      <c r="AK579" s="205">
        <f t="shared" si="64"/>
        <v>0</v>
      </c>
      <c r="AL579" s="201">
        <f t="shared" si="65"/>
        <v>0</v>
      </c>
      <c r="AM579" s="274"/>
      <c r="AN579" s="60"/>
      <c r="AO579" s="60"/>
      <c r="AP579" s="269">
        <f t="shared" si="66"/>
        <v>0</v>
      </c>
      <c r="AQ579" s="200">
        <f t="shared" si="67"/>
        <v>0</v>
      </c>
      <c r="AR579" s="277">
        <f t="shared" si="68"/>
        <v>0</v>
      </c>
    </row>
    <row r="580" spans="1:44" ht="15" customHeight="1">
      <c r="A580" s="70"/>
      <c r="B580" s="2"/>
      <c r="C580" s="74" t="s">
        <v>145</v>
      </c>
      <c r="D580" s="389" t="str">
        <f>IF(CNGE_2024_M1_Secc3!D143="","",CNGE_2024_M1_Secc3!D143)</f>
        <v/>
      </c>
      <c r="E580" s="389"/>
      <c r="F580" s="389"/>
      <c r="G580" s="389"/>
      <c r="H580" s="389"/>
      <c r="I580" s="316"/>
      <c r="J580" s="316"/>
      <c r="K580" s="316"/>
      <c r="L580" s="316"/>
      <c r="M580" s="316"/>
      <c r="N580" s="316"/>
      <c r="O580" s="316"/>
      <c r="P580" s="316"/>
      <c r="Q580" s="316"/>
      <c r="R580" s="316"/>
      <c r="S580" s="316"/>
      <c r="T580" s="316"/>
      <c r="U580" s="316"/>
      <c r="V580" s="316"/>
      <c r="W580" s="316"/>
      <c r="X580" s="316"/>
      <c r="Y580" s="316"/>
      <c r="Z580" s="316"/>
      <c r="AA580" s="316"/>
      <c r="AB580" s="316"/>
      <c r="AC580" s="316"/>
      <c r="AD580" s="316"/>
      <c r="AG580" s="172">
        <f t="shared" si="60"/>
        <v>0</v>
      </c>
      <c r="AH580" s="202">
        <f t="shared" si="61"/>
        <v>0</v>
      </c>
      <c r="AI580" s="203">
        <f t="shared" si="62"/>
        <v>0</v>
      </c>
      <c r="AJ580" s="204">
        <f t="shared" si="63"/>
        <v>0</v>
      </c>
      <c r="AK580" s="205">
        <f t="shared" si="64"/>
        <v>0</v>
      </c>
      <c r="AL580" s="201">
        <f t="shared" si="65"/>
        <v>0</v>
      </c>
      <c r="AM580" s="274"/>
      <c r="AN580" s="60"/>
      <c r="AO580" s="60"/>
      <c r="AP580" s="269">
        <f t="shared" si="66"/>
        <v>0</v>
      </c>
      <c r="AQ580" s="200">
        <f t="shared" si="67"/>
        <v>0</v>
      </c>
      <c r="AR580" s="277">
        <f t="shared" si="68"/>
        <v>0</v>
      </c>
    </row>
    <row r="581" spans="1:44" ht="15" customHeight="1">
      <c r="A581" s="70"/>
      <c r="B581" s="2"/>
      <c r="C581" s="74" t="s">
        <v>146</v>
      </c>
      <c r="D581" s="389" t="str">
        <f>IF(CNGE_2024_M1_Secc3!D144="","",CNGE_2024_M1_Secc3!D144)</f>
        <v/>
      </c>
      <c r="E581" s="389"/>
      <c r="F581" s="389"/>
      <c r="G581" s="389"/>
      <c r="H581" s="389"/>
      <c r="I581" s="316"/>
      <c r="J581" s="316"/>
      <c r="K581" s="316"/>
      <c r="L581" s="316"/>
      <c r="M581" s="316"/>
      <c r="N581" s="316"/>
      <c r="O581" s="316"/>
      <c r="P581" s="316"/>
      <c r="Q581" s="316"/>
      <c r="R581" s="316"/>
      <c r="S581" s="316"/>
      <c r="T581" s="316"/>
      <c r="U581" s="316"/>
      <c r="V581" s="316"/>
      <c r="W581" s="316"/>
      <c r="X581" s="316"/>
      <c r="Y581" s="316"/>
      <c r="Z581" s="316"/>
      <c r="AA581" s="316"/>
      <c r="AB581" s="316"/>
      <c r="AC581" s="316"/>
      <c r="AD581" s="316"/>
      <c r="AG581" s="172">
        <f t="shared" ref="AG581:AG635" si="69">IF(AND($AG$68&gt;0,COUNTA(I581:AD581)=0),0,IF(AND($AQ581&gt;0,COUNTA(I581:AD581)=0),0,IF(AND($AG$68=0,COUNTBLANK(D581)=0,S144&lt;&gt;"",S144&lt;&gt;1,COUNTA(I581:AD581)=0),0,IF(AND($AG$68=0,COUNTBLANK(D581)=0,S144&lt;&gt;"",S144=1,I581="X",COUNTA(K581:AD581)=0),0,IF(AND($AG$68=0,COUNTBLANK(D581)=0,S144&lt;&gt;"",S144=1,I581="",COUNTA(K581:AD581)=5),0,IF(AND(COUNTBLANK(D581)=1,COUNTA(I581:AD581)=0),0,1))))))</f>
        <v>0</v>
      </c>
      <c r="AH581" s="202">
        <f t="shared" ref="AH581:AH635" si="70">K581</f>
        <v>0</v>
      </c>
      <c r="AI581" s="203">
        <f t="shared" ref="AI581:AI635" si="71">COUNTIF(O581:AD581,"NS")</f>
        <v>0</v>
      </c>
      <c r="AJ581" s="204">
        <f t="shared" ref="AJ581:AJ635" si="72">SUM(O581:AD581)</f>
        <v>0</v>
      </c>
      <c r="AK581" s="205">
        <f t="shared" ref="AK581:AK635" si="73">IF(OR(AND(AH581=0, AI581&gt;0),AND(AH581="NS", AJ581&gt;0), AND(AH581="NS", AI581=0, AJ581=0)), 1, IF(OR(AND(AH581&gt;0, AI581&gt;1,AH581&gt;AJ581), AND(AH581="NS", AI581=2), AND(AH581="NS", AJ581=0, AI581&gt;0), AH581=AJ581), 0, 1))</f>
        <v>0</v>
      </c>
      <c r="AL581" s="201">
        <f t="shared" ref="AL581:AL635" si="74">IF(AND($I581="X",COUNTA(K581:AD581)&gt;0),1,0)</f>
        <v>0</v>
      </c>
      <c r="AM581" s="274"/>
      <c r="AN581" s="60"/>
      <c r="AO581" s="60"/>
      <c r="AP581" s="269">
        <f t="shared" ref="AP581:AP635" si="75">COUNTIF(K581:AD581,"NS")</f>
        <v>0</v>
      </c>
      <c r="AQ581" s="200">
        <f t="shared" ref="AQ581:AQ635" si="76">IF(COUNTIF($M144,"NA")&gt;0,1,IF(AND($S144&lt;&gt;"",$S144&lt;&gt;1),1,0))</f>
        <v>0</v>
      </c>
      <c r="AR581" s="277">
        <f t="shared" ref="AR581:AR635" si="77">IF(AND(COUNTBLANK(D581)=0,I581="",SUM(K581:AD581)=0),1,0)</f>
        <v>0</v>
      </c>
    </row>
    <row r="582" spans="1:44" ht="15" customHeight="1">
      <c r="A582" s="70"/>
      <c r="B582" s="2"/>
      <c r="C582" s="74" t="s">
        <v>147</v>
      </c>
      <c r="D582" s="389" t="str">
        <f>IF(CNGE_2024_M1_Secc3!D145="","",CNGE_2024_M1_Secc3!D145)</f>
        <v/>
      </c>
      <c r="E582" s="389"/>
      <c r="F582" s="389"/>
      <c r="G582" s="389"/>
      <c r="H582" s="389"/>
      <c r="I582" s="316"/>
      <c r="J582" s="316"/>
      <c r="K582" s="316"/>
      <c r="L582" s="316"/>
      <c r="M582" s="316"/>
      <c r="N582" s="316"/>
      <c r="O582" s="316"/>
      <c r="P582" s="316"/>
      <c r="Q582" s="316"/>
      <c r="R582" s="316"/>
      <c r="S582" s="316"/>
      <c r="T582" s="316"/>
      <c r="U582" s="316"/>
      <c r="V582" s="316"/>
      <c r="W582" s="316"/>
      <c r="X582" s="316"/>
      <c r="Y582" s="316"/>
      <c r="Z582" s="316"/>
      <c r="AA582" s="316"/>
      <c r="AB582" s="316"/>
      <c r="AC582" s="316"/>
      <c r="AD582" s="316"/>
      <c r="AG582" s="172">
        <f t="shared" si="69"/>
        <v>0</v>
      </c>
      <c r="AH582" s="202">
        <f t="shared" si="70"/>
        <v>0</v>
      </c>
      <c r="AI582" s="203">
        <f t="shared" si="71"/>
        <v>0</v>
      </c>
      <c r="AJ582" s="204">
        <f t="shared" si="72"/>
        <v>0</v>
      </c>
      <c r="AK582" s="205">
        <f t="shared" si="73"/>
        <v>0</v>
      </c>
      <c r="AL582" s="201">
        <f t="shared" si="74"/>
        <v>0</v>
      </c>
      <c r="AM582" s="274"/>
      <c r="AN582" s="60"/>
      <c r="AO582" s="60"/>
      <c r="AP582" s="269">
        <f t="shared" si="75"/>
        <v>0</v>
      </c>
      <c r="AQ582" s="200">
        <f t="shared" si="76"/>
        <v>0</v>
      </c>
      <c r="AR582" s="277">
        <f t="shared" si="77"/>
        <v>0</v>
      </c>
    </row>
    <row r="583" spans="1:44" ht="15" customHeight="1">
      <c r="A583" s="70"/>
      <c r="B583" s="2"/>
      <c r="C583" s="74" t="s">
        <v>148</v>
      </c>
      <c r="D583" s="389" t="str">
        <f>IF(CNGE_2024_M1_Secc3!D146="","",CNGE_2024_M1_Secc3!D146)</f>
        <v/>
      </c>
      <c r="E583" s="389"/>
      <c r="F583" s="389"/>
      <c r="G583" s="389"/>
      <c r="H583" s="389"/>
      <c r="I583" s="316"/>
      <c r="J583" s="316"/>
      <c r="K583" s="316"/>
      <c r="L583" s="316"/>
      <c r="M583" s="316"/>
      <c r="N583" s="316"/>
      <c r="O583" s="316"/>
      <c r="P583" s="316"/>
      <c r="Q583" s="316"/>
      <c r="R583" s="316"/>
      <c r="S583" s="316"/>
      <c r="T583" s="316"/>
      <c r="U583" s="316"/>
      <c r="V583" s="316"/>
      <c r="W583" s="316"/>
      <c r="X583" s="316"/>
      <c r="Y583" s="316"/>
      <c r="Z583" s="316"/>
      <c r="AA583" s="316"/>
      <c r="AB583" s="316"/>
      <c r="AC583" s="316"/>
      <c r="AD583" s="316"/>
      <c r="AG583" s="172">
        <f t="shared" si="69"/>
        <v>0</v>
      </c>
      <c r="AH583" s="202">
        <f t="shared" si="70"/>
        <v>0</v>
      </c>
      <c r="AI583" s="203">
        <f t="shared" si="71"/>
        <v>0</v>
      </c>
      <c r="AJ583" s="204">
        <f t="shared" si="72"/>
        <v>0</v>
      </c>
      <c r="AK583" s="205">
        <f t="shared" si="73"/>
        <v>0</v>
      </c>
      <c r="AL583" s="201">
        <f t="shared" si="74"/>
        <v>0</v>
      </c>
      <c r="AM583" s="274"/>
      <c r="AN583" s="60"/>
      <c r="AO583" s="60"/>
      <c r="AP583" s="269">
        <f t="shared" si="75"/>
        <v>0</v>
      </c>
      <c r="AQ583" s="200">
        <f t="shared" si="76"/>
        <v>0</v>
      </c>
      <c r="AR583" s="277">
        <f t="shared" si="77"/>
        <v>0</v>
      </c>
    </row>
    <row r="584" spans="1:44" ht="15" customHeight="1">
      <c r="A584" s="70"/>
      <c r="B584" s="2"/>
      <c r="C584" s="74" t="s">
        <v>149</v>
      </c>
      <c r="D584" s="389" t="str">
        <f>IF(CNGE_2024_M1_Secc3!D147="","",CNGE_2024_M1_Secc3!D147)</f>
        <v/>
      </c>
      <c r="E584" s="389"/>
      <c r="F584" s="389"/>
      <c r="G584" s="389"/>
      <c r="H584" s="389"/>
      <c r="I584" s="316"/>
      <c r="J584" s="316"/>
      <c r="K584" s="316"/>
      <c r="L584" s="316"/>
      <c r="M584" s="316"/>
      <c r="N584" s="316"/>
      <c r="O584" s="316"/>
      <c r="P584" s="316"/>
      <c r="Q584" s="316"/>
      <c r="R584" s="316"/>
      <c r="S584" s="316"/>
      <c r="T584" s="316"/>
      <c r="U584" s="316"/>
      <c r="V584" s="316"/>
      <c r="W584" s="316"/>
      <c r="X584" s="316"/>
      <c r="Y584" s="316"/>
      <c r="Z584" s="316"/>
      <c r="AA584" s="316"/>
      <c r="AB584" s="316"/>
      <c r="AC584" s="316"/>
      <c r="AD584" s="316"/>
      <c r="AG584" s="172">
        <f t="shared" si="69"/>
        <v>0</v>
      </c>
      <c r="AH584" s="202">
        <f t="shared" si="70"/>
        <v>0</v>
      </c>
      <c r="AI584" s="203">
        <f t="shared" si="71"/>
        <v>0</v>
      </c>
      <c r="AJ584" s="204">
        <f t="shared" si="72"/>
        <v>0</v>
      </c>
      <c r="AK584" s="205">
        <f t="shared" si="73"/>
        <v>0</v>
      </c>
      <c r="AL584" s="201">
        <f t="shared" si="74"/>
        <v>0</v>
      </c>
      <c r="AM584" s="274"/>
      <c r="AN584" s="60"/>
      <c r="AO584" s="60"/>
      <c r="AP584" s="269">
        <f t="shared" si="75"/>
        <v>0</v>
      </c>
      <c r="AQ584" s="200">
        <f t="shared" si="76"/>
        <v>0</v>
      </c>
      <c r="AR584" s="277">
        <f t="shared" si="77"/>
        <v>0</v>
      </c>
    </row>
    <row r="585" spans="1:44" ht="15" customHeight="1">
      <c r="A585" s="70"/>
      <c r="B585" s="2"/>
      <c r="C585" s="74" t="s">
        <v>150</v>
      </c>
      <c r="D585" s="389" t="str">
        <f>IF(CNGE_2024_M1_Secc3!D148="","",CNGE_2024_M1_Secc3!D148)</f>
        <v/>
      </c>
      <c r="E585" s="389"/>
      <c r="F585" s="389"/>
      <c r="G585" s="389"/>
      <c r="H585" s="389"/>
      <c r="I585" s="316"/>
      <c r="J585" s="316"/>
      <c r="K585" s="316"/>
      <c r="L585" s="316"/>
      <c r="M585" s="316"/>
      <c r="N585" s="316"/>
      <c r="O585" s="316"/>
      <c r="P585" s="316"/>
      <c r="Q585" s="316"/>
      <c r="R585" s="316"/>
      <c r="S585" s="316"/>
      <c r="T585" s="316"/>
      <c r="U585" s="316"/>
      <c r="V585" s="316"/>
      <c r="W585" s="316"/>
      <c r="X585" s="316"/>
      <c r="Y585" s="316"/>
      <c r="Z585" s="316"/>
      <c r="AA585" s="316"/>
      <c r="AB585" s="316"/>
      <c r="AC585" s="316"/>
      <c r="AD585" s="316"/>
      <c r="AG585" s="172">
        <f t="shared" si="69"/>
        <v>0</v>
      </c>
      <c r="AH585" s="202">
        <f t="shared" si="70"/>
        <v>0</v>
      </c>
      <c r="AI585" s="203">
        <f t="shared" si="71"/>
        <v>0</v>
      </c>
      <c r="AJ585" s="204">
        <f t="shared" si="72"/>
        <v>0</v>
      </c>
      <c r="AK585" s="205">
        <f t="shared" si="73"/>
        <v>0</v>
      </c>
      <c r="AL585" s="201">
        <f t="shared" si="74"/>
        <v>0</v>
      </c>
      <c r="AM585" s="274"/>
      <c r="AN585" s="60"/>
      <c r="AO585" s="60"/>
      <c r="AP585" s="269">
        <f t="shared" si="75"/>
        <v>0</v>
      </c>
      <c r="AQ585" s="200">
        <f t="shared" si="76"/>
        <v>0</v>
      </c>
      <c r="AR585" s="277">
        <f t="shared" si="77"/>
        <v>0</v>
      </c>
    </row>
    <row r="586" spans="1:44" ht="15" customHeight="1">
      <c r="A586" s="70"/>
      <c r="B586" s="2"/>
      <c r="C586" s="74" t="s">
        <v>151</v>
      </c>
      <c r="D586" s="389" t="str">
        <f>IF(CNGE_2024_M1_Secc3!D149="","",CNGE_2024_M1_Secc3!D149)</f>
        <v/>
      </c>
      <c r="E586" s="389"/>
      <c r="F586" s="389"/>
      <c r="G586" s="389"/>
      <c r="H586" s="389"/>
      <c r="I586" s="316"/>
      <c r="J586" s="316"/>
      <c r="K586" s="316"/>
      <c r="L586" s="316"/>
      <c r="M586" s="316"/>
      <c r="N586" s="316"/>
      <c r="O586" s="316"/>
      <c r="P586" s="316"/>
      <c r="Q586" s="316"/>
      <c r="R586" s="316"/>
      <c r="S586" s="316"/>
      <c r="T586" s="316"/>
      <c r="U586" s="316"/>
      <c r="V586" s="316"/>
      <c r="W586" s="316"/>
      <c r="X586" s="316"/>
      <c r="Y586" s="316"/>
      <c r="Z586" s="316"/>
      <c r="AA586" s="316"/>
      <c r="AB586" s="316"/>
      <c r="AC586" s="316"/>
      <c r="AD586" s="316"/>
      <c r="AG586" s="172">
        <f t="shared" si="69"/>
        <v>0</v>
      </c>
      <c r="AH586" s="202">
        <f t="shared" si="70"/>
        <v>0</v>
      </c>
      <c r="AI586" s="203">
        <f t="shared" si="71"/>
        <v>0</v>
      </c>
      <c r="AJ586" s="204">
        <f t="shared" si="72"/>
        <v>0</v>
      </c>
      <c r="AK586" s="205">
        <f t="shared" si="73"/>
        <v>0</v>
      </c>
      <c r="AL586" s="201">
        <f t="shared" si="74"/>
        <v>0</v>
      </c>
      <c r="AM586" s="274"/>
      <c r="AN586" s="60"/>
      <c r="AO586" s="60"/>
      <c r="AP586" s="269">
        <f t="shared" si="75"/>
        <v>0</v>
      </c>
      <c r="AQ586" s="200">
        <f t="shared" si="76"/>
        <v>0</v>
      </c>
      <c r="AR586" s="277">
        <f t="shared" si="77"/>
        <v>0</v>
      </c>
    </row>
    <row r="587" spans="1:44" ht="15" customHeight="1">
      <c r="A587" s="70"/>
      <c r="B587" s="2"/>
      <c r="C587" s="74" t="s">
        <v>152</v>
      </c>
      <c r="D587" s="389" t="str">
        <f>IF(CNGE_2024_M1_Secc3!D150="","",CNGE_2024_M1_Secc3!D150)</f>
        <v/>
      </c>
      <c r="E587" s="389"/>
      <c r="F587" s="389"/>
      <c r="G587" s="389"/>
      <c r="H587" s="389"/>
      <c r="I587" s="316"/>
      <c r="J587" s="316"/>
      <c r="K587" s="316"/>
      <c r="L587" s="316"/>
      <c r="M587" s="316"/>
      <c r="N587" s="316"/>
      <c r="O587" s="316"/>
      <c r="P587" s="316"/>
      <c r="Q587" s="316"/>
      <c r="R587" s="316"/>
      <c r="S587" s="316"/>
      <c r="T587" s="316"/>
      <c r="U587" s="316"/>
      <c r="V587" s="316"/>
      <c r="W587" s="316"/>
      <c r="X587" s="316"/>
      <c r="Y587" s="316"/>
      <c r="Z587" s="316"/>
      <c r="AA587" s="316"/>
      <c r="AB587" s="316"/>
      <c r="AC587" s="316"/>
      <c r="AD587" s="316"/>
      <c r="AG587" s="172">
        <f t="shared" si="69"/>
        <v>0</v>
      </c>
      <c r="AH587" s="202">
        <f t="shared" si="70"/>
        <v>0</v>
      </c>
      <c r="AI587" s="203">
        <f t="shared" si="71"/>
        <v>0</v>
      </c>
      <c r="AJ587" s="204">
        <f t="shared" si="72"/>
        <v>0</v>
      </c>
      <c r="AK587" s="205">
        <f t="shared" si="73"/>
        <v>0</v>
      </c>
      <c r="AL587" s="201">
        <f t="shared" si="74"/>
        <v>0</v>
      </c>
      <c r="AM587" s="274"/>
      <c r="AN587" s="60"/>
      <c r="AO587" s="60"/>
      <c r="AP587" s="269">
        <f t="shared" si="75"/>
        <v>0</v>
      </c>
      <c r="AQ587" s="200">
        <f t="shared" si="76"/>
        <v>0</v>
      </c>
      <c r="AR587" s="277">
        <f t="shared" si="77"/>
        <v>0</v>
      </c>
    </row>
    <row r="588" spans="1:44" ht="15" customHeight="1">
      <c r="A588" s="70"/>
      <c r="B588" s="2"/>
      <c r="C588" s="74" t="s">
        <v>153</v>
      </c>
      <c r="D588" s="389" t="str">
        <f>IF(CNGE_2024_M1_Secc3!D151="","",CNGE_2024_M1_Secc3!D151)</f>
        <v/>
      </c>
      <c r="E588" s="389"/>
      <c r="F588" s="389"/>
      <c r="G588" s="389"/>
      <c r="H588" s="389"/>
      <c r="I588" s="316"/>
      <c r="J588" s="316"/>
      <c r="K588" s="316"/>
      <c r="L588" s="316"/>
      <c r="M588" s="316"/>
      <c r="N588" s="316"/>
      <c r="O588" s="316"/>
      <c r="P588" s="316"/>
      <c r="Q588" s="316"/>
      <c r="R588" s="316"/>
      <c r="S588" s="316"/>
      <c r="T588" s="316"/>
      <c r="U588" s="316"/>
      <c r="V588" s="316"/>
      <c r="W588" s="316"/>
      <c r="X588" s="316"/>
      <c r="Y588" s="316"/>
      <c r="Z588" s="316"/>
      <c r="AA588" s="316"/>
      <c r="AB588" s="316"/>
      <c r="AC588" s="316"/>
      <c r="AD588" s="316"/>
      <c r="AG588" s="172">
        <f t="shared" si="69"/>
        <v>0</v>
      </c>
      <c r="AH588" s="202">
        <f t="shared" si="70"/>
        <v>0</v>
      </c>
      <c r="AI588" s="203">
        <f t="shared" si="71"/>
        <v>0</v>
      </c>
      <c r="AJ588" s="204">
        <f t="shared" si="72"/>
        <v>0</v>
      </c>
      <c r="AK588" s="205">
        <f t="shared" si="73"/>
        <v>0</v>
      </c>
      <c r="AL588" s="201">
        <f t="shared" si="74"/>
        <v>0</v>
      </c>
      <c r="AM588" s="274"/>
      <c r="AN588" s="60"/>
      <c r="AO588" s="60"/>
      <c r="AP588" s="269">
        <f t="shared" si="75"/>
        <v>0</v>
      </c>
      <c r="AQ588" s="200">
        <f t="shared" si="76"/>
        <v>0</v>
      </c>
      <c r="AR588" s="277">
        <f t="shared" si="77"/>
        <v>0</v>
      </c>
    </row>
    <row r="589" spans="1:44" ht="15" customHeight="1">
      <c r="A589" s="70"/>
      <c r="B589" s="2"/>
      <c r="C589" s="74" t="s">
        <v>154</v>
      </c>
      <c r="D589" s="389" t="str">
        <f>IF(CNGE_2024_M1_Secc3!D152="","",CNGE_2024_M1_Secc3!D152)</f>
        <v/>
      </c>
      <c r="E589" s="389"/>
      <c r="F589" s="389"/>
      <c r="G589" s="389"/>
      <c r="H589" s="389"/>
      <c r="I589" s="316"/>
      <c r="J589" s="316"/>
      <c r="K589" s="316"/>
      <c r="L589" s="316"/>
      <c r="M589" s="316"/>
      <c r="N589" s="316"/>
      <c r="O589" s="316"/>
      <c r="P589" s="316"/>
      <c r="Q589" s="316"/>
      <c r="R589" s="316"/>
      <c r="S589" s="316"/>
      <c r="T589" s="316"/>
      <c r="U589" s="316"/>
      <c r="V589" s="316"/>
      <c r="W589" s="316"/>
      <c r="X589" s="316"/>
      <c r="Y589" s="316"/>
      <c r="Z589" s="316"/>
      <c r="AA589" s="316"/>
      <c r="AB589" s="316"/>
      <c r="AC589" s="316"/>
      <c r="AD589" s="316"/>
      <c r="AG589" s="172">
        <f t="shared" si="69"/>
        <v>0</v>
      </c>
      <c r="AH589" s="202">
        <f t="shared" si="70"/>
        <v>0</v>
      </c>
      <c r="AI589" s="203">
        <f t="shared" si="71"/>
        <v>0</v>
      </c>
      <c r="AJ589" s="204">
        <f t="shared" si="72"/>
        <v>0</v>
      </c>
      <c r="AK589" s="205">
        <f t="shared" si="73"/>
        <v>0</v>
      </c>
      <c r="AL589" s="201">
        <f t="shared" si="74"/>
        <v>0</v>
      </c>
      <c r="AM589" s="274"/>
      <c r="AN589" s="60"/>
      <c r="AO589" s="60"/>
      <c r="AP589" s="269">
        <f t="shared" si="75"/>
        <v>0</v>
      </c>
      <c r="AQ589" s="200">
        <f t="shared" si="76"/>
        <v>0</v>
      </c>
      <c r="AR589" s="277">
        <f t="shared" si="77"/>
        <v>0</v>
      </c>
    </row>
    <row r="590" spans="1:44" ht="15" customHeight="1">
      <c r="A590" s="70"/>
      <c r="B590" s="2"/>
      <c r="C590" s="74" t="s">
        <v>155</v>
      </c>
      <c r="D590" s="389" t="str">
        <f>IF(CNGE_2024_M1_Secc3!D153="","",CNGE_2024_M1_Secc3!D153)</f>
        <v/>
      </c>
      <c r="E590" s="389"/>
      <c r="F590" s="389"/>
      <c r="G590" s="389"/>
      <c r="H590" s="389"/>
      <c r="I590" s="316"/>
      <c r="J590" s="316"/>
      <c r="K590" s="316"/>
      <c r="L590" s="316"/>
      <c r="M590" s="316"/>
      <c r="N590" s="316"/>
      <c r="O590" s="316"/>
      <c r="P590" s="316"/>
      <c r="Q590" s="316"/>
      <c r="R590" s="316"/>
      <c r="S590" s="316"/>
      <c r="T590" s="316"/>
      <c r="U590" s="316"/>
      <c r="V590" s="316"/>
      <c r="W590" s="316"/>
      <c r="X590" s="316"/>
      <c r="Y590" s="316"/>
      <c r="Z590" s="316"/>
      <c r="AA590" s="316"/>
      <c r="AB590" s="316"/>
      <c r="AC590" s="316"/>
      <c r="AD590" s="316"/>
      <c r="AG590" s="172">
        <f t="shared" si="69"/>
        <v>0</v>
      </c>
      <c r="AH590" s="202">
        <f t="shared" si="70"/>
        <v>0</v>
      </c>
      <c r="AI590" s="203">
        <f t="shared" si="71"/>
        <v>0</v>
      </c>
      <c r="AJ590" s="204">
        <f t="shared" si="72"/>
        <v>0</v>
      </c>
      <c r="AK590" s="205">
        <f t="shared" si="73"/>
        <v>0</v>
      </c>
      <c r="AL590" s="201">
        <f t="shared" si="74"/>
        <v>0</v>
      </c>
      <c r="AM590" s="274"/>
      <c r="AN590" s="60"/>
      <c r="AO590" s="60"/>
      <c r="AP590" s="269">
        <f t="shared" si="75"/>
        <v>0</v>
      </c>
      <c r="AQ590" s="200">
        <f t="shared" si="76"/>
        <v>0</v>
      </c>
      <c r="AR590" s="277">
        <f t="shared" si="77"/>
        <v>0</v>
      </c>
    </row>
    <row r="591" spans="1:44" ht="15" customHeight="1">
      <c r="A591" s="70"/>
      <c r="B591" s="2"/>
      <c r="C591" s="74" t="s">
        <v>156</v>
      </c>
      <c r="D591" s="389" t="str">
        <f>IF(CNGE_2024_M1_Secc3!D154="","",CNGE_2024_M1_Secc3!D154)</f>
        <v/>
      </c>
      <c r="E591" s="389"/>
      <c r="F591" s="389"/>
      <c r="G591" s="389"/>
      <c r="H591" s="389"/>
      <c r="I591" s="316"/>
      <c r="J591" s="316"/>
      <c r="K591" s="316"/>
      <c r="L591" s="316"/>
      <c r="M591" s="316"/>
      <c r="N591" s="316"/>
      <c r="O591" s="316"/>
      <c r="P591" s="316"/>
      <c r="Q591" s="316"/>
      <c r="R591" s="316"/>
      <c r="S591" s="316"/>
      <c r="T591" s="316"/>
      <c r="U591" s="316"/>
      <c r="V591" s="316"/>
      <c r="W591" s="316"/>
      <c r="X591" s="316"/>
      <c r="Y591" s="316"/>
      <c r="Z591" s="316"/>
      <c r="AA591" s="316"/>
      <c r="AB591" s="316"/>
      <c r="AC591" s="316"/>
      <c r="AD591" s="316"/>
      <c r="AG591" s="172">
        <f t="shared" si="69"/>
        <v>0</v>
      </c>
      <c r="AH591" s="202">
        <f t="shared" si="70"/>
        <v>0</v>
      </c>
      <c r="AI591" s="203">
        <f t="shared" si="71"/>
        <v>0</v>
      </c>
      <c r="AJ591" s="204">
        <f t="shared" si="72"/>
        <v>0</v>
      </c>
      <c r="AK591" s="205">
        <f t="shared" si="73"/>
        <v>0</v>
      </c>
      <c r="AL591" s="201">
        <f t="shared" si="74"/>
        <v>0</v>
      </c>
      <c r="AM591" s="274"/>
      <c r="AN591" s="60"/>
      <c r="AO591" s="60"/>
      <c r="AP591" s="269">
        <f t="shared" si="75"/>
        <v>0</v>
      </c>
      <c r="AQ591" s="200">
        <f t="shared" si="76"/>
        <v>0</v>
      </c>
      <c r="AR591" s="277">
        <f t="shared" si="77"/>
        <v>0</v>
      </c>
    </row>
    <row r="592" spans="1:44" ht="15" customHeight="1">
      <c r="A592" s="70"/>
      <c r="B592" s="2"/>
      <c r="C592" s="74" t="s">
        <v>157</v>
      </c>
      <c r="D592" s="389" t="str">
        <f>IF(CNGE_2024_M1_Secc3!D155="","",CNGE_2024_M1_Secc3!D155)</f>
        <v/>
      </c>
      <c r="E592" s="389"/>
      <c r="F592" s="389"/>
      <c r="G592" s="389"/>
      <c r="H592" s="389"/>
      <c r="I592" s="316"/>
      <c r="J592" s="316"/>
      <c r="K592" s="316"/>
      <c r="L592" s="316"/>
      <c r="M592" s="316"/>
      <c r="N592" s="316"/>
      <c r="O592" s="316"/>
      <c r="P592" s="316"/>
      <c r="Q592" s="316"/>
      <c r="R592" s="316"/>
      <c r="S592" s="316"/>
      <c r="T592" s="316"/>
      <c r="U592" s="316"/>
      <c r="V592" s="316"/>
      <c r="W592" s="316"/>
      <c r="X592" s="316"/>
      <c r="Y592" s="316"/>
      <c r="Z592" s="316"/>
      <c r="AA592" s="316"/>
      <c r="AB592" s="316"/>
      <c r="AC592" s="316"/>
      <c r="AD592" s="316"/>
      <c r="AG592" s="172">
        <f t="shared" si="69"/>
        <v>0</v>
      </c>
      <c r="AH592" s="202">
        <f t="shared" si="70"/>
        <v>0</v>
      </c>
      <c r="AI592" s="203">
        <f t="shared" si="71"/>
        <v>0</v>
      </c>
      <c r="AJ592" s="204">
        <f t="shared" si="72"/>
        <v>0</v>
      </c>
      <c r="AK592" s="205">
        <f t="shared" si="73"/>
        <v>0</v>
      </c>
      <c r="AL592" s="201">
        <f t="shared" si="74"/>
        <v>0</v>
      </c>
      <c r="AM592" s="274"/>
      <c r="AN592" s="60"/>
      <c r="AO592" s="60"/>
      <c r="AP592" s="269">
        <f t="shared" si="75"/>
        <v>0</v>
      </c>
      <c r="AQ592" s="200">
        <f t="shared" si="76"/>
        <v>0</v>
      </c>
      <c r="AR592" s="277">
        <f t="shared" si="77"/>
        <v>0</v>
      </c>
    </row>
    <row r="593" spans="1:44" ht="15" customHeight="1">
      <c r="A593" s="70"/>
      <c r="B593" s="2"/>
      <c r="C593" s="74" t="s">
        <v>158</v>
      </c>
      <c r="D593" s="389" t="str">
        <f>IF(CNGE_2024_M1_Secc3!D156="","",CNGE_2024_M1_Secc3!D156)</f>
        <v/>
      </c>
      <c r="E593" s="389"/>
      <c r="F593" s="389"/>
      <c r="G593" s="389"/>
      <c r="H593" s="389"/>
      <c r="I593" s="316"/>
      <c r="J593" s="316"/>
      <c r="K593" s="316"/>
      <c r="L593" s="316"/>
      <c r="M593" s="316"/>
      <c r="N593" s="316"/>
      <c r="O593" s="316"/>
      <c r="P593" s="316"/>
      <c r="Q593" s="316"/>
      <c r="R593" s="316"/>
      <c r="S593" s="316"/>
      <c r="T593" s="316"/>
      <c r="U593" s="316"/>
      <c r="V593" s="316"/>
      <c r="W593" s="316"/>
      <c r="X593" s="316"/>
      <c r="Y593" s="316"/>
      <c r="Z593" s="316"/>
      <c r="AA593" s="316"/>
      <c r="AB593" s="316"/>
      <c r="AC593" s="316"/>
      <c r="AD593" s="316"/>
      <c r="AG593" s="172">
        <f t="shared" si="69"/>
        <v>0</v>
      </c>
      <c r="AH593" s="202">
        <f t="shared" si="70"/>
        <v>0</v>
      </c>
      <c r="AI593" s="203">
        <f t="shared" si="71"/>
        <v>0</v>
      </c>
      <c r="AJ593" s="204">
        <f t="shared" si="72"/>
        <v>0</v>
      </c>
      <c r="AK593" s="205">
        <f t="shared" si="73"/>
        <v>0</v>
      </c>
      <c r="AL593" s="201">
        <f t="shared" si="74"/>
        <v>0</v>
      </c>
      <c r="AM593" s="274"/>
      <c r="AN593" s="60"/>
      <c r="AO593" s="60"/>
      <c r="AP593" s="269">
        <f t="shared" si="75"/>
        <v>0</v>
      </c>
      <c r="AQ593" s="200">
        <f t="shared" si="76"/>
        <v>0</v>
      </c>
      <c r="AR593" s="277">
        <f t="shared" si="77"/>
        <v>0</v>
      </c>
    </row>
    <row r="594" spans="1:44" ht="15" customHeight="1">
      <c r="A594" s="70"/>
      <c r="B594" s="2"/>
      <c r="C594" s="122" t="s">
        <v>159</v>
      </c>
      <c r="D594" s="389" t="str">
        <f>IF(CNGE_2024_M1_Secc3!D157="","",CNGE_2024_M1_Secc3!D157)</f>
        <v/>
      </c>
      <c r="E594" s="389"/>
      <c r="F594" s="389"/>
      <c r="G594" s="389"/>
      <c r="H594" s="389"/>
      <c r="I594" s="316"/>
      <c r="J594" s="316"/>
      <c r="K594" s="316"/>
      <c r="L594" s="316"/>
      <c r="M594" s="316"/>
      <c r="N594" s="316"/>
      <c r="O594" s="316"/>
      <c r="P594" s="316"/>
      <c r="Q594" s="316"/>
      <c r="R594" s="316"/>
      <c r="S594" s="316"/>
      <c r="T594" s="316"/>
      <c r="U594" s="316"/>
      <c r="V594" s="316"/>
      <c r="W594" s="316"/>
      <c r="X594" s="316"/>
      <c r="Y594" s="316"/>
      <c r="Z594" s="316"/>
      <c r="AA594" s="316"/>
      <c r="AB594" s="316"/>
      <c r="AC594" s="316"/>
      <c r="AD594" s="316"/>
      <c r="AG594" s="172">
        <f t="shared" si="69"/>
        <v>0</v>
      </c>
      <c r="AH594" s="202">
        <f t="shared" si="70"/>
        <v>0</v>
      </c>
      <c r="AI594" s="203">
        <f t="shared" si="71"/>
        <v>0</v>
      </c>
      <c r="AJ594" s="204">
        <f t="shared" si="72"/>
        <v>0</v>
      </c>
      <c r="AK594" s="205">
        <f t="shared" si="73"/>
        <v>0</v>
      </c>
      <c r="AL594" s="201">
        <f t="shared" si="74"/>
        <v>0</v>
      </c>
      <c r="AM594" s="274"/>
      <c r="AN594" s="60"/>
      <c r="AO594" s="60"/>
      <c r="AP594" s="269">
        <f t="shared" si="75"/>
        <v>0</v>
      </c>
      <c r="AQ594" s="200">
        <f t="shared" si="76"/>
        <v>0</v>
      </c>
      <c r="AR594" s="277">
        <f t="shared" si="77"/>
        <v>0</v>
      </c>
    </row>
    <row r="595" spans="1:44" ht="15" customHeight="1">
      <c r="A595" s="70"/>
      <c r="B595" s="2"/>
      <c r="C595" s="74" t="s">
        <v>160</v>
      </c>
      <c r="D595" s="389" t="str">
        <f>IF(CNGE_2024_M1_Secc3!D158="","",CNGE_2024_M1_Secc3!D158)</f>
        <v/>
      </c>
      <c r="E595" s="389"/>
      <c r="F595" s="389"/>
      <c r="G595" s="389"/>
      <c r="H595" s="389"/>
      <c r="I595" s="316"/>
      <c r="J595" s="316"/>
      <c r="K595" s="316"/>
      <c r="L595" s="316"/>
      <c r="M595" s="316"/>
      <c r="N595" s="316"/>
      <c r="O595" s="316"/>
      <c r="P595" s="316"/>
      <c r="Q595" s="316"/>
      <c r="R595" s="316"/>
      <c r="S595" s="316"/>
      <c r="T595" s="316"/>
      <c r="U595" s="316"/>
      <c r="V595" s="316"/>
      <c r="W595" s="316"/>
      <c r="X595" s="316"/>
      <c r="Y595" s="316"/>
      <c r="Z595" s="316"/>
      <c r="AA595" s="316"/>
      <c r="AB595" s="316"/>
      <c r="AC595" s="316"/>
      <c r="AD595" s="316"/>
      <c r="AG595" s="172">
        <f t="shared" si="69"/>
        <v>0</v>
      </c>
      <c r="AH595" s="202">
        <f t="shared" si="70"/>
        <v>0</v>
      </c>
      <c r="AI595" s="203">
        <f t="shared" si="71"/>
        <v>0</v>
      </c>
      <c r="AJ595" s="204">
        <f t="shared" si="72"/>
        <v>0</v>
      </c>
      <c r="AK595" s="205">
        <f t="shared" si="73"/>
        <v>0</v>
      </c>
      <c r="AL595" s="201">
        <f t="shared" si="74"/>
        <v>0</v>
      </c>
      <c r="AM595" s="274"/>
      <c r="AN595" s="60"/>
      <c r="AO595" s="60"/>
      <c r="AP595" s="269">
        <f t="shared" si="75"/>
        <v>0</v>
      </c>
      <c r="AQ595" s="200">
        <f t="shared" si="76"/>
        <v>0</v>
      </c>
      <c r="AR595" s="277">
        <f t="shared" si="77"/>
        <v>0</v>
      </c>
    </row>
    <row r="596" spans="1:44" ht="15" customHeight="1">
      <c r="A596" s="70"/>
      <c r="B596" s="2"/>
      <c r="C596" s="74" t="s">
        <v>161</v>
      </c>
      <c r="D596" s="389" t="str">
        <f>IF(CNGE_2024_M1_Secc3!D159="","",CNGE_2024_M1_Secc3!D159)</f>
        <v/>
      </c>
      <c r="E596" s="389"/>
      <c r="F596" s="389"/>
      <c r="G596" s="389"/>
      <c r="H596" s="389"/>
      <c r="I596" s="316"/>
      <c r="J596" s="316"/>
      <c r="K596" s="316"/>
      <c r="L596" s="316"/>
      <c r="M596" s="316"/>
      <c r="N596" s="316"/>
      <c r="O596" s="316"/>
      <c r="P596" s="316"/>
      <c r="Q596" s="316"/>
      <c r="R596" s="316"/>
      <c r="S596" s="316"/>
      <c r="T596" s="316"/>
      <c r="U596" s="316"/>
      <c r="V596" s="316"/>
      <c r="W596" s="316"/>
      <c r="X596" s="316"/>
      <c r="Y596" s="316"/>
      <c r="Z596" s="316"/>
      <c r="AA596" s="316"/>
      <c r="AB596" s="316"/>
      <c r="AC596" s="316"/>
      <c r="AD596" s="316"/>
      <c r="AG596" s="172">
        <f t="shared" si="69"/>
        <v>0</v>
      </c>
      <c r="AH596" s="202">
        <f t="shared" si="70"/>
        <v>0</v>
      </c>
      <c r="AI596" s="203">
        <f t="shared" si="71"/>
        <v>0</v>
      </c>
      <c r="AJ596" s="204">
        <f t="shared" si="72"/>
        <v>0</v>
      </c>
      <c r="AK596" s="205">
        <f t="shared" si="73"/>
        <v>0</v>
      </c>
      <c r="AL596" s="201">
        <f t="shared" si="74"/>
        <v>0</v>
      </c>
      <c r="AM596" s="274"/>
      <c r="AN596" s="60"/>
      <c r="AO596" s="60"/>
      <c r="AP596" s="269">
        <f t="shared" si="75"/>
        <v>0</v>
      </c>
      <c r="AQ596" s="200">
        <f t="shared" si="76"/>
        <v>0</v>
      </c>
      <c r="AR596" s="277">
        <f t="shared" si="77"/>
        <v>0</v>
      </c>
    </row>
    <row r="597" spans="1:44" ht="15" customHeight="1">
      <c r="A597" s="70"/>
      <c r="B597" s="2"/>
      <c r="C597" s="74" t="s">
        <v>162</v>
      </c>
      <c r="D597" s="389" t="str">
        <f>IF(CNGE_2024_M1_Secc3!D160="","",CNGE_2024_M1_Secc3!D160)</f>
        <v/>
      </c>
      <c r="E597" s="389"/>
      <c r="F597" s="389"/>
      <c r="G597" s="389"/>
      <c r="H597" s="389"/>
      <c r="I597" s="316"/>
      <c r="J597" s="316"/>
      <c r="K597" s="316"/>
      <c r="L597" s="316"/>
      <c r="M597" s="316"/>
      <c r="N597" s="316"/>
      <c r="O597" s="316"/>
      <c r="P597" s="316"/>
      <c r="Q597" s="316"/>
      <c r="R597" s="316"/>
      <c r="S597" s="316"/>
      <c r="T597" s="316"/>
      <c r="U597" s="316"/>
      <c r="V597" s="316"/>
      <c r="W597" s="316"/>
      <c r="X597" s="316"/>
      <c r="Y597" s="316"/>
      <c r="Z597" s="316"/>
      <c r="AA597" s="316"/>
      <c r="AB597" s="316"/>
      <c r="AC597" s="316"/>
      <c r="AD597" s="316"/>
      <c r="AG597" s="172">
        <f t="shared" si="69"/>
        <v>0</v>
      </c>
      <c r="AH597" s="202">
        <f t="shared" si="70"/>
        <v>0</v>
      </c>
      <c r="AI597" s="203">
        <f t="shared" si="71"/>
        <v>0</v>
      </c>
      <c r="AJ597" s="204">
        <f t="shared" si="72"/>
        <v>0</v>
      </c>
      <c r="AK597" s="205">
        <f t="shared" si="73"/>
        <v>0</v>
      </c>
      <c r="AL597" s="201">
        <f t="shared" si="74"/>
        <v>0</v>
      </c>
      <c r="AM597" s="274"/>
      <c r="AN597" s="60"/>
      <c r="AO597" s="60"/>
      <c r="AP597" s="269">
        <f t="shared" si="75"/>
        <v>0</v>
      </c>
      <c r="AQ597" s="200">
        <f t="shared" si="76"/>
        <v>0</v>
      </c>
      <c r="AR597" s="277">
        <f t="shared" si="77"/>
        <v>0</v>
      </c>
    </row>
    <row r="598" spans="1:44" ht="15" customHeight="1">
      <c r="A598" s="70"/>
      <c r="B598" s="2"/>
      <c r="C598" s="74" t="s">
        <v>163</v>
      </c>
      <c r="D598" s="389" t="str">
        <f>IF(CNGE_2024_M1_Secc3!D161="","",CNGE_2024_M1_Secc3!D161)</f>
        <v/>
      </c>
      <c r="E598" s="389"/>
      <c r="F598" s="389"/>
      <c r="G598" s="389"/>
      <c r="H598" s="389"/>
      <c r="I598" s="316"/>
      <c r="J598" s="316"/>
      <c r="K598" s="316"/>
      <c r="L598" s="316"/>
      <c r="M598" s="316"/>
      <c r="N598" s="316"/>
      <c r="O598" s="316"/>
      <c r="P598" s="316"/>
      <c r="Q598" s="316"/>
      <c r="R598" s="316"/>
      <c r="S598" s="316"/>
      <c r="T598" s="316"/>
      <c r="U598" s="316"/>
      <c r="V598" s="316"/>
      <c r="W598" s="316"/>
      <c r="X598" s="316"/>
      <c r="Y598" s="316"/>
      <c r="Z598" s="316"/>
      <c r="AA598" s="316"/>
      <c r="AB598" s="316"/>
      <c r="AC598" s="316"/>
      <c r="AD598" s="316"/>
      <c r="AG598" s="172">
        <f t="shared" si="69"/>
        <v>0</v>
      </c>
      <c r="AH598" s="202">
        <f t="shared" si="70"/>
        <v>0</v>
      </c>
      <c r="AI598" s="203">
        <f t="shared" si="71"/>
        <v>0</v>
      </c>
      <c r="AJ598" s="204">
        <f t="shared" si="72"/>
        <v>0</v>
      </c>
      <c r="AK598" s="205">
        <f t="shared" si="73"/>
        <v>0</v>
      </c>
      <c r="AL598" s="201">
        <f t="shared" si="74"/>
        <v>0</v>
      </c>
      <c r="AM598" s="274"/>
      <c r="AN598" s="60"/>
      <c r="AO598" s="60"/>
      <c r="AP598" s="269">
        <f t="shared" si="75"/>
        <v>0</v>
      </c>
      <c r="AQ598" s="200">
        <f t="shared" si="76"/>
        <v>0</v>
      </c>
      <c r="AR598" s="277">
        <f t="shared" si="77"/>
        <v>0</v>
      </c>
    </row>
    <row r="599" spans="1:44" ht="15" customHeight="1">
      <c r="A599" s="70"/>
      <c r="B599" s="2"/>
      <c r="C599" s="74" t="s">
        <v>164</v>
      </c>
      <c r="D599" s="389" t="str">
        <f>IF(CNGE_2024_M1_Secc3!D162="","",CNGE_2024_M1_Secc3!D162)</f>
        <v/>
      </c>
      <c r="E599" s="389"/>
      <c r="F599" s="389"/>
      <c r="G599" s="389"/>
      <c r="H599" s="389"/>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G599" s="172">
        <f t="shared" si="69"/>
        <v>0</v>
      </c>
      <c r="AH599" s="202">
        <f t="shared" si="70"/>
        <v>0</v>
      </c>
      <c r="AI599" s="203">
        <f t="shared" si="71"/>
        <v>0</v>
      </c>
      <c r="AJ599" s="204">
        <f t="shared" si="72"/>
        <v>0</v>
      </c>
      <c r="AK599" s="205">
        <f t="shared" si="73"/>
        <v>0</v>
      </c>
      <c r="AL599" s="201">
        <f t="shared" si="74"/>
        <v>0</v>
      </c>
      <c r="AM599" s="274"/>
      <c r="AN599" s="60"/>
      <c r="AO599" s="60"/>
      <c r="AP599" s="269">
        <f t="shared" si="75"/>
        <v>0</v>
      </c>
      <c r="AQ599" s="200">
        <f t="shared" si="76"/>
        <v>0</v>
      </c>
      <c r="AR599" s="277">
        <f t="shared" si="77"/>
        <v>0</v>
      </c>
    </row>
    <row r="600" spans="1:44" ht="15" customHeight="1">
      <c r="A600" s="70"/>
      <c r="B600" s="2"/>
      <c r="C600" s="74" t="s">
        <v>165</v>
      </c>
      <c r="D600" s="389" t="str">
        <f>IF(CNGE_2024_M1_Secc3!D163="","",CNGE_2024_M1_Secc3!D163)</f>
        <v/>
      </c>
      <c r="E600" s="389"/>
      <c r="F600" s="389"/>
      <c r="G600" s="389"/>
      <c r="H600" s="389"/>
      <c r="I600" s="316"/>
      <c r="J600" s="316"/>
      <c r="K600" s="316"/>
      <c r="L600" s="316"/>
      <c r="M600" s="316"/>
      <c r="N600" s="316"/>
      <c r="O600" s="316"/>
      <c r="P600" s="316"/>
      <c r="Q600" s="316"/>
      <c r="R600" s="316"/>
      <c r="S600" s="316"/>
      <c r="T600" s="316"/>
      <c r="U600" s="316"/>
      <c r="V600" s="316"/>
      <c r="W600" s="316"/>
      <c r="X600" s="316"/>
      <c r="Y600" s="316"/>
      <c r="Z600" s="316"/>
      <c r="AA600" s="316"/>
      <c r="AB600" s="316"/>
      <c r="AC600" s="316"/>
      <c r="AD600" s="316"/>
      <c r="AG600" s="172">
        <f t="shared" si="69"/>
        <v>0</v>
      </c>
      <c r="AH600" s="202">
        <f t="shared" si="70"/>
        <v>0</v>
      </c>
      <c r="AI600" s="203">
        <f t="shared" si="71"/>
        <v>0</v>
      </c>
      <c r="AJ600" s="204">
        <f t="shared" si="72"/>
        <v>0</v>
      </c>
      <c r="AK600" s="205">
        <f t="shared" si="73"/>
        <v>0</v>
      </c>
      <c r="AL600" s="201">
        <f t="shared" si="74"/>
        <v>0</v>
      </c>
      <c r="AM600" s="274"/>
      <c r="AN600" s="60"/>
      <c r="AO600" s="60"/>
      <c r="AP600" s="269">
        <f t="shared" si="75"/>
        <v>0</v>
      </c>
      <c r="AQ600" s="200">
        <f t="shared" si="76"/>
        <v>0</v>
      </c>
      <c r="AR600" s="277">
        <f t="shared" si="77"/>
        <v>0</v>
      </c>
    </row>
    <row r="601" spans="1:44" ht="15" customHeight="1">
      <c r="A601" s="70"/>
      <c r="B601" s="2"/>
      <c r="C601" s="74" t="s">
        <v>166</v>
      </c>
      <c r="D601" s="389" t="str">
        <f>IF(CNGE_2024_M1_Secc3!D164="","",CNGE_2024_M1_Secc3!D164)</f>
        <v/>
      </c>
      <c r="E601" s="389"/>
      <c r="F601" s="389"/>
      <c r="G601" s="389"/>
      <c r="H601" s="389"/>
      <c r="I601" s="316"/>
      <c r="J601" s="316"/>
      <c r="K601" s="316"/>
      <c r="L601" s="316"/>
      <c r="M601" s="316"/>
      <c r="N601" s="316"/>
      <c r="O601" s="316"/>
      <c r="P601" s="316"/>
      <c r="Q601" s="316"/>
      <c r="R601" s="316"/>
      <c r="S601" s="316"/>
      <c r="T601" s="316"/>
      <c r="U601" s="316"/>
      <c r="V601" s="316"/>
      <c r="W601" s="316"/>
      <c r="X601" s="316"/>
      <c r="Y601" s="316"/>
      <c r="Z601" s="316"/>
      <c r="AA601" s="316"/>
      <c r="AB601" s="316"/>
      <c r="AC601" s="316"/>
      <c r="AD601" s="316"/>
      <c r="AG601" s="172">
        <f t="shared" si="69"/>
        <v>0</v>
      </c>
      <c r="AH601" s="202">
        <f t="shared" si="70"/>
        <v>0</v>
      </c>
      <c r="AI601" s="203">
        <f t="shared" si="71"/>
        <v>0</v>
      </c>
      <c r="AJ601" s="204">
        <f t="shared" si="72"/>
        <v>0</v>
      </c>
      <c r="AK601" s="205">
        <f t="shared" si="73"/>
        <v>0</v>
      </c>
      <c r="AL601" s="201">
        <f t="shared" si="74"/>
        <v>0</v>
      </c>
      <c r="AM601" s="274"/>
      <c r="AN601" s="60"/>
      <c r="AO601" s="60"/>
      <c r="AP601" s="269">
        <f t="shared" si="75"/>
        <v>0</v>
      </c>
      <c r="AQ601" s="200">
        <f t="shared" si="76"/>
        <v>0</v>
      </c>
      <c r="AR601" s="277">
        <f t="shared" si="77"/>
        <v>0</v>
      </c>
    </row>
    <row r="602" spans="1:44" ht="15" customHeight="1">
      <c r="A602" s="70"/>
      <c r="B602" s="2"/>
      <c r="C602" s="74" t="s">
        <v>167</v>
      </c>
      <c r="D602" s="389" t="str">
        <f>IF(CNGE_2024_M1_Secc3!D165="","",CNGE_2024_M1_Secc3!D165)</f>
        <v/>
      </c>
      <c r="E602" s="389"/>
      <c r="F602" s="389"/>
      <c r="G602" s="389"/>
      <c r="H602" s="389"/>
      <c r="I602" s="316"/>
      <c r="J602" s="316"/>
      <c r="K602" s="316"/>
      <c r="L602" s="316"/>
      <c r="M602" s="316"/>
      <c r="N602" s="316"/>
      <c r="O602" s="316"/>
      <c r="P602" s="316"/>
      <c r="Q602" s="316"/>
      <c r="R602" s="316"/>
      <c r="S602" s="316"/>
      <c r="T602" s="316"/>
      <c r="U602" s="316"/>
      <c r="V602" s="316"/>
      <c r="W602" s="316"/>
      <c r="X602" s="316"/>
      <c r="Y602" s="316"/>
      <c r="Z602" s="316"/>
      <c r="AA602" s="316"/>
      <c r="AB602" s="316"/>
      <c r="AC602" s="316"/>
      <c r="AD602" s="316"/>
      <c r="AG602" s="172">
        <f t="shared" si="69"/>
        <v>0</v>
      </c>
      <c r="AH602" s="202">
        <f t="shared" si="70"/>
        <v>0</v>
      </c>
      <c r="AI602" s="203">
        <f t="shared" si="71"/>
        <v>0</v>
      </c>
      <c r="AJ602" s="204">
        <f t="shared" si="72"/>
        <v>0</v>
      </c>
      <c r="AK602" s="205">
        <f t="shared" si="73"/>
        <v>0</v>
      </c>
      <c r="AL602" s="201">
        <f t="shared" si="74"/>
        <v>0</v>
      </c>
      <c r="AM602" s="274"/>
      <c r="AN602" s="60"/>
      <c r="AO602" s="60"/>
      <c r="AP602" s="269">
        <f t="shared" si="75"/>
        <v>0</v>
      </c>
      <c r="AQ602" s="200">
        <f t="shared" si="76"/>
        <v>0</v>
      </c>
      <c r="AR602" s="277">
        <f t="shared" si="77"/>
        <v>0</v>
      </c>
    </row>
    <row r="603" spans="1:44" ht="15" customHeight="1">
      <c r="A603" s="70"/>
      <c r="B603" s="2"/>
      <c r="C603" s="74" t="s">
        <v>168</v>
      </c>
      <c r="D603" s="389" t="str">
        <f>IF(CNGE_2024_M1_Secc3!D166="","",CNGE_2024_M1_Secc3!D166)</f>
        <v/>
      </c>
      <c r="E603" s="389"/>
      <c r="F603" s="389"/>
      <c r="G603" s="389"/>
      <c r="H603" s="389"/>
      <c r="I603" s="316"/>
      <c r="J603" s="316"/>
      <c r="K603" s="316"/>
      <c r="L603" s="316"/>
      <c r="M603" s="316"/>
      <c r="N603" s="316"/>
      <c r="O603" s="316"/>
      <c r="P603" s="316"/>
      <c r="Q603" s="316"/>
      <c r="R603" s="316"/>
      <c r="S603" s="316"/>
      <c r="T603" s="316"/>
      <c r="U603" s="316"/>
      <c r="V603" s="316"/>
      <c r="W603" s="316"/>
      <c r="X603" s="316"/>
      <c r="Y603" s="316"/>
      <c r="Z603" s="316"/>
      <c r="AA603" s="316"/>
      <c r="AB603" s="316"/>
      <c r="AC603" s="316"/>
      <c r="AD603" s="316"/>
      <c r="AG603" s="172">
        <f t="shared" si="69"/>
        <v>0</v>
      </c>
      <c r="AH603" s="202">
        <f t="shared" si="70"/>
        <v>0</v>
      </c>
      <c r="AI603" s="203">
        <f t="shared" si="71"/>
        <v>0</v>
      </c>
      <c r="AJ603" s="204">
        <f t="shared" si="72"/>
        <v>0</v>
      </c>
      <c r="AK603" s="205">
        <f t="shared" si="73"/>
        <v>0</v>
      </c>
      <c r="AL603" s="201">
        <f t="shared" si="74"/>
        <v>0</v>
      </c>
      <c r="AM603" s="274"/>
      <c r="AN603" s="60"/>
      <c r="AO603" s="60"/>
      <c r="AP603" s="269">
        <f t="shared" si="75"/>
        <v>0</v>
      </c>
      <c r="AQ603" s="200">
        <f t="shared" si="76"/>
        <v>0</v>
      </c>
      <c r="AR603" s="277">
        <f t="shared" si="77"/>
        <v>0</v>
      </c>
    </row>
    <row r="604" spans="1:44" ht="15" customHeight="1">
      <c r="A604" s="70"/>
      <c r="B604" s="2"/>
      <c r="C604" s="74" t="s">
        <v>169</v>
      </c>
      <c r="D604" s="389" t="str">
        <f>IF(CNGE_2024_M1_Secc3!D167="","",CNGE_2024_M1_Secc3!D167)</f>
        <v/>
      </c>
      <c r="E604" s="389"/>
      <c r="F604" s="389"/>
      <c r="G604" s="389"/>
      <c r="H604" s="389"/>
      <c r="I604" s="316"/>
      <c r="J604" s="316"/>
      <c r="K604" s="316"/>
      <c r="L604" s="316"/>
      <c r="M604" s="316"/>
      <c r="N604" s="316"/>
      <c r="O604" s="316"/>
      <c r="P604" s="316"/>
      <c r="Q604" s="316"/>
      <c r="R604" s="316"/>
      <c r="S604" s="316"/>
      <c r="T604" s="316"/>
      <c r="U604" s="316"/>
      <c r="V604" s="316"/>
      <c r="W604" s="316"/>
      <c r="X604" s="316"/>
      <c r="Y604" s="316"/>
      <c r="Z604" s="316"/>
      <c r="AA604" s="316"/>
      <c r="AB604" s="316"/>
      <c r="AC604" s="316"/>
      <c r="AD604" s="316"/>
      <c r="AG604" s="172">
        <f t="shared" si="69"/>
        <v>0</v>
      </c>
      <c r="AH604" s="202">
        <f t="shared" si="70"/>
        <v>0</v>
      </c>
      <c r="AI604" s="203">
        <f t="shared" si="71"/>
        <v>0</v>
      </c>
      <c r="AJ604" s="204">
        <f t="shared" si="72"/>
        <v>0</v>
      </c>
      <c r="AK604" s="205">
        <f t="shared" si="73"/>
        <v>0</v>
      </c>
      <c r="AL604" s="201">
        <f t="shared" si="74"/>
        <v>0</v>
      </c>
      <c r="AM604" s="274"/>
      <c r="AN604" s="60"/>
      <c r="AO604" s="60"/>
      <c r="AP604" s="269">
        <f t="shared" si="75"/>
        <v>0</v>
      </c>
      <c r="AQ604" s="200">
        <f t="shared" si="76"/>
        <v>0</v>
      </c>
      <c r="AR604" s="277">
        <f t="shared" si="77"/>
        <v>0</v>
      </c>
    </row>
    <row r="605" spans="1:44" ht="15" customHeight="1">
      <c r="A605" s="70"/>
      <c r="B605" s="2"/>
      <c r="C605" s="74" t="s">
        <v>170</v>
      </c>
      <c r="D605" s="389" t="str">
        <f>IF(CNGE_2024_M1_Secc3!D168="","",CNGE_2024_M1_Secc3!D168)</f>
        <v/>
      </c>
      <c r="E605" s="389"/>
      <c r="F605" s="389"/>
      <c r="G605" s="389"/>
      <c r="H605" s="389"/>
      <c r="I605" s="316"/>
      <c r="J605" s="316"/>
      <c r="K605" s="316"/>
      <c r="L605" s="316"/>
      <c r="M605" s="316"/>
      <c r="N605" s="316"/>
      <c r="O605" s="316"/>
      <c r="P605" s="316"/>
      <c r="Q605" s="316"/>
      <c r="R605" s="316"/>
      <c r="S605" s="316"/>
      <c r="T605" s="316"/>
      <c r="U605" s="316"/>
      <c r="V605" s="316"/>
      <c r="W605" s="316"/>
      <c r="X605" s="316"/>
      <c r="Y605" s="316"/>
      <c r="Z605" s="316"/>
      <c r="AA605" s="316"/>
      <c r="AB605" s="316"/>
      <c r="AC605" s="316"/>
      <c r="AD605" s="316"/>
      <c r="AG605" s="172">
        <f t="shared" si="69"/>
        <v>0</v>
      </c>
      <c r="AH605" s="202">
        <f t="shared" si="70"/>
        <v>0</v>
      </c>
      <c r="AI605" s="203">
        <f t="shared" si="71"/>
        <v>0</v>
      </c>
      <c r="AJ605" s="204">
        <f t="shared" si="72"/>
        <v>0</v>
      </c>
      <c r="AK605" s="205">
        <f t="shared" si="73"/>
        <v>0</v>
      </c>
      <c r="AL605" s="201">
        <f t="shared" si="74"/>
        <v>0</v>
      </c>
      <c r="AM605" s="274"/>
      <c r="AN605" s="60"/>
      <c r="AO605" s="60"/>
      <c r="AP605" s="269">
        <f t="shared" si="75"/>
        <v>0</v>
      </c>
      <c r="AQ605" s="200">
        <f t="shared" si="76"/>
        <v>0</v>
      </c>
      <c r="AR605" s="277">
        <f t="shared" si="77"/>
        <v>0</v>
      </c>
    </row>
    <row r="606" spans="1:44" ht="15" customHeight="1">
      <c r="A606" s="70"/>
      <c r="B606" s="2"/>
      <c r="C606" s="74" t="s">
        <v>171</v>
      </c>
      <c r="D606" s="389" t="str">
        <f>IF(CNGE_2024_M1_Secc3!D169="","",CNGE_2024_M1_Secc3!D169)</f>
        <v/>
      </c>
      <c r="E606" s="389"/>
      <c r="F606" s="389"/>
      <c r="G606" s="389"/>
      <c r="H606" s="389"/>
      <c r="I606" s="316"/>
      <c r="J606" s="316"/>
      <c r="K606" s="316"/>
      <c r="L606" s="316"/>
      <c r="M606" s="316"/>
      <c r="N606" s="316"/>
      <c r="O606" s="316"/>
      <c r="P606" s="316"/>
      <c r="Q606" s="316"/>
      <c r="R606" s="316"/>
      <c r="S606" s="316"/>
      <c r="T606" s="316"/>
      <c r="U606" s="316"/>
      <c r="V606" s="316"/>
      <c r="W606" s="316"/>
      <c r="X606" s="316"/>
      <c r="Y606" s="316"/>
      <c r="Z606" s="316"/>
      <c r="AA606" s="316"/>
      <c r="AB606" s="316"/>
      <c r="AC606" s="316"/>
      <c r="AD606" s="316"/>
      <c r="AG606" s="172">
        <f t="shared" si="69"/>
        <v>0</v>
      </c>
      <c r="AH606" s="202">
        <f t="shared" si="70"/>
        <v>0</v>
      </c>
      <c r="AI606" s="203">
        <f t="shared" si="71"/>
        <v>0</v>
      </c>
      <c r="AJ606" s="204">
        <f t="shared" si="72"/>
        <v>0</v>
      </c>
      <c r="AK606" s="205">
        <f t="shared" si="73"/>
        <v>0</v>
      </c>
      <c r="AL606" s="201">
        <f t="shared" si="74"/>
        <v>0</v>
      </c>
      <c r="AM606" s="274"/>
      <c r="AN606" s="60"/>
      <c r="AO606" s="60"/>
      <c r="AP606" s="269">
        <f t="shared" si="75"/>
        <v>0</v>
      </c>
      <c r="AQ606" s="200">
        <f t="shared" si="76"/>
        <v>0</v>
      </c>
      <c r="AR606" s="277">
        <f t="shared" si="77"/>
        <v>0</v>
      </c>
    </row>
    <row r="607" spans="1:44" ht="15" customHeight="1">
      <c r="A607" s="70"/>
      <c r="B607" s="2"/>
      <c r="C607" s="74" t="s">
        <v>172</v>
      </c>
      <c r="D607" s="389" t="str">
        <f>IF(CNGE_2024_M1_Secc3!D170="","",CNGE_2024_M1_Secc3!D170)</f>
        <v/>
      </c>
      <c r="E607" s="389"/>
      <c r="F607" s="389"/>
      <c r="G607" s="389"/>
      <c r="H607" s="389"/>
      <c r="I607" s="316"/>
      <c r="J607" s="316"/>
      <c r="K607" s="316"/>
      <c r="L607" s="316"/>
      <c r="M607" s="316"/>
      <c r="N607" s="316"/>
      <c r="O607" s="316"/>
      <c r="P607" s="316"/>
      <c r="Q607" s="316"/>
      <c r="R607" s="316"/>
      <c r="S607" s="316"/>
      <c r="T607" s="316"/>
      <c r="U607" s="316"/>
      <c r="V607" s="316"/>
      <c r="W607" s="316"/>
      <c r="X607" s="316"/>
      <c r="Y607" s="316"/>
      <c r="Z607" s="316"/>
      <c r="AA607" s="316"/>
      <c r="AB607" s="316"/>
      <c r="AC607" s="316"/>
      <c r="AD607" s="316"/>
      <c r="AG607" s="172">
        <f t="shared" si="69"/>
        <v>0</v>
      </c>
      <c r="AH607" s="202">
        <f t="shared" si="70"/>
        <v>0</v>
      </c>
      <c r="AI607" s="203">
        <f t="shared" si="71"/>
        <v>0</v>
      </c>
      <c r="AJ607" s="204">
        <f t="shared" si="72"/>
        <v>0</v>
      </c>
      <c r="AK607" s="205">
        <f t="shared" si="73"/>
        <v>0</v>
      </c>
      <c r="AL607" s="201">
        <f t="shared" si="74"/>
        <v>0</v>
      </c>
      <c r="AM607" s="274"/>
      <c r="AN607" s="60"/>
      <c r="AO607" s="60"/>
      <c r="AP607" s="269">
        <f t="shared" si="75"/>
        <v>0</v>
      </c>
      <c r="AQ607" s="200">
        <f t="shared" si="76"/>
        <v>0</v>
      </c>
      <c r="AR607" s="277">
        <f t="shared" si="77"/>
        <v>0</v>
      </c>
    </row>
    <row r="608" spans="1:44" ht="15" customHeight="1">
      <c r="A608" s="70"/>
      <c r="B608" s="2"/>
      <c r="C608" s="74" t="s">
        <v>173</v>
      </c>
      <c r="D608" s="389" t="str">
        <f>IF(CNGE_2024_M1_Secc3!D171="","",CNGE_2024_M1_Secc3!D171)</f>
        <v/>
      </c>
      <c r="E608" s="389"/>
      <c r="F608" s="389"/>
      <c r="G608" s="389"/>
      <c r="H608" s="389"/>
      <c r="I608" s="316"/>
      <c r="J608" s="316"/>
      <c r="K608" s="316"/>
      <c r="L608" s="316"/>
      <c r="M608" s="316"/>
      <c r="N608" s="316"/>
      <c r="O608" s="316"/>
      <c r="P608" s="316"/>
      <c r="Q608" s="316"/>
      <c r="R608" s="316"/>
      <c r="S608" s="316"/>
      <c r="T608" s="316"/>
      <c r="U608" s="316"/>
      <c r="V608" s="316"/>
      <c r="W608" s="316"/>
      <c r="X608" s="316"/>
      <c r="Y608" s="316"/>
      <c r="Z608" s="316"/>
      <c r="AA608" s="316"/>
      <c r="AB608" s="316"/>
      <c r="AC608" s="316"/>
      <c r="AD608" s="316"/>
      <c r="AG608" s="172">
        <f t="shared" si="69"/>
        <v>0</v>
      </c>
      <c r="AH608" s="202">
        <f t="shared" si="70"/>
        <v>0</v>
      </c>
      <c r="AI608" s="203">
        <f t="shared" si="71"/>
        <v>0</v>
      </c>
      <c r="AJ608" s="204">
        <f t="shared" si="72"/>
        <v>0</v>
      </c>
      <c r="AK608" s="205">
        <f t="shared" si="73"/>
        <v>0</v>
      </c>
      <c r="AL608" s="201">
        <f t="shared" si="74"/>
        <v>0</v>
      </c>
      <c r="AM608" s="274"/>
      <c r="AN608" s="60"/>
      <c r="AO608" s="60"/>
      <c r="AP608" s="269">
        <f t="shared" si="75"/>
        <v>0</v>
      </c>
      <c r="AQ608" s="200">
        <f t="shared" si="76"/>
        <v>0</v>
      </c>
      <c r="AR608" s="277">
        <f t="shared" si="77"/>
        <v>0</v>
      </c>
    </row>
    <row r="609" spans="1:44" ht="15" customHeight="1">
      <c r="A609" s="70"/>
      <c r="B609" s="2"/>
      <c r="C609" s="74" t="s">
        <v>174</v>
      </c>
      <c r="D609" s="389" t="str">
        <f>IF(CNGE_2024_M1_Secc3!D172="","",CNGE_2024_M1_Secc3!D172)</f>
        <v/>
      </c>
      <c r="E609" s="389"/>
      <c r="F609" s="389"/>
      <c r="G609" s="389"/>
      <c r="H609" s="389"/>
      <c r="I609" s="316"/>
      <c r="J609" s="316"/>
      <c r="K609" s="316"/>
      <c r="L609" s="316"/>
      <c r="M609" s="316"/>
      <c r="N609" s="316"/>
      <c r="O609" s="316"/>
      <c r="P609" s="316"/>
      <c r="Q609" s="316"/>
      <c r="R609" s="316"/>
      <c r="S609" s="316"/>
      <c r="T609" s="316"/>
      <c r="U609" s="316"/>
      <c r="V609" s="316"/>
      <c r="W609" s="316"/>
      <c r="X609" s="316"/>
      <c r="Y609" s="316"/>
      <c r="Z609" s="316"/>
      <c r="AA609" s="316"/>
      <c r="AB609" s="316"/>
      <c r="AC609" s="316"/>
      <c r="AD609" s="316"/>
      <c r="AG609" s="172">
        <f t="shared" si="69"/>
        <v>0</v>
      </c>
      <c r="AH609" s="202">
        <f t="shared" si="70"/>
        <v>0</v>
      </c>
      <c r="AI609" s="203">
        <f t="shared" si="71"/>
        <v>0</v>
      </c>
      <c r="AJ609" s="204">
        <f t="shared" si="72"/>
        <v>0</v>
      </c>
      <c r="AK609" s="205">
        <f t="shared" si="73"/>
        <v>0</v>
      </c>
      <c r="AL609" s="201">
        <f t="shared" si="74"/>
        <v>0</v>
      </c>
      <c r="AM609" s="274"/>
      <c r="AN609" s="60"/>
      <c r="AO609" s="60"/>
      <c r="AP609" s="269">
        <f t="shared" si="75"/>
        <v>0</v>
      </c>
      <c r="AQ609" s="200">
        <f t="shared" si="76"/>
        <v>0</v>
      </c>
      <c r="AR609" s="277">
        <f t="shared" si="77"/>
        <v>0</v>
      </c>
    </row>
    <row r="610" spans="1:44" ht="15" customHeight="1">
      <c r="A610" s="70"/>
      <c r="B610" s="2"/>
      <c r="C610" s="74" t="s">
        <v>175</v>
      </c>
      <c r="D610" s="389" t="str">
        <f>IF(CNGE_2024_M1_Secc3!D173="","",CNGE_2024_M1_Secc3!D173)</f>
        <v/>
      </c>
      <c r="E610" s="389"/>
      <c r="F610" s="389"/>
      <c r="G610" s="389"/>
      <c r="H610" s="389"/>
      <c r="I610" s="316"/>
      <c r="J610" s="316"/>
      <c r="K610" s="316"/>
      <c r="L610" s="316"/>
      <c r="M610" s="316"/>
      <c r="N610" s="316"/>
      <c r="O610" s="316"/>
      <c r="P610" s="316"/>
      <c r="Q610" s="316"/>
      <c r="R610" s="316"/>
      <c r="S610" s="316"/>
      <c r="T610" s="316"/>
      <c r="U610" s="316"/>
      <c r="V610" s="316"/>
      <c r="W610" s="316"/>
      <c r="X610" s="316"/>
      <c r="Y610" s="316"/>
      <c r="Z610" s="316"/>
      <c r="AA610" s="316"/>
      <c r="AB610" s="316"/>
      <c r="AC610" s="316"/>
      <c r="AD610" s="316"/>
      <c r="AG610" s="172">
        <f t="shared" si="69"/>
        <v>0</v>
      </c>
      <c r="AH610" s="202">
        <f t="shared" si="70"/>
        <v>0</v>
      </c>
      <c r="AI610" s="203">
        <f t="shared" si="71"/>
        <v>0</v>
      </c>
      <c r="AJ610" s="204">
        <f t="shared" si="72"/>
        <v>0</v>
      </c>
      <c r="AK610" s="205">
        <f t="shared" si="73"/>
        <v>0</v>
      </c>
      <c r="AL610" s="201">
        <f t="shared" si="74"/>
        <v>0</v>
      </c>
      <c r="AM610" s="274"/>
      <c r="AN610" s="60"/>
      <c r="AO610" s="60"/>
      <c r="AP610" s="269">
        <f t="shared" si="75"/>
        <v>0</v>
      </c>
      <c r="AQ610" s="200">
        <f t="shared" si="76"/>
        <v>0</v>
      </c>
      <c r="AR610" s="277">
        <f t="shared" si="77"/>
        <v>0</v>
      </c>
    </row>
    <row r="611" spans="1:44" ht="15" customHeight="1">
      <c r="A611" s="70"/>
      <c r="B611" s="2"/>
      <c r="C611" s="74" t="s">
        <v>176</v>
      </c>
      <c r="D611" s="389" t="str">
        <f>IF(CNGE_2024_M1_Secc3!D174="","",CNGE_2024_M1_Secc3!D174)</f>
        <v/>
      </c>
      <c r="E611" s="389"/>
      <c r="F611" s="389"/>
      <c r="G611" s="389"/>
      <c r="H611" s="389"/>
      <c r="I611" s="316"/>
      <c r="J611" s="316"/>
      <c r="K611" s="316"/>
      <c r="L611" s="316"/>
      <c r="M611" s="316"/>
      <c r="N611" s="316"/>
      <c r="O611" s="316"/>
      <c r="P611" s="316"/>
      <c r="Q611" s="316"/>
      <c r="R611" s="316"/>
      <c r="S611" s="316"/>
      <c r="T611" s="316"/>
      <c r="U611" s="316"/>
      <c r="V611" s="316"/>
      <c r="W611" s="316"/>
      <c r="X611" s="316"/>
      <c r="Y611" s="316"/>
      <c r="Z611" s="316"/>
      <c r="AA611" s="316"/>
      <c r="AB611" s="316"/>
      <c r="AC611" s="316"/>
      <c r="AD611" s="316"/>
      <c r="AG611" s="172">
        <f t="shared" si="69"/>
        <v>0</v>
      </c>
      <c r="AH611" s="202">
        <f t="shared" si="70"/>
        <v>0</v>
      </c>
      <c r="AI611" s="203">
        <f t="shared" si="71"/>
        <v>0</v>
      </c>
      <c r="AJ611" s="204">
        <f t="shared" si="72"/>
        <v>0</v>
      </c>
      <c r="AK611" s="205">
        <f t="shared" si="73"/>
        <v>0</v>
      </c>
      <c r="AL611" s="201">
        <f t="shared" si="74"/>
        <v>0</v>
      </c>
      <c r="AM611" s="274"/>
      <c r="AN611" s="60"/>
      <c r="AO611" s="60"/>
      <c r="AP611" s="269">
        <f t="shared" si="75"/>
        <v>0</v>
      </c>
      <c r="AQ611" s="200">
        <f t="shared" si="76"/>
        <v>0</v>
      </c>
      <c r="AR611" s="277">
        <f t="shared" si="77"/>
        <v>0</v>
      </c>
    </row>
    <row r="612" spans="1:44" ht="15" customHeight="1">
      <c r="A612" s="70"/>
      <c r="B612" s="2"/>
      <c r="C612" s="74" t="s">
        <v>177</v>
      </c>
      <c r="D612" s="389" t="str">
        <f>IF(CNGE_2024_M1_Secc3!D175="","",CNGE_2024_M1_Secc3!D175)</f>
        <v/>
      </c>
      <c r="E612" s="389"/>
      <c r="F612" s="389"/>
      <c r="G612" s="389"/>
      <c r="H612" s="389"/>
      <c r="I612" s="316"/>
      <c r="J612" s="316"/>
      <c r="K612" s="316"/>
      <c r="L612" s="316"/>
      <c r="M612" s="316"/>
      <c r="N612" s="316"/>
      <c r="O612" s="316"/>
      <c r="P612" s="316"/>
      <c r="Q612" s="316"/>
      <c r="R612" s="316"/>
      <c r="S612" s="316"/>
      <c r="T612" s="316"/>
      <c r="U612" s="316"/>
      <c r="V612" s="316"/>
      <c r="W612" s="316"/>
      <c r="X612" s="316"/>
      <c r="Y612" s="316"/>
      <c r="Z612" s="316"/>
      <c r="AA612" s="316"/>
      <c r="AB612" s="316"/>
      <c r="AC612" s="316"/>
      <c r="AD612" s="316"/>
      <c r="AG612" s="172">
        <f t="shared" si="69"/>
        <v>0</v>
      </c>
      <c r="AH612" s="202">
        <f t="shared" si="70"/>
        <v>0</v>
      </c>
      <c r="AI612" s="203">
        <f t="shared" si="71"/>
        <v>0</v>
      </c>
      <c r="AJ612" s="204">
        <f t="shared" si="72"/>
        <v>0</v>
      </c>
      <c r="AK612" s="205">
        <f t="shared" si="73"/>
        <v>0</v>
      </c>
      <c r="AL612" s="201">
        <f t="shared" si="74"/>
        <v>0</v>
      </c>
      <c r="AM612" s="274"/>
      <c r="AN612" s="60"/>
      <c r="AO612" s="60"/>
      <c r="AP612" s="269">
        <f t="shared" si="75"/>
        <v>0</v>
      </c>
      <c r="AQ612" s="200">
        <f t="shared" si="76"/>
        <v>0</v>
      </c>
      <c r="AR612" s="277">
        <f t="shared" si="77"/>
        <v>0</v>
      </c>
    </row>
    <row r="613" spans="1:44" ht="15" customHeight="1">
      <c r="A613" s="70"/>
      <c r="B613" s="2"/>
      <c r="C613" s="74" t="s">
        <v>178</v>
      </c>
      <c r="D613" s="389" t="str">
        <f>IF(CNGE_2024_M1_Secc3!D176="","",CNGE_2024_M1_Secc3!D176)</f>
        <v/>
      </c>
      <c r="E613" s="389"/>
      <c r="F613" s="389"/>
      <c r="G613" s="389"/>
      <c r="H613" s="389"/>
      <c r="I613" s="316"/>
      <c r="J613" s="316"/>
      <c r="K613" s="316"/>
      <c r="L613" s="316"/>
      <c r="M613" s="316"/>
      <c r="N613" s="316"/>
      <c r="O613" s="316"/>
      <c r="P613" s="316"/>
      <c r="Q613" s="316"/>
      <c r="R613" s="316"/>
      <c r="S613" s="316"/>
      <c r="T613" s="316"/>
      <c r="U613" s="316"/>
      <c r="V613" s="316"/>
      <c r="W613" s="316"/>
      <c r="X613" s="316"/>
      <c r="Y613" s="316"/>
      <c r="Z613" s="316"/>
      <c r="AA613" s="316"/>
      <c r="AB613" s="316"/>
      <c r="AC613" s="316"/>
      <c r="AD613" s="316"/>
      <c r="AG613" s="172">
        <f t="shared" si="69"/>
        <v>0</v>
      </c>
      <c r="AH613" s="202">
        <f t="shared" si="70"/>
        <v>0</v>
      </c>
      <c r="AI613" s="203">
        <f t="shared" si="71"/>
        <v>0</v>
      </c>
      <c r="AJ613" s="204">
        <f t="shared" si="72"/>
        <v>0</v>
      </c>
      <c r="AK613" s="205">
        <f t="shared" si="73"/>
        <v>0</v>
      </c>
      <c r="AL613" s="201">
        <f t="shared" si="74"/>
        <v>0</v>
      </c>
      <c r="AM613" s="274"/>
      <c r="AN613" s="60"/>
      <c r="AO613" s="60"/>
      <c r="AP613" s="269">
        <f t="shared" si="75"/>
        <v>0</v>
      </c>
      <c r="AQ613" s="200">
        <f t="shared" si="76"/>
        <v>0</v>
      </c>
      <c r="AR613" s="277">
        <f t="shared" si="77"/>
        <v>0</v>
      </c>
    </row>
    <row r="614" spans="1:44" ht="15" customHeight="1">
      <c r="A614" s="70"/>
      <c r="B614" s="2"/>
      <c r="C614" s="74" t="s">
        <v>179</v>
      </c>
      <c r="D614" s="389" t="str">
        <f>IF(CNGE_2024_M1_Secc3!D177="","",CNGE_2024_M1_Secc3!D177)</f>
        <v/>
      </c>
      <c r="E614" s="389"/>
      <c r="F614" s="389"/>
      <c r="G614" s="389"/>
      <c r="H614" s="389"/>
      <c r="I614" s="316"/>
      <c r="J614" s="316"/>
      <c r="K614" s="316"/>
      <c r="L614" s="316"/>
      <c r="M614" s="316"/>
      <c r="N614" s="316"/>
      <c r="O614" s="316"/>
      <c r="P614" s="316"/>
      <c r="Q614" s="316"/>
      <c r="R614" s="316"/>
      <c r="S614" s="316"/>
      <c r="T614" s="316"/>
      <c r="U614" s="316"/>
      <c r="V614" s="316"/>
      <c r="W614" s="316"/>
      <c r="X614" s="316"/>
      <c r="Y614" s="316"/>
      <c r="Z614" s="316"/>
      <c r="AA614" s="316"/>
      <c r="AB614" s="316"/>
      <c r="AC614" s="316"/>
      <c r="AD614" s="316"/>
      <c r="AG614" s="172">
        <f t="shared" si="69"/>
        <v>0</v>
      </c>
      <c r="AH614" s="202">
        <f t="shared" si="70"/>
        <v>0</v>
      </c>
      <c r="AI614" s="203">
        <f t="shared" si="71"/>
        <v>0</v>
      </c>
      <c r="AJ614" s="204">
        <f t="shared" si="72"/>
        <v>0</v>
      </c>
      <c r="AK614" s="205">
        <f t="shared" si="73"/>
        <v>0</v>
      </c>
      <c r="AL614" s="201">
        <f t="shared" si="74"/>
        <v>0</v>
      </c>
      <c r="AM614" s="274"/>
      <c r="AN614" s="60"/>
      <c r="AO614" s="60"/>
      <c r="AP614" s="269">
        <f t="shared" si="75"/>
        <v>0</v>
      </c>
      <c r="AQ614" s="200">
        <f t="shared" si="76"/>
        <v>0</v>
      </c>
      <c r="AR614" s="277">
        <f t="shared" si="77"/>
        <v>0</v>
      </c>
    </row>
    <row r="615" spans="1:44" ht="15" customHeight="1">
      <c r="A615" s="70"/>
      <c r="B615" s="2"/>
      <c r="C615" s="123" t="s">
        <v>180</v>
      </c>
      <c r="D615" s="389" t="str">
        <f>IF(CNGE_2024_M1_Secc3!D178="","",CNGE_2024_M1_Secc3!D178)</f>
        <v/>
      </c>
      <c r="E615" s="389"/>
      <c r="F615" s="389"/>
      <c r="G615" s="389"/>
      <c r="H615" s="389"/>
      <c r="I615" s="316"/>
      <c r="J615" s="316"/>
      <c r="K615" s="316"/>
      <c r="L615" s="316"/>
      <c r="M615" s="316"/>
      <c r="N615" s="316"/>
      <c r="O615" s="316"/>
      <c r="P615" s="316"/>
      <c r="Q615" s="316"/>
      <c r="R615" s="316"/>
      <c r="S615" s="316"/>
      <c r="T615" s="316"/>
      <c r="U615" s="316"/>
      <c r="V615" s="316"/>
      <c r="W615" s="316"/>
      <c r="X615" s="316"/>
      <c r="Y615" s="316"/>
      <c r="Z615" s="316"/>
      <c r="AA615" s="316"/>
      <c r="AB615" s="316"/>
      <c r="AC615" s="316"/>
      <c r="AD615" s="316"/>
      <c r="AG615" s="172">
        <f t="shared" si="69"/>
        <v>0</v>
      </c>
      <c r="AH615" s="202">
        <f t="shared" si="70"/>
        <v>0</v>
      </c>
      <c r="AI615" s="203">
        <f t="shared" si="71"/>
        <v>0</v>
      </c>
      <c r="AJ615" s="204">
        <f t="shared" si="72"/>
        <v>0</v>
      </c>
      <c r="AK615" s="205">
        <f t="shared" si="73"/>
        <v>0</v>
      </c>
      <c r="AL615" s="201">
        <f t="shared" si="74"/>
        <v>0</v>
      </c>
      <c r="AM615" s="274"/>
      <c r="AN615" s="60"/>
      <c r="AO615" s="60"/>
      <c r="AP615" s="269">
        <f t="shared" si="75"/>
        <v>0</v>
      </c>
      <c r="AQ615" s="200">
        <f t="shared" si="76"/>
        <v>0</v>
      </c>
      <c r="AR615" s="277">
        <f t="shared" si="77"/>
        <v>0</v>
      </c>
    </row>
    <row r="616" spans="1:44" ht="15" customHeight="1">
      <c r="A616" s="70"/>
      <c r="B616" s="2"/>
      <c r="C616" s="123" t="s">
        <v>181</v>
      </c>
      <c r="D616" s="389" t="str">
        <f>IF(CNGE_2024_M1_Secc3!D179="","",CNGE_2024_M1_Secc3!D179)</f>
        <v/>
      </c>
      <c r="E616" s="389"/>
      <c r="F616" s="389"/>
      <c r="G616" s="389"/>
      <c r="H616" s="389"/>
      <c r="I616" s="316"/>
      <c r="J616" s="316"/>
      <c r="K616" s="316"/>
      <c r="L616" s="316"/>
      <c r="M616" s="316"/>
      <c r="N616" s="316"/>
      <c r="O616" s="316"/>
      <c r="P616" s="316"/>
      <c r="Q616" s="316"/>
      <c r="R616" s="316"/>
      <c r="S616" s="316"/>
      <c r="T616" s="316"/>
      <c r="U616" s="316"/>
      <c r="V616" s="316"/>
      <c r="W616" s="316"/>
      <c r="X616" s="316"/>
      <c r="Y616" s="316"/>
      <c r="Z616" s="316"/>
      <c r="AA616" s="316"/>
      <c r="AB616" s="316"/>
      <c r="AC616" s="316"/>
      <c r="AD616" s="316"/>
      <c r="AG616" s="172">
        <f t="shared" si="69"/>
        <v>0</v>
      </c>
      <c r="AH616" s="202">
        <f t="shared" si="70"/>
        <v>0</v>
      </c>
      <c r="AI616" s="203">
        <f t="shared" si="71"/>
        <v>0</v>
      </c>
      <c r="AJ616" s="204">
        <f t="shared" si="72"/>
        <v>0</v>
      </c>
      <c r="AK616" s="205">
        <f t="shared" si="73"/>
        <v>0</v>
      </c>
      <c r="AL616" s="201">
        <f t="shared" si="74"/>
        <v>0</v>
      </c>
      <c r="AM616" s="274"/>
      <c r="AN616" s="60"/>
      <c r="AO616" s="60"/>
      <c r="AP616" s="269">
        <f t="shared" si="75"/>
        <v>0</v>
      </c>
      <c r="AQ616" s="200">
        <f t="shared" si="76"/>
        <v>0</v>
      </c>
      <c r="AR616" s="277">
        <f t="shared" si="77"/>
        <v>0</v>
      </c>
    </row>
    <row r="617" spans="1:44" ht="15" customHeight="1">
      <c r="A617" s="70"/>
      <c r="B617" s="2"/>
      <c r="C617" s="123" t="s">
        <v>182</v>
      </c>
      <c r="D617" s="389" t="str">
        <f>IF(CNGE_2024_M1_Secc3!D180="","",CNGE_2024_M1_Secc3!D180)</f>
        <v/>
      </c>
      <c r="E617" s="389"/>
      <c r="F617" s="389"/>
      <c r="G617" s="389"/>
      <c r="H617" s="389"/>
      <c r="I617" s="316"/>
      <c r="J617" s="316"/>
      <c r="K617" s="316"/>
      <c r="L617" s="316"/>
      <c r="M617" s="316"/>
      <c r="N617" s="316"/>
      <c r="O617" s="316"/>
      <c r="P617" s="316"/>
      <c r="Q617" s="316"/>
      <c r="R617" s="316"/>
      <c r="S617" s="316"/>
      <c r="T617" s="316"/>
      <c r="U617" s="316"/>
      <c r="V617" s="316"/>
      <c r="W617" s="316"/>
      <c r="X617" s="316"/>
      <c r="Y617" s="316"/>
      <c r="Z617" s="316"/>
      <c r="AA617" s="316"/>
      <c r="AB617" s="316"/>
      <c r="AC617" s="316"/>
      <c r="AD617" s="316"/>
      <c r="AG617" s="172">
        <f t="shared" si="69"/>
        <v>0</v>
      </c>
      <c r="AH617" s="202">
        <f t="shared" si="70"/>
        <v>0</v>
      </c>
      <c r="AI617" s="203">
        <f t="shared" si="71"/>
        <v>0</v>
      </c>
      <c r="AJ617" s="204">
        <f t="shared" si="72"/>
        <v>0</v>
      </c>
      <c r="AK617" s="205">
        <f t="shared" si="73"/>
        <v>0</v>
      </c>
      <c r="AL617" s="201">
        <f t="shared" si="74"/>
        <v>0</v>
      </c>
      <c r="AM617" s="274"/>
      <c r="AN617" s="60"/>
      <c r="AO617" s="60"/>
      <c r="AP617" s="269">
        <f t="shared" si="75"/>
        <v>0</v>
      </c>
      <c r="AQ617" s="200">
        <f t="shared" si="76"/>
        <v>0</v>
      </c>
      <c r="AR617" s="277">
        <f t="shared" si="77"/>
        <v>0</v>
      </c>
    </row>
    <row r="618" spans="1:44" ht="15" customHeight="1">
      <c r="A618" s="70"/>
      <c r="B618" s="2"/>
      <c r="C618" s="123" t="s">
        <v>183</v>
      </c>
      <c r="D618" s="389" t="str">
        <f>IF(CNGE_2024_M1_Secc3!D181="","",CNGE_2024_M1_Secc3!D181)</f>
        <v/>
      </c>
      <c r="E618" s="389"/>
      <c r="F618" s="389"/>
      <c r="G618" s="389"/>
      <c r="H618" s="389"/>
      <c r="I618" s="316"/>
      <c r="J618" s="316"/>
      <c r="K618" s="316"/>
      <c r="L618" s="316"/>
      <c r="M618" s="316"/>
      <c r="N618" s="316"/>
      <c r="O618" s="316"/>
      <c r="P618" s="316"/>
      <c r="Q618" s="316"/>
      <c r="R618" s="316"/>
      <c r="S618" s="316"/>
      <c r="T618" s="316"/>
      <c r="U618" s="316"/>
      <c r="V618" s="316"/>
      <c r="W618" s="316"/>
      <c r="X618" s="316"/>
      <c r="Y618" s="316"/>
      <c r="Z618" s="316"/>
      <c r="AA618" s="316"/>
      <c r="AB618" s="316"/>
      <c r="AC618" s="316"/>
      <c r="AD618" s="316"/>
      <c r="AG618" s="172">
        <f t="shared" si="69"/>
        <v>0</v>
      </c>
      <c r="AH618" s="202">
        <f t="shared" si="70"/>
        <v>0</v>
      </c>
      <c r="AI618" s="203">
        <f t="shared" si="71"/>
        <v>0</v>
      </c>
      <c r="AJ618" s="204">
        <f t="shared" si="72"/>
        <v>0</v>
      </c>
      <c r="AK618" s="205">
        <f t="shared" si="73"/>
        <v>0</v>
      </c>
      <c r="AL618" s="201">
        <f t="shared" si="74"/>
        <v>0</v>
      </c>
      <c r="AM618" s="274"/>
      <c r="AN618" s="60"/>
      <c r="AO618" s="60"/>
      <c r="AP618" s="269">
        <f t="shared" si="75"/>
        <v>0</v>
      </c>
      <c r="AQ618" s="200">
        <f t="shared" si="76"/>
        <v>0</v>
      </c>
      <c r="AR618" s="277">
        <f t="shared" si="77"/>
        <v>0</v>
      </c>
    </row>
    <row r="619" spans="1:44" ht="15" customHeight="1">
      <c r="A619" s="70"/>
      <c r="B619" s="2"/>
      <c r="C619" s="123" t="s">
        <v>184</v>
      </c>
      <c r="D619" s="389" t="str">
        <f>IF(CNGE_2024_M1_Secc3!D182="","",CNGE_2024_M1_Secc3!D182)</f>
        <v/>
      </c>
      <c r="E619" s="389"/>
      <c r="F619" s="389"/>
      <c r="G619" s="389"/>
      <c r="H619" s="389"/>
      <c r="I619" s="316"/>
      <c r="J619" s="316"/>
      <c r="K619" s="316"/>
      <c r="L619" s="316"/>
      <c r="M619" s="316"/>
      <c r="N619" s="316"/>
      <c r="O619" s="316"/>
      <c r="P619" s="316"/>
      <c r="Q619" s="316"/>
      <c r="R619" s="316"/>
      <c r="S619" s="316"/>
      <c r="T619" s="316"/>
      <c r="U619" s="316"/>
      <c r="V619" s="316"/>
      <c r="W619" s="316"/>
      <c r="X619" s="316"/>
      <c r="Y619" s="316"/>
      <c r="Z619" s="316"/>
      <c r="AA619" s="316"/>
      <c r="AB619" s="316"/>
      <c r="AC619" s="316"/>
      <c r="AD619" s="316"/>
      <c r="AG619" s="172">
        <f t="shared" si="69"/>
        <v>0</v>
      </c>
      <c r="AH619" s="202">
        <f t="shared" si="70"/>
        <v>0</v>
      </c>
      <c r="AI619" s="203">
        <f t="shared" si="71"/>
        <v>0</v>
      </c>
      <c r="AJ619" s="204">
        <f t="shared" si="72"/>
        <v>0</v>
      </c>
      <c r="AK619" s="205">
        <f t="shared" si="73"/>
        <v>0</v>
      </c>
      <c r="AL619" s="201">
        <f t="shared" si="74"/>
        <v>0</v>
      </c>
      <c r="AM619" s="274"/>
      <c r="AN619" s="60"/>
      <c r="AO619" s="60"/>
      <c r="AP619" s="269">
        <f t="shared" si="75"/>
        <v>0</v>
      </c>
      <c r="AQ619" s="200">
        <f t="shared" si="76"/>
        <v>0</v>
      </c>
      <c r="AR619" s="277">
        <f t="shared" si="77"/>
        <v>0</v>
      </c>
    </row>
    <row r="620" spans="1:44" ht="15" customHeight="1">
      <c r="A620" s="70"/>
      <c r="B620" s="2"/>
      <c r="C620" s="123" t="s">
        <v>185</v>
      </c>
      <c r="D620" s="389" t="str">
        <f>IF(CNGE_2024_M1_Secc3!D183="","",CNGE_2024_M1_Secc3!D183)</f>
        <v/>
      </c>
      <c r="E620" s="389"/>
      <c r="F620" s="389"/>
      <c r="G620" s="389"/>
      <c r="H620" s="389"/>
      <c r="I620" s="316"/>
      <c r="J620" s="316"/>
      <c r="K620" s="316"/>
      <c r="L620" s="316"/>
      <c r="M620" s="316"/>
      <c r="N620" s="316"/>
      <c r="O620" s="316"/>
      <c r="P620" s="316"/>
      <c r="Q620" s="316"/>
      <c r="R620" s="316"/>
      <c r="S620" s="316"/>
      <c r="T620" s="316"/>
      <c r="U620" s="316"/>
      <c r="V620" s="316"/>
      <c r="W620" s="316"/>
      <c r="X620" s="316"/>
      <c r="Y620" s="316"/>
      <c r="Z620" s="316"/>
      <c r="AA620" s="316"/>
      <c r="AB620" s="316"/>
      <c r="AC620" s="316"/>
      <c r="AD620" s="316"/>
      <c r="AG620" s="172">
        <f t="shared" si="69"/>
        <v>0</v>
      </c>
      <c r="AH620" s="202">
        <f t="shared" si="70"/>
        <v>0</v>
      </c>
      <c r="AI620" s="203">
        <f t="shared" si="71"/>
        <v>0</v>
      </c>
      <c r="AJ620" s="204">
        <f t="shared" si="72"/>
        <v>0</v>
      </c>
      <c r="AK620" s="205">
        <f t="shared" si="73"/>
        <v>0</v>
      </c>
      <c r="AL620" s="201">
        <f t="shared" si="74"/>
        <v>0</v>
      </c>
      <c r="AM620" s="274"/>
      <c r="AN620" s="60"/>
      <c r="AO620" s="60"/>
      <c r="AP620" s="269">
        <f t="shared" si="75"/>
        <v>0</v>
      </c>
      <c r="AQ620" s="200">
        <f t="shared" si="76"/>
        <v>0</v>
      </c>
      <c r="AR620" s="277">
        <f t="shared" si="77"/>
        <v>0</v>
      </c>
    </row>
    <row r="621" spans="1:44" ht="15" customHeight="1">
      <c r="A621" s="70"/>
      <c r="B621" s="2"/>
      <c r="C621" s="123" t="s">
        <v>186</v>
      </c>
      <c r="D621" s="389" t="str">
        <f>IF(CNGE_2024_M1_Secc3!D184="","",CNGE_2024_M1_Secc3!D184)</f>
        <v/>
      </c>
      <c r="E621" s="389"/>
      <c r="F621" s="389"/>
      <c r="G621" s="389"/>
      <c r="H621" s="389"/>
      <c r="I621" s="316"/>
      <c r="J621" s="316"/>
      <c r="K621" s="316"/>
      <c r="L621" s="316"/>
      <c r="M621" s="316"/>
      <c r="N621" s="316"/>
      <c r="O621" s="316"/>
      <c r="P621" s="316"/>
      <c r="Q621" s="316"/>
      <c r="R621" s="316"/>
      <c r="S621" s="316"/>
      <c r="T621" s="316"/>
      <c r="U621" s="316"/>
      <c r="V621" s="316"/>
      <c r="W621" s="316"/>
      <c r="X621" s="316"/>
      <c r="Y621" s="316"/>
      <c r="Z621" s="316"/>
      <c r="AA621" s="316"/>
      <c r="AB621" s="316"/>
      <c r="AC621" s="316"/>
      <c r="AD621" s="316"/>
      <c r="AG621" s="172">
        <f t="shared" si="69"/>
        <v>0</v>
      </c>
      <c r="AH621" s="202">
        <f t="shared" si="70"/>
        <v>0</v>
      </c>
      <c r="AI621" s="203">
        <f t="shared" si="71"/>
        <v>0</v>
      </c>
      <c r="AJ621" s="204">
        <f t="shared" si="72"/>
        <v>0</v>
      </c>
      <c r="AK621" s="205">
        <f t="shared" si="73"/>
        <v>0</v>
      </c>
      <c r="AL621" s="201">
        <f t="shared" si="74"/>
        <v>0</v>
      </c>
      <c r="AM621" s="274"/>
      <c r="AN621" s="60"/>
      <c r="AO621" s="60"/>
      <c r="AP621" s="269">
        <f t="shared" si="75"/>
        <v>0</v>
      </c>
      <c r="AQ621" s="200">
        <f t="shared" si="76"/>
        <v>0</v>
      </c>
      <c r="AR621" s="277">
        <f t="shared" si="77"/>
        <v>0</v>
      </c>
    </row>
    <row r="622" spans="1:44" ht="15" customHeight="1">
      <c r="A622" s="70"/>
      <c r="B622" s="2"/>
      <c r="C622" s="123" t="s">
        <v>187</v>
      </c>
      <c r="D622" s="389" t="str">
        <f>IF(CNGE_2024_M1_Secc3!D185="","",CNGE_2024_M1_Secc3!D185)</f>
        <v/>
      </c>
      <c r="E622" s="389"/>
      <c r="F622" s="389"/>
      <c r="G622" s="389"/>
      <c r="H622" s="389"/>
      <c r="I622" s="316"/>
      <c r="J622" s="316"/>
      <c r="K622" s="316"/>
      <c r="L622" s="316"/>
      <c r="M622" s="316"/>
      <c r="N622" s="316"/>
      <c r="O622" s="316"/>
      <c r="P622" s="316"/>
      <c r="Q622" s="316"/>
      <c r="R622" s="316"/>
      <c r="S622" s="316"/>
      <c r="T622" s="316"/>
      <c r="U622" s="316"/>
      <c r="V622" s="316"/>
      <c r="W622" s="316"/>
      <c r="X622" s="316"/>
      <c r="Y622" s="316"/>
      <c r="Z622" s="316"/>
      <c r="AA622" s="316"/>
      <c r="AB622" s="316"/>
      <c r="AC622" s="316"/>
      <c r="AD622" s="316"/>
      <c r="AG622" s="172">
        <f t="shared" si="69"/>
        <v>0</v>
      </c>
      <c r="AH622" s="202">
        <f t="shared" si="70"/>
        <v>0</v>
      </c>
      <c r="AI622" s="203">
        <f t="shared" si="71"/>
        <v>0</v>
      </c>
      <c r="AJ622" s="204">
        <f t="shared" si="72"/>
        <v>0</v>
      </c>
      <c r="AK622" s="205">
        <f t="shared" si="73"/>
        <v>0</v>
      </c>
      <c r="AL622" s="201">
        <f t="shared" si="74"/>
        <v>0</v>
      </c>
      <c r="AM622" s="274"/>
      <c r="AN622" s="60"/>
      <c r="AO622" s="60"/>
      <c r="AP622" s="269">
        <f t="shared" si="75"/>
        <v>0</v>
      </c>
      <c r="AQ622" s="200">
        <f t="shared" si="76"/>
        <v>0</v>
      </c>
      <c r="AR622" s="277">
        <f t="shared" si="77"/>
        <v>0</v>
      </c>
    </row>
    <row r="623" spans="1:44" ht="15" customHeight="1">
      <c r="A623" s="70"/>
      <c r="B623" s="2"/>
      <c r="C623" s="123" t="s">
        <v>188</v>
      </c>
      <c r="D623" s="389" t="str">
        <f>IF(CNGE_2024_M1_Secc3!D186="","",CNGE_2024_M1_Secc3!D186)</f>
        <v/>
      </c>
      <c r="E623" s="389"/>
      <c r="F623" s="389"/>
      <c r="G623" s="389"/>
      <c r="H623" s="389"/>
      <c r="I623" s="316"/>
      <c r="J623" s="316"/>
      <c r="K623" s="316"/>
      <c r="L623" s="316"/>
      <c r="M623" s="316"/>
      <c r="N623" s="316"/>
      <c r="O623" s="316"/>
      <c r="P623" s="316"/>
      <c r="Q623" s="316"/>
      <c r="R623" s="316"/>
      <c r="S623" s="316"/>
      <c r="T623" s="316"/>
      <c r="U623" s="316"/>
      <c r="V623" s="316"/>
      <c r="W623" s="316"/>
      <c r="X623" s="316"/>
      <c r="Y623" s="316"/>
      <c r="Z623" s="316"/>
      <c r="AA623" s="316"/>
      <c r="AB623" s="316"/>
      <c r="AC623" s="316"/>
      <c r="AD623" s="316"/>
      <c r="AG623" s="172">
        <f t="shared" si="69"/>
        <v>0</v>
      </c>
      <c r="AH623" s="202">
        <f t="shared" si="70"/>
        <v>0</v>
      </c>
      <c r="AI623" s="203">
        <f t="shared" si="71"/>
        <v>0</v>
      </c>
      <c r="AJ623" s="204">
        <f t="shared" si="72"/>
        <v>0</v>
      </c>
      <c r="AK623" s="205">
        <f t="shared" si="73"/>
        <v>0</v>
      </c>
      <c r="AL623" s="201">
        <f t="shared" si="74"/>
        <v>0</v>
      </c>
      <c r="AM623" s="274"/>
      <c r="AN623" s="60"/>
      <c r="AO623" s="60"/>
      <c r="AP623" s="269">
        <f t="shared" si="75"/>
        <v>0</v>
      </c>
      <c r="AQ623" s="200">
        <f t="shared" si="76"/>
        <v>0</v>
      </c>
      <c r="AR623" s="277">
        <f t="shared" si="77"/>
        <v>0</v>
      </c>
    </row>
    <row r="624" spans="1:44" ht="15" customHeight="1">
      <c r="A624" s="70"/>
      <c r="B624" s="2"/>
      <c r="C624" s="123" t="s">
        <v>189</v>
      </c>
      <c r="D624" s="389" t="str">
        <f>IF(CNGE_2024_M1_Secc3!D187="","",CNGE_2024_M1_Secc3!D187)</f>
        <v/>
      </c>
      <c r="E624" s="389"/>
      <c r="F624" s="389"/>
      <c r="G624" s="389"/>
      <c r="H624" s="389"/>
      <c r="I624" s="316"/>
      <c r="J624" s="316"/>
      <c r="K624" s="316"/>
      <c r="L624" s="316"/>
      <c r="M624" s="316"/>
      <c r="N624" s="316"/>
      <c r="O624" s="316"/>
      <c r="P624" s="316"/>
      <c r="Q624" s="316"/>
      <c r="R624" s="316"/>
      <c r="S624" s="316"/>
      <c r="T624" s="316"/>
      <c r="U624" s="316"/>
      <c r="V624" s="316"/>
      <c r="W624" s="316"/>
      <c r="X624" s="316"/>
      <c r="Y624" s="316"/>
      <c r="Z624" s="316"/>
      <c r="AA624" s="316"/>
      <c r="AB624" s="316"/>
      <c r="AC624" s="316"/>
      <c r="AD624" s="316"/>
      <c r="AG624" s="172">
        <f t="shared" si="69"/>
        <v>0</v>
      </c>
      <c r="AH624" s="202">
        <f t="shared" si="70"/>
        <v>0</v>
      </c>
      <c r="AI624" s="203">
        <f t="shared" si="71"/>
        <v>0</v>
      </c>
      <c r="AJ624" s="204">
        <f t="shared" si="72"/>
        <v>0</v>
      </c>
      <c r="AK624" s="205">
        <f t="shared" si="73"/>
        <v>0</v>
      </c>
      <c r="AL624" s="201">
        <f t="shared" si="74"/>
        <v>0</v>
      </c>
      <c r="AM624" s="274"/>
      <c r="AN624" s="60"/>
      <c r="AO624" s="60"/>
      <c r="AP624" s="269">
        <f t="shared" si="75"/>
        <v>0</v>
      </c>
      <c r="AQ624" s="200">
        <f t="shared" si="76"/>
        <v>0</v>
      </c>
      <c r="AR624" s="277">
        <f t="shared" si="77"/>
        <v>0</v>
      </c>
    </row>
    <row r="625" spans="1:44" ht="15" customHeight="1">
      <c r="A625" s="70"/>
      <c r="B625" s="2"/>
      <c r="C625" s="123" t="s">
        <v>190</v>
      </c>
      <c r="D625" s="389" t="str">
        <f>IF(CNGE_2024_M1_Secc3!D188="","",CNGE_2024_M1_Secc3!D188)</f>
        <v/>
      </c>
      <c r="E625" s="389"/>
      <c r="F625" s="389"/>
      <c r="G625" s="389"/>
      <c r="H625" s="389"/>
      <c r="I625" s="316"/>
      <c r="J625" s="316"/>
      <c r="K625" s="316"/>
      <c r="L625" s="316"/>
      <c r="M625" s="316"/>
      <c r="N625" s="316"/>
      <c r="O625" s="316"/>
      <c r="P625" s="316"/>
      <c r="Q625" s="316"/>
      <c r="R625" s="316"/>
      <c r="S625" s="316"/>
      <c r="T625" s="316"/>
      <c r="U625" s="316"/>
      <c r="V625" s="316"/>
      <c r="W625" s="316"/>
      <c r="X625" s="316"/>
      <c r="Y625" s="316"/>
      <c r="Z625" s="316"/>
      <c r="AA625" s="316"/>
      <c r="AB625" s="316"/>
      <c r="AC625" s="316"/>
      <c r="AD625" s="316"/>
      <c r="AG625" s="172">
        <f t="shared" si="69"/>
        <v>0</v>
      </c>
      <c r="AH625" s="202">
        <f t="shared" si="70"/>
        <v>0</v>
      </c>
      <c r="AI625" s="203">
        <f t="shared" si="71"/>
        <v>0</v>
      </c>
      <c r="AJ625" s="204">
        <f t="shared" si="72"/>
        <v>0</v>
      </c>
      <c r="AK625" s="205">
        <f t="shared" si="73"/>
        <v>0</v>
      </c>
      <c r="AL625" s="201">
        <f t="shared" si="74"/>
        <v>0</v>
      </c>
      <c r="AM625" s="274"/>
      <c r="AN625" s="60"/>
      <c r="AO625" s="60"/>
      <c r="AP625" s="269">
        <f t="shared" si="75"/>
        <v>0</v>
      </c>
      <c r="AQ625" s="200">
        <f t="shared" si="76"/>
        <v>0</v>
      </c>
      <c r="AR625" s="277">
        <f t="shared" si="77"/>
        <v>0</v>
      </c>
    </row>
    <row r="626" spans="1:44" ht="15" customHeight="1">
      <c r="A626" s="70"/>
      <c r="B626" s="2"/>
      <c r="C626" s="123" t="s">
        <v>191</v>
      </c>
      <c r="D626" s="389" t="str">
        <f>IF(CNGE_2024_M1_Secc3!D189="","",CNGE_2024_M1_Secc3!D189)</f>
        <v/>
      </c>
      <c r="E626" s="389"/>
      <c r="F626" s="389"/>
      <c r="G626" s="389"/>
      <c r="H626" s="389"/>
      <c r="I626" s="316"/>
      <c r="J626" s="316"/>
      <c r="K626" s="316"/>
      <c r="L626" s="316"/>
      <c r="M626" s="316"/>
      <c r="N626" s="316"/>
      <c r="O626" s="316"/>
      <c r="P626" s="316"/>
      <c r="Q626" s="316"/>
      <c r="R626" s="316"/>
      <c r="S626" s="316"/>
      <c r="T626" s="316"/>
      <c r="U626" s="316"/>
      <c r="V626" s="316"/>
      <c r="W626" s="316"/>
      <c r="X626" s="316"/>
      <c r="Y626" s="316"/>
      <c r="Z626" s="316"/>
      <c r="AA626" s="316"/>
      <c r="AB626" s="316"/>
      <c r="AC626" s="316"/>
      <c r="AD626" s="316"/>
      <c r="AG626" s="172">
        <f t="shared" si="69"/>
        <v>0</v>
      </c>
      <c r="AH626" s="202">
        <f t="shared" si="70"/>
        <v>0</v>
      </c>
      <c r="AI626" s="203">
        <f t="shared" si="71"/>
        <v>0</v>
      </c>
      <c r="AJ626" s="204">
        <f t="shared" si="72"/>
        <v>0</v>
      </c>
      <c r="AK626" s="205">
        <f t="shared" si="73"/>
        <v>0</v>
      </c>
      <c r="AL626" s="201">
        <f t="shared" si="74"/>
        <v>0</v>
      </c>
      <c r="AM626" s="274"/>
      <c r="AN626" s="60"/>
      <c r="AO626" s="60"/>
      <c r="AP626" s="269">
        <f t="shared" si="75"/>
        <v>0</v>
      </c>
      <c r="AQ626" s="200">
        <f t="shared" si="76"/>
        <v>0</v>
      </c>
      <c r="AR626" s="277">
        <f t="shared" si="77"/>
        <v>0</v>
      </c>
    </row>
    <row r="627" spans="1:44" ht="15" customHeight="1">
      <c r="A627" s="70"/>
      <c r="B627" s="2"/>
      <c r="C627" s="123" t="s">
        <v>192</v>
      </c>
      <c r="D627" s="389" t="str">
        <f>IF(CNGE_2024_M1_Secc3!D190="","",CNGE_2024_M1_Secc3!D190)</f>
        <v/>
      </c>
      <c r="E627" s="389"/>
      <c r="F627" s="389"/>
      <c r="G627" s="389"/>
      <c r="H627" s="389"/>
      <c r="I627" s="316"/>
      <c r="J627" s="316"/>
      <c r="K627" s="316"/>
      <c r="L627" s="316"/>
      <c r="M627" s="316"/>
      <c r="N627" s="316"/>
      <c r="O627" s="316"/>
      <c r="P627" s="316"/>
      <c r="Q627" s="316"/>
      <c r="R627" s="316"/>
      <c r="S627" s="316"/>
      <c r="T627" s="316"/>
      <c r="U627" s="316"/>
      <c r="V627" s="316"/>
      <c r="W627" s="316"/>
      <c r="X627" s="316"/>
      <c r="Y627" s="316"/>
      <c r="Z627" s="316"/>
      <c r="AA627" s="316"/>
      <c r="AB627" s="316"/>
      <c r="AC627" s="316"/>
      <c r="AD627" s="316"/>
      <c r="AG627" s="172">
        <f t="shared" si="69"/>
        <v>0</v>
      </c>
      <c r="AH627" s="202">
        <f t="shared" si="70"/>
        <v>0</v>
      </c>
      <c r="AI627" s="203">
        <f t="shared" si="71"/>
        <v>0</v>
      </c>
      <c r="AJ627" s="204">
        <f t="shared" si="72"/>
        <v>0</v>
      </c>
      <c r="AK627" s="205">
        <f t="shared" si="73"/>
        <v>0</v>
      </c>
      <c r="AL627" s="201">
        <f t="shared" si="74"/>
        <v>0</v>
      </c>
      <c r="AM627" s="274"/>
      <c r="AN627" s="60"/>
      <c r="AO627" s="60"/>
      <c r="AP627" s="269">
        <f t="shared" si="75"/>
        <v>0</v>
      </c>
      <c r="AQ627" s="200">
        <f t="shared" si="76"/>
        <v>0</v>
      </c>
      <c r="AR627" s="277">
        <f t="shared" si="77"/>
        <v>0</v>
      </c>
    </row>
    <row r="628" spans="1:44" ht="15" customHeight="1">
      <c r="A628" s="70"/>
      <c r="B628" s="2"/>
      <c r="C628" s="123" t="s">
        <v>193</v>
      </c>
      <c r="D628" s="389" t="str">
        <f>IF(CNGE_2024_M1_Secc3!D191="","",CNGE_2024_M1_Secc3!D191)</f>
        <v/>
      </c>
      <c r="E628" s="389"/>
      <c r="F628" s="389"/>
      <c r="G628" s="389"/>
      <c r="H628" s="389"/>
      <c r="I628" s="316"/>
      <c r="J628" s="316"/>
      <c r="K628" s="316"/>
      <c r="L628" s="316"/>
      <c r="M628" s="316"/>
      <c r="N628" s="316"/>
      <c r="O628" s="316"/>
      <c r="P628" s="316"/>
      <c r="Q628" s="316"/>
      <c r="R628" s="316"/>
      <c r="S628" s="316"/>
      <c r="T628" s="316"/>
      <c r="U628" s="316"/>
      <c r="V628" s="316"/>
      <c r="W628" s="316"/>
      <c r="X628" s="316"/>
      <c r="Y628" s="316"/>
      <c r="Z628" s="316"/>
      <c r="AA628" s="316"/>
      <c r="AB628" s="316"/>
      <c r="AC628" s="316"/>
      <c r="AD628" s="316"/>
      <c r="AG628" s="172">
        <f t="shared" si="69"/>
        <v>0</v>
      </c>
      <c r="AH628" s="202">
        <f t="shared" si="70"/>
        <v>0</v>
      </c>
      <c r="AI628" s="203">
        <f t="shared" si="71"/>
        <v>0</v>
      </c>
      <c r="AJ628" s="204">
        <f t="shared" si="72"/>
        <v>0</v>
      </c>
      <c r="AK628" s="205">
        <f t="shared" si="73"/>
        <v>0</v>
      </c>
      <c r="AL628" s="201">
        <f t="shared" si="74"/>
        <v>0</v>
      </c>
      <c r="AM628" s="274"/>
      <c r="AN628" s="60"/>
      <c r="AO628" s="60"/>
      <c r="AP628" s="269">
        <f t="shared" si="75"/>
        <v>0</v>
      </c>
      <c r="AQ628" s="200">
        <f t="shared" si="76"/>
        <v>0</v>
      </c>
      <c r="AR628" s="277">
        <f t="shared" si="77"/>
        <v>0</v>
      </c>
    </row>
    <row r="629" spans="1:44" ht="15" customHeight="1">
      <c r="A629" s="70"/>
      <c r="B629" s="2"/>
      <c r="C629" s="123" t="s">
        <v>194</v>
      </c>
      <c r="D629" s="389" t="str">
        <f>IF(CNGE_2024_M1_Secc3!D192="","",CNGE_2024_M1_Secc3!D192)</f>
        <v/>
      </c>
      <c r="E629" s="389"/>
      <c r="F629" s="389"/>
      <c r="G629" s="389"/>
      <c r="H629" s="389"/>
      <c r="I629" s="316"/>
      <c r="J629" s="316"/>
      <c r="K629" s="316"/>
      <c r="L629" s="316"/>
      <c r="M629" s="316"/>
      <c r="N629" s="316"/>
      <c r="O629" s="316"/>
      <c r="P629" s="316"/>
      <c r="Q629" s="316"/>
      <c r="R629" s="316"/>
      <c r="S629" s="316"/>
      <c r="T629" s="316"/>
      <c r="U629" s="316"/>
      <c r="V629" s="316"/>
      <c r="W629" s="316"/>
      <c r="X629" s="316"/>
      <c r="Y629" s="316"/>
      <c r="Z629" s="316"/>
      <c r="AA629" s="316"/>
      <c r="AB629" s="316"/>
      <c r="AC629" s="316"/>
      <c r="AD629" s="316"/>
      <c r="AG629" s="172">
        <f t="shared" si="69"/>
        <v>0</v>
      </c>
      <c r="AH629" s="202">
        <f t="shared" si="70"/>
        <v>0</v>
      </c>
      <c r="AI629" s="203">
        <f t="shared" si="71"/>
        <v>0</v>
      </c>
      <c r="AJ629" s="204">
        <f t="shared" si="72"/>
        <v>0</v>
      </c>
      <c r="AK629" s="205">
        <f t="shared" si="73"/>
        <v>0</v>
      </c>
      <c r="AL629" s="201">
        <f t="shared" si="74"/>
        <v>0</v>
      </c>
      <c r="AM629" s="274"/>
      <c r="AN629" s="60"/>
      <c r="AO629" s="60"/>
      <c r="AP629" s="269">
        <f t="shared" si="75"/>
        <v>0</v>
      </c>
      <c r="AQ629" s="200">
        <f t="shared" si="76"/>
        <v>0</v>
      </c>
      <c r="AR629" s="277">
        <f t="shared" si="77"/>
        <v>0</v>
      </c>
    </row>
    <row r="630" spans="1:44" ht="15" customHeight="1">
      <c r="A630" s="70"/>
      <c r="B630" s="2"/>
      <c r="C630" s="123" t="s">
        <v>195</v>
      </c>
      <c r="D630" s="389" t="str">
        <f>IF(CNGE_2024_M1_Secc3!D193="","",CNGE_2024_M1_Secc3!D193)</f>
        <v/>
      </c>
      <c r="E630" s="389"/>
      <c r="F630" s="389"/>
      <c r="G630" s="389"/>
      <c r="H630" s="389"/>
      <c r="I630" s="316"/>
      <c r="J630" s="316"/>
      <c r="K630" s="316"/>
      <c r="L630" s="316"/>
      <c r="M630" s="316"/>
      <c r="N630" s="316"/>
      <c r="O630" s="316"/>
      <c r="P630" s="316"/>
      <c r="Q630" s="316"/>
      <c r="R630" s="316"/>
      <c r="S630" s="316"/>
      <c r="T630" s="316"/>
      <c r="U630" s="316"/>
      <c r="V630" s="316"/>
      <c r="W630" s="316"/>
      <c r="X630" s="316"/>
      <c r="Y630" s="316"/>
      <c r="Z630" s="316"/>
      <c r="AA630" s="316"/>
      <c r="AB630" s="316"/>
      <c r="AC630" s="316"/>
      <c r="AD630" s="316"/>
      <c r="AG630" s="172">
        <f t="shared" si="69"/>
        <v>0</v>
      </c>
      <c r="AH630" s="202">
        <f t="shared" si="70"/>
        <v>0</v>
      </c>
      <c r="AI630" s="203">
        <f t="shared" si="71"/>
        <v>0</v>
      </c>
      <c r="AJ630" s="204">
        <f t="shared" si="72"/>
        <v>0</v>
      </c>
      <c r="AK630" s="205">
        <f t="shared" si="73"/>
        <v>0</v>
      </c>
      <c r="AL630" s="201">
        <f t="shared" si="74"/>
        <v>0</v>
      </c>
      <c r="AM630" s="274"/>
      <c r="AN630" s="60"/>
      <c r="AO630" s="60"/>
      <c r="AP630" s="269">
        <f t="shared" si="75"/>
        <v>0</v>
      </c>
      <c r="AQ630" s="200">
        <f t="shared" si="76"/>
        <v>0</v>
      </c>
      <c r="AR630" s="277">
        <f t="shared" si="77"/>
        <v>0</v>
      </c>
    </row>
    <row r="631" spans="1:44" ht="15" customHeight="1">
      <c r="A631" s="70"/>
      <c r="B631" s="2"/>
      <c r="C631" s="123" t="s">
        <v>196</v>
      </c>
      <c r="D631" s="389" t="str">
        <f>IF(CNGE_2024_M1_Secc3!D194="","",CNGE_2024_M1_Secc3!D194)</f>
        <v/>
      </c>
      <c r="E631" s="389"/>
      <c r="F631" s="389"/>
      <c r="G631" s="389"/>
      <c r="H631" s="389"/>
      <c r="I631" s="316"/>
      <c r="J631" s="316"/>
      <c r="K631" s="316"/>
      <c r="L631" s="316"/>
      <c r="M631" s="316"/>
      <c r="N631" s="316"/>
      <c r="O631" s="316"/>
      <c r="P631" s="316"/>
      <c r="Q631" s="316"/>
      <c r="R631" s="316"/>
      <c r="S631" s="316"/>
      <c r="T631" s="316"/>
      <c r="U631" s="316"/>
      <c r="V631" s="316"/>
      <c r="W631" s="316"/>
      <c r="X631" s="316"/>
      <c r="Y631" s="316"/>
      <c r="Z631" s="316"/>
      <c r="AA631" s="316"/>
      <c r="AB631" s="316"/>
      <c r="AC631" s="316"/>
      <c r="AD631" s="316"/>
      <c r="AG631" s="172">
        <f t="shared" si="69"/>
        <v>0</v>
      </c>
      <c r="AH631" s="202">
        <f t="shared" si="70"/>
        <v>0</v>
      </c>
      <c r="AI631" s="203">
        <f t="shared" si="71"/>
        <v>0</v>
      </c>
      <c r="AJ631" s="204">
        <f t="shared" si="72"/>
        <v>0</v>
      </c>
      <c r="AK631" s="205">
        <f t="shared" si="73"/>
        <v>0</v>
      </c>
      <c r="AL631" s="201">
        <f t="shared" si="74"/>
        <v>0</v>
      </c>
      <c r="AM631" s="274"/>
      <c r="AN631" s="60"/>
      <c r="AO631" s="60"/>
      <c r="AP631" s="269">
        <f t="shared" si="75"/>
        <v>0</v>
      </c>
      <c r="AQ631" s="200">
        <f t="shared" si="76"/>
        <v>0</v>
      </c>
      <c r="AR631" s="277">
        <f t="shared" si="77"/>
        <v>0</v>
      </c>
    </row>
    <row r="632" spans="1:44" ht="15" customHeight="1">
      <c r="A632" s="70"/>
      <c r="B632" s="2"/>
      <c r="C632" s="123" t="s">
        <v>197</v>
      </c>
      <c r="D632" s="389" t="str">
        <f>IF(CNGE_2024_M1_Secc3!D195="","",CNGE_2024_M1_Secc3!D195)</f>
        <v/>
      </c>
      <c r="E632" s="389"/>
      <c r="F632" s="389"/>
      <c r="G632" s="389"/>
      <c r="H632" s="389"/>
      <c r="I632" s="316"/>
      <c r="J632" s="316"/>
      <c r="K632" s="316"/>
      <c r="L632" s="316"/>
      <c r="M632" s="316"/>
      <c r="N632" s="316"/>
      <c r="O632" s="316"/>
      <c r="P632" s="316"/>
      <c r="Q632" s="316"/>
      <c r="R632" s="316"/>
      <c r="S632" s="316"/>
      <c r="T632" s="316"/>
      <c r="U632" s="316"/>
      <c r="V632" s="316"/>
      <c r="W632" s="316"/>
      <c r="X632" s="316"/>
      <c r="Y632" s="316"/>
      <c r="Z632" s="316"/>
      <c r="AA632" s="316"/>
      <c r="AB632" s="316"/>
      <c r="AC632" s="316"/>
      <c r="AD632" s="316"/>
      <c r="AG632" s="172">
        <f t="shared" si="69"/>
        <v>0</v>
      </c>
      <c r="AH632" s="202">
        <f t="shared" si="70"/>
        <v>0</v>
      </c>
      <c r="AI632" s="203">
        <f t="shared" si="71"/>
        <v>0</v>
      </c>
      <c r="AJ632" s="204">
        <f t="shared" si="72"/>
        <v>0</v>
      </c>
      <c r="AK632" s="205">
        <f t="shared" si="73"/>
        <v>0</v>
      </c>
      <c r="AL632" s="201">
        <f t="shared" si="74"/>
        <v>0</v>
      </c>
      <c r="AM632" s="274"/>
      <c r="AN632" s="60"/>
      <c r="AO632" s="60"/>
      <c r="AP632" s="269">
        <f t="shared" si="75"/>
        <v>0</v>
      </c>
      <c r="AQ632" s="200">
        <f t="shared" si="76"/>
        <v>0</v>
      </c>
      <c r="AR632" s="277">
        <f t="shared" si="77"/>
        <v>0</v>
      </c>
    </row>
    <row r="633" spans="1:44" ht="15" customHeight="1">
      <c r="A633" s="70"/>
      <c r="B633" s="2"/>
      <c r="C633" s="123" t="s">
        <v>198</v>
      </c>
      <c r="D633" s="389" t="str">
        <f>IF(CNGE_2024_M1_Secc3!D196="","",CNGE_2024_M1_Secc3!D196)</f>
        <v/>
      </c>
      <c r="E633" s="389"/>
      <c r="F633" s="389"/>
      <c r="G633" s="389"/>
      <c r="H633" s="389"/>
      <c r="I633" s="316"/>
      <c r="J633" s="316"/>
      <c r="K633" s="316"/>
      <c r="L633" s="316"/>
      <c r="M633" s="316"/>
      <c r="N633" s="316"/>
      <c r="O633" s="316"/>
      <c r="P633" s="316"/>
      <c r="Q633" s="316"/>
      <c r="R633" s="316"/>
      <c r="S633" s="316"/>
      <c r="T633" s="316"/>
      <c r="U633" s="316"/>
      <c r="V633" s="316"/>
      <c r="W633" s="316"/>
      <c r="X633" s="316"/>
      <c r="Y633" s="316"/>
      <c r="Z633" s="316"/>
      <c r="AA633" s="316"/>
      <c r="AB633" s="316"/>
      <c r="AC633" s="316"/>
      <c r="AD633" s="316"/>
      <c r="AG633" s="172">
        <f t="shared" si="69"/>
        <v>0</v>
      </c>
      <c r="AH633" s="202">
        <f t="shared" si="70"/>
        <v>0</v>
      </c>
      <c r="AI633" s="203">
        <f t="shared" si="71"/>
        <v>0</v>
      </c>
      <c r="AJ633" s="204">
        <f t="shared" si="72"/>
        <v>0</v>
      </c>
      <c r="AK633" s="205">
        <f t="shared" si="73"/>
        <v>0</v>
      </c>
      <c r="AL633" s="201">
        <f t="shared" si="74"/>
        <v>0</v>
      </c>
      <c r="AM633" s="274"/>
      <c r="AN633" s="60"/>
      <c r="AO633" s="60"/>
      <c r="AP633" s="269">
        <f t="shared" si="75"/>
        <v>0</v>
      </c>
      <c r="AQ633" s="200">
        <f t="shared" si="76"/>
        <v>0</v>
      </c>
      <c r="AR633" s="277">
        <f t="shared" si="77"/>
        <v>0</v>
      </c>
    </row>
    <row r="634" spans="1:44" ht="15" customHeight="1">
      <c r="A634" s="70"/>
      <c r="B634" s="2"/>
      <c r="C634" s="123" t="s">
        <v>199</v>
      </c>
      <c r="D634" s="389" t="str">
        <f>IF(CNGE_2024_M1_Secc3!D197="","",CNGE_2024_M1_Secc3!D197)</f>
        <v/>
      </c>
      <c r="E634" s="389"/>
      <c r="F634" s="389"/>
      <c r="G634" s="389"/>
      <c r="H634" s="389"/>
      <c r="I634" s="316"/>
      <c r="J634" s="316"/>
      <c r="K634" s="316"/>
      <c r="L634" s="316"/>
      <c r="M634" s="316"/>
      <c r="N634" s="316"/>
      <c r="O634" s="316"/>
      <c r="P634" s="316"/>
      <c r="Q634" s="316"/>
      <c r="R634" s="316"/>
      <c r="S634" s="316"/>
      <c r="T634" s="316"/>
      <c r="U634" s="316"/>
      <c r="V634" s="316"/>
      <c r="W634" s="316"/>
      <c r="X634" s="316"/>
      <c r="Y634" s="316"/>
      <c r="Z634" s="316"/>
      <c r="AA634" s="316"/>
      <c r="AB634" s="316"/>
      <c r="AC634" s="316"/>
      <c r="AD634" s="316"/>
      <c r="AG634" s="172">
        <f t="shared" si="69"/>
        <v>0</v>
      </c>
      <c r="AH634" s="202">
        <f t="shared" si="70"/>
        <v>0</v>
      </c>
      <c r="AI634" s="203">
        <f t="shared" si="71"/>
        <v>0</v>
      </c>
      <c r="AJ634" s="204">
        <f t="shared" si="72"/>
        <v>0</v>
      </c>
      <c r="AK634" s="205">
        <f t="shared" si="73"/>
        <v>0</v>
      </c>
      <c r="AL634" s="201">
        <f t="shared" si="74"/>
        <v>0</v>
      </c>
      <c r="AM634" s="274"/>
      <c r="AN634" s="60"/>
      <c r="AO634" s="60"/>
      <c r="AP634" s="269">
        <f t="shared" si="75"/>
        <v>0</v>
      </c>
      <c r="AQ634" s="200">
        <f t="shared" si="76"/>
        <v>0</v>
      </c>
      <c r="AR634" s="277">
        <f t="shared" si="77"/>
        <v>0</v>
      </c>
    </row>
    <row r="635" spans="1:44" ht="15" customHeight="1">
      <c r="A635" s="70"/>
      <c r="B635" s="2"/>
      <c r="C635" s="123" t="s">
        <v>200</v>
      </c>
      <c r="D635" s="389"/>
      <c r="E635" s="389"/>
      <c r="F635" s="389"/>
      <c r="G635" s="389"/>
      <c r="H635" s="389"/>
      <c r="I635" s="316"/>
      <c r="J635" s="316"/>
      <c r="K635" s="316"/>
      <c r="L635" s="316"/>
      <c r="M635" s="316"/>
      <c r="N635" s="316"/>
      <c r="O635" s="316"/>
      <c r="P635" s="316"/>
      <c r="Q635" s="316"/>
      <c r="R635" s="316"/>
      <c r="S635" s="316"/>
      <c r="T635" s="316"/>
      <c r="U635" s="316"/>
      <c r="V635" s="316"/>
      <c r="W635" s="316"/>
      <c r="X635" s="316"/>
      <c r="Y635" s="316"/>
      <c r="Z635" s="316"/>
      <c r="AA635" s="316"/>
      <c r="AB635" s="316"/>
      <c r="AC635" s="316"/>
      <c r="AD635" s="316"/>
      <c r="AG635" s="172">
        <f t="shared" si="69"/>
        <v>0</v>
      </c>
      <c r="AH635" s="202">
        <f t="shared" si="70"/>
        <v>0</v>
      </c>
      <c r="AI635" s="203">
        <f t="shared" si="71"/>
        <v>0</v>
      </c>
      <c r="AJ635" s="204">
        <f t="shared" si="72"/>
        <v>0</v>
      </c>
      <c r="AK635" s="205">
        <f t="shared" si="73"/>
        <v>0</v>
      </c>
      <c r="AL635" s="201">
        <f t="shared" si="74"/>
        <v>0</v>
      </c>
      <c r="AM635" s="274"/>
      <c r="AN635" s="60"/>
      <c r="AO635" s="60"/>
      <c r="AP635" s="269">
        <f t="shared" si="75"/>
        <v>0</v>
      </c>
      <c r="AQ635" s="200">
        <f t="shared" si="76"/>
        <v>0</v>
      </c>
      <c r="AR635" s="277">
        <f t="shared" si="77"/>
        <v>0</v>
      </c>
    </row>
    <row r="636" spans="1:44" ht="15" customHeight="1">
      <c r="A636" s="70"/>
      <c r="B636" s="2"/>
      <c r="C636"/>
      <c r="D636"/>
      <c r="E636"/>
      <c r="F636"/>
      <c r="G636"/>
      <c r="H636"/>
      <c r="I636"/>
      <c r="J636"/>
      <c r="K636"/>
      <c r="L636"/>
      <c r="M636"/>
      <c r="N636" s="2"/>
      <c r="O636" s="2"/>
      <c r="P636" s="2"/>
      <c r="Q636" s="2"/>
      <c r="R636" s="2"/>
      <c r="S636" s="2"/>
      <c r="T636" s="2"/>
      <c r="U636" s="2"/>
      <c r="V636" s="167"/>
      <c r="W636" s="2"/>
      <c r="X636" s="2"/>
      <c r="Y636" s="2"/>
      <c r="Z636" s="2"/>
      <c r="AA636" s="2"/>
      <c r="AB636" s="2"/>
      <c r="AC636" s="2"/>
      <c r="AD636" s="2"/>
      <c r="AG636" s="255">
        <f>SUM(AG516:AG635)</f>
        <v>0</v>
      </c>
      <c r="AH636" s="270"/>
      <c r="AI636" s="60"/>
      <c r="AJ636" s="271"/>
      <c r="AK636" s="244">
        <f>SUM(AK516:AK635)</f>
        <v>0</v>
      </c>
      <c r="AL636" s="273">
        <f>SUM(AK516:AK635)</f>
        <v>0</v>
      </c>
      <c r="AM636" s="60"/>
      <c r="AN636" s="60"/>
      <c r="AO636" s="60"/>
      <c r="AP636" s="247">
        <f>SUM(AP516:AP635)</f>
        <v>0</v>
      </c>
      <c r="AQ636" s="60"/>
      <c r="AR636" s="276">
        <f>SUM(AR516:AR635)</f>
        <v>0</v>
      </c>
    </row>
    <row r="637" spans="1:44" ht="45" customHeight="1">
      <c r="A637" s="69"/>
      <c r="B637" s="2"/>
      <c r="C637" s="372" t="s">
        <v>242</v>
      </c>
      <c r="D637" s="372"/>
      <c r="E637" s="372"/>
      <c r="F637" s="373"/>
      <c r="G637" s="373"/>
      <c r="H637" s="373"/>
      <c r="I637" s="373"/>
      <c r="J637" s="373"/>
      <c r="K637" s="373"/>
      <c r="L637" s="373"/>
      <c r="M637" s="373"/>
      <c r="N637" s="373"/>
      <c r="O637" s="373"/>
      <c r="P637" s="373"/>
      <c r="Q637" s="373"/>
      <c r="R637" s="373"/>
      <c r="S637" s="373"/>
      <c r="T637" s="373"/>
      <c r="U637" s="373"/>
      <c r="V637" s="373"/>
      <c r="W637" s="373"/>
      <c r="X637" s="373"/>
      <c r="Y637" s="373"/>
      <c r="Z637" s="373"/>
      <c r="AA637" s="373"/>
      <c r="AB637" s="373"/>
      <c r="AC637" s="373"/>
      <c r="AD637" s="373"/>
    </row>
    <row r="638" spans="1:44" ht="15" customHeight="1">
      <c r="A638" s="70"/>
      <c r="B638" s="360" t="str">
        <f>IF(AND(AO516&gt;0,F637=""),"Ha registrado un valor mayor a cero en la col. Otro estatus, debe anotar el nombre de dicho(s) estatus","")</f>
        <v/>
      </c>
      <c r="C638" s="360"/>
      <c r="D638" s="360"/>
      <c r="E638" s="360"/>
      <c r="F638" s="360"/>
      <c r="G638" s="360"/>
      <c r="H638" s="360"/>
      <c r="I638" s="360"/>
      <c r="J638" s="360"/>
      <c r="K638" s="360"/>
      <c r="L638" s="360"/>
      <c r="M638" s="360"/>
      <c r="N638" s="360"/>
      <c r="O638" s="360"/>
      <c r="P638" s="360"/>
      <c r="Q638" s="360"/>
      <c r="R638" s="360"/>
      <c r="S638" s="360"/>
      <c r="T638" s="360"/>
      <c r="U638" s="360"/>
      <c r="V638" s="360"/>
      <c r="W638" s="360"/>
      <c r="X638" s="360"/>
      <c r="Y638" s="360"/>
      <c r="Z638" s="360"/>
      <c r="AA638" s="360"/>
      <c r="AB638" s="360"/>
      <c r="AC638" s="360"/>
      <c r="AD638" s="360"/>
      <c r="AE638" s="360"/>
    </row>
    <row r="639" spans="1:44" ht="24" customHeight="1">
      <c r="A639" s="70"/>
      <c r="B639" s="2"/>
      <c r="C639" s="326" t="s">
        <v>105</v>
      </c>
      <c r="D639" s="326"/>
      <c r="E639" s="326"/>
      <c r="F639" s="326"/>
      <c r="G639" s="326"/>
      <c r="H639" s="326"/>
      <c r="I639" s="326"/>
      <c r="J639" s="326"/>
      <c r="K639" s="326"/>
      <c r="L639" s="326"/>
      <c r="M639" s="326"/>
      <c r="N639" s="326"/>
      <c r="O639" s="326"/>
      <c r="P639" s="326"/>
      <c r="Q639" s="326"/>
      <c r="R639" s="326"/>
      <c r="S639" s="326"/>
      <c r="T639" s="326"/>
      <c r="U639" s="326"/>
      <c r="V639" s="326"/>
      <c r="W639" s="326"/>
      <c r="X639" s="326"/>
      <c r="Y639" s="326"/>
      <c r="Z639" s="326"/>
      <c r="AA639" s="326"/>
      <c r="AB639" s="326"/>
      <c r="AC639" s="326"/>
      <c r="AD639" s="326"/>
    </row>
    <row r="640" spans="1:44" ht="60" customHeight="1">
      <c r="A640" s="70"/>
      <c r="B640" s="2"/>
      <c r="C640" s="396"/>
      <c r="D640" s="396"/>
      <c r="E640" s="396"/>
      <c r="F640" s="396"/>
      <c r="G640" s="396"/>
      <c r="H640" s="396"/>
      <c r="I640" s="396"/>
      <c r="J640" s="396"/>
      <c r="K640" s="396"/>
      <c r="L640" s="396"/>
      <c r="M640" s="396"/>
      <c r="N640" s="396"/>
      <c r="O640" s="396"/>
      <c r="P640" s="396"/>
      <c r="Q640" s="396"/>
      <c r="R640" s="396"/>
      <c r="S640" s="396"/>
      <c r="T640" s="396"/>
      <c r="U640" s="396"/>
      <c r="V640" s="396"/>
      <c r="W640" s="396"/>
      <c r="X640" s="396"/>
      <c r="Y640" s="396"/>
      <c r="Z640" s="396"/>
      <c r="AA640" s="396"/>
      <c r="AB640" s="396"/>
      <c r="AC640" s="396"/>
      <c r="AD640" s="396"/>
    </row>
    <row r="641" spans="1:31" ht="15" customHeight="1">
      <c r="A641" s="70"/>
      <c r="B641" s="429" t="str">
        <f>IF(AG636&gt;0,"Favor de ingresar toda la información requerida en la pregunta y/o verifique que no tenga información en celdas sombreadas","")</f>
        <v/>
      </c>
      <c r="C641" s="429"/>
      <c r="D641" s="429"/>
      <c r="E641" s="429"/>
      <c r="F641" s="429"/>
      <c r="G641" s="429"/>
      <c r="H641" s="429"/>
      <c r="I641" s="429"/>
      <c r="J641" s="429"/>
      <c r="K641" s="429"/>
      <c r="L641" s="429"/>
      <c r="M641" s="429"/>
      <c r="N641" s="429"/>
      <c r="O641" s="429"/>
      <c r="P641" s="429"/>
      <c r="Q641" s="429"/>
      <c r="R641" s="429"/>
      <c r="S641" s="429"/>
      <c r="T641" s="429"/>
      <c r="U641" s="429"/>
      <c r="V641" s="429"/>
      <c r="W641" s="429"/>
      <c r="X641" s="429"/>
      <c r="Y641" s="429"/>
      <c r="Z641" s="429"/>
      <c r="AA641" s="429"/>
      <c r="AB641" s="429"/>
      <c r="AC641" s="429"/>
      <c r="AD641" s="429"/>
    </row>
    <row r="642" spans="1:31" ht="15" customHeight="1">
      <c r="A642" s="70"/>
      <c r="B642" s="430" t="str">
        <f>IF(AP636&gt;0,"Alerta: debido a que cuenta con registros NS, debe proporcionar una justificación en el area de comentarios al final de la pregunta","")</f>
        <v/>
      </c>
      <c r="C642" s="430"/>
      <c r="D642" s="430"/>
      <c r="E642" s="430"/>
      <c r="F642" s="430"/>
      <c r="G642" s="430"/>
      <c r="H642" s="430"/>
      <c r="I642" s="430"/>
      <c r="J642" s="430"/>
      <c r="K642" s="430"/>
      <c r="L642" s="430"/>
      <c r="M642" s="430"/>
      <c r="N642" s="430"/>
      <c r="O642" s="430"/>
      <c r="P642" s="430"/>
      <c r="Q642" s="430"/>
      <c r="R642" s="430"/>
      <c r="S642" s="430"/>
      <c r="T642" s="430"/>
      <c r="U642" s="430"/>
      <c r="V642" s="430"/>
      <c r="W642" s="430"/>
      <c r="X642" s="430"/>
      <c r="Y642" s="430"/>
      <c r="Z642" s="430"/>
      <c r="AA642" s="430"/>
      <c r="AB642" s="430"/>
      <c r="AC642" s="430"/>
      <c r="AD642" s="430"/>
    </row>
    <row r="643" spans="1:31" ht="15" customHeight="1">
      <c r="A643" s="70"/>
      <c r="B643" s="431" t="str">
        <f>IF(AK636&gt;0,"Favor de revisar la suma y consistencia de totales y/o subtotales por filas (numéricos y NS)","")</f>
        <v/>
      </c>
      <c r="C643" s="431"/>
      <c r="D643" s="431"/>
      <c r="E643" s="431"/>
      <c r="F643" s="431"/>
      <c r="G643" s="431"/>
      <c r="H643" s="431"/>
      <c r="I643" s="431"/>
      <c r="J643" s="431"/>
      <c r="K643" s="431"/>
      <c r="L643" s="431"/>
      <c r="M643" s="431"/>
      <c r="N643" s="431"/>
      <c r="O643" s="431"/>
      <c r="P643" s="431"/>
      <c r="Q643" s="431"/>
      <c r="R643" s="431"/>
      <c r="S643" s="431"/>
      <c r="T643" s="431"/>
      <c r="U643" s="431"/>
      <c r="V643" s="431"/>
      <c r="W643" s="431"/>
      <c r="X643" s="431"/>
      <c r="Y643" s="431"/>
      <c r="Z643" s="431"/>
      <c r="AA643" s="431"/>
      <c r="AB643" s="431"/>
      <c r="AC643" s="431"/>
      <c r="AD643" s="431"/>
    </row>
    <row r="644" spans="1:31" ht="15" customHeight="1">
      <c r="A644" s="70"/>
      <c r="B644" s="360" t="str">
        <f>IF(AR636&gt;0,"La suma de las cantidades del apartado Solicitudes de inscripción por fila deben ser mayor a cero de lo contrario, seleccione No aplica","")</f>
        <v/>
      </c>
      <c r="C644" s="360"/>
      <c r="D644" s="360"/>
      <c r="E644" s="360"/>
      <c r="F644" s="360"/>
      <c r="G644" s="360"/>
      <c r="H644" s="360"/>
      <c r="I644" s="360"/>
      <c r="J644" s="360"/>
      <c r="K644" s="360"/>
      <c r="L644" s="360"/>
      <c r="M644" s="360"/>
      <c r="N644" s="360"/>
      <c r="O644" s="360"/>
      <c r="P644" s="360"/>
      <c r="Q644" s="360"/>
      <c r="R644" s="360"/>
      <c r="S644" s="360"/>
      <c r="T644" s="360"/>
      <c r="U644" s="360"/>
      <c r="V644" s="360"/>
      <c r="W644" s="360"/>
      <c r="X644" s="360"/>
      <c r="Y644" s="360"/>
      <c r="Z644" s="360"/>
      <c r="AA644" s="360"/>
      <c r="AB644" s="360"/>
      <c r="AC644" s="360"/>
      <c r="AD644" s="360"/>
      <c r="AE644" s="360"/>
    </row>
    <row r="645" spans="1:31" ht="15" customHeight="1">
      <c r="A645" s="70"/>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1" ht="15" customHeight="1" thickBot="1">
      <c r="A646" s="70"/>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1" ht="15" customHeight="1" thickBot="1">
      <c r="A647" s="65" t="s">
        <v>98</v>
      </c>
      <c r="B647" s="392" t="s">
        <v>243</v>
      </c>
      <c r="C647" s="393"/>
      <c r="D647" s="393"/>
      <c r="E647" s="393"/>
      <c r="F647" s="393"/>
      <c r="G647" s="393"/>
      <c r="H647" s="393"/>
      <c r="I647" s="393"/>
      <c r="J647" s="393"/>
      <c r="K647" s="393"/>
      <c r="L647" s="393"/>
      <c r="M647" s="393"/>
      <c r="N647" s="393"/>
      <c r="O647" s="393"/>
      <c r="P647" s="393"/>
      <c r="Q647" s="393"/>
      <c r="R647" s="393"/>
      <c r="S647" s="393"/>
      <c r="T647" s="393"/>
      <c r="U647" s="393"/>
      <c r="V647" s="393"/>
      <c r="W647" s="393"/>
      <c r="X647" s="393"/>
      <c r="Y647" s="393"/>
      <c r="Z647" s="393"/>
      <c r="AA647" s="393"/>
      <c r="AB647" s="393"/>
      <c r="AC647" s="393"/>
      <c r="AD647" s="394"/>
    </row>
    <row r="648" spans="1:31" ht="15" customHeight="1">
      <c r="A648" s="70"/>
      <c r="B648" s="419" t="s">
        <v>100</v>
      </c>
      <c r="C648" s="420"/>
      <c r="D648" s="420"/>
      <c r="E648" s="420"/>
      <c r="F648" s="420"/>
      <c r="G648" s="420"/>
      <c r="H648" s="420"/>
      <c r="I648" s="420"/>
      <c r="J648" s="420"/>
      <c r="K648" s="420"/>
      <c r="L648" s="420"/>
      <c r="M648" s="420"/>
      <c r="N648" s="420"/>
      <c r="O648" s="420"/>
      <c r="P648" s="420"/>
      <c r="Q648" s="420"/>
      <c r="R648" s="420"/>
      <c r="S648" s="420"/>
      <c r="T648" s="420"/>
      <c r="U648" s="420"/>
      <c r="V648" s="420"/>
      <c r="W648" s="420"/>
      <c r="X648" s="420"/>
      <c r="Y648" s="420"/>
      <c r="Z648" s="420"/>
      <c r="AA648" s="420"/>
      <c r="AB648" s="420"/>
      <c r="AC648" s="420"/>
      <c r="AD648" s="421"/>
    </row>
    <row r="649" spans="1:31" ht="15" customHeight="1">
      <c r="A649" s="70"/>
      <c r="B649" s="64"/>
      <c r="C649" s="326" t="s">
        <v>463</v>
      </c>
      <c r="D649" s="326"/>
      <c r="E649" s="326"/>
      <c r="F649" s="326"/>
      <c r="G649" s="326"/>
      <c r="H649" s="326"/>
      <c r="I649" s="326"/>
      <c r="J649" s="326"/>
      <c r="K649" s="326"/>
      <c r="L649" s="326"/>
      <c r="M649" s="326"/>
      <c r="N649" s="326"/>
      <c r="O649" s="326"/>
      <c r="P649" s="326"/>
      <c r="Q649" s="326"/>
      <c r="R649" s="326"/>
      <c r="S649" s="326"/>
      <c r="T649" s="326"/>
      <c r="U649" s="326"/>
      <c r="V649" s="326"/>
      <c r="W649" s="326"/>
      <c r="X649" s="326"/>
      <c r="Y649" s="326"/>
      <c r="Z649" s="326"/>
      <c r="AA649" s="326"/>
      <c r="AB649" s="326"/>
      <c r="AC649" s="326"/>
      <c r="AD649" s="327"/>
    </row>
    <row r="650" spans="1:31" ht="15" customHeight="1">
      <c r="A650" s="70"/>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1" ht="36" customHeight="1">
      <c r="A651" s="67" t="s">
        <v>244</v>
      </c>
      <c r="B651" s="397" t="s">
        <v>486</v>
      </c>
      <c r="C651" s="397"/>
      <c r="D651" s="397"/>
      <c r="E651" s="397"/>
      <c r="F651" s="397"/>
      <c r="G651" s="397"/>
      <c r="H651" s="397"/>
      <c r="I651" s="397"/>
      <c r="J651" s="397"/>
      <c r="K651" s="397"/>
      <c r="L651" s="397"/>
      <c r="M651" s="397"/>
      <c r="N651" s="397"/>
      <c r="O651" s="397"/>
      <c r="P651" s="397"/>
      <c r="Q651" s="397"/>
      <c r="R651" s="397"/>
      <c r="S651" s="397"/>
      <c r="T651" s="397"/>
      <c r="U651" s="397"/>
      <c r="V651" s="397"/>
      <c r="W651" s="397"/>
      <c r="X651" s="397"/>
      <c r="Y651" s="397"/>
      <c r="Z651" s="397"/>
      <c r="AA651" s="397"/>
      <c r="AB651" s="397"/>
      <c r="AC651" s="397"/>
      <c r="AD651" s="397"/>
    </row>
    <row r="652" spans="1:31" ht="24" customHeight="1">
      <c r="A652" s="70"/>
      <c r="B652" s="2"/>
      <c r="C652" s="376" t="s">
        <v>245</v>
      </c>
      <c r="D652" s="376"/>
      <c r="E652" s="376"/>
      <c r="F652" s="376"/>
      <c r="G652" s="376"/>
      <c r="H652" s="376"/>
      <c r="I652" s="376"/>
      <c r="J652" s="376"/>
      <c r="K652" s="376"/>
      <c r="L652" s="376"/>
      <c r="M652" s="376"/>
      <c r="N652" s="376"/>
      <c r="O652" s="376"/>
      <c r="P652" s="376"/>
      <c r="Q652" s="376"/>
      <c r="R652" s="376"/>
      <c r="S652" s="376"/>
      <c r="T652" s="376"/>
      <c r="U652" s="376"/>
      <c r="V652" s="376"/>
      <c r="W652" s="376"/>
      <c r="X652" s="376"/>
      <c r="Y652" s="376"/>
      <c r="Z652" s="376"/>
      <c r="AA652" s="376"/>
      <c r="AB652" s="376"/>
      <c r="AC652" s="376"/>
      <c r="AD652" s="376"/>
    </row>
    <row r="653" spans="1:31" ht="15" customHeight="1">
      <c r="A653" s="70"/>
      <c r="B653" s="2"/>
      <c r="C653" s="376" t="s">
        <v>464</v>
      </c>
      <c r="D653" s="376"/>
      <c r="E653" s="376"/>
      <c r="F653" s="376"/>
      <c r="G653" s="376"/>
      <c r="H653" s="376"/>
      <c r="I653" s="376"/>
      <c r="J653" s="376"/>
      <c r="K653" s="376"/>
      <c r="L653" s="376"/>
      <c r="M653" s="376"/>
      <c r="N653" s="376"/>
      <c r="O653" s="376"/>
      <c r="P653" s="376"/>
      <c r="Q653" s="376"/>
      <c r="R653" s="376"/>
      <c r="S653" s="376"/>
      <c r="T653" s="376"/>
      <c r="U653" s="376"/>
      <c r="V653" s="376"/>
      <c r="W653" s="376"/>
      <c r="X653" s="376"/>
      <c r="Y653" s="376"/>
      <c r="Z653" s="376"/>
      <c r="AA653" s="376"/>
      <c r="AB653" s="376"/>
      <c r="AC653" s="376"/>
      <c r="AD653" s="376"/>
    </row>
    <row r="654" spans="1:31" ht="36" customHeight="1">
      <c r="A654" s="70"/>
      <c r="B654" s="2"/>
      <c r="C654" s="359" t="s">
        <v>487</v>
      </c>
      <c r="D654" s="359"/>
      <c r="E654" s="359"/>
      <c r="F654" s="359"/>
      <c r="G654" s="359"/>
      <c r="H654" s="359"/>
      <c r="I654" s="359"/>
      <c r="J654" s="359"/>
      <c r="K654" s="359"/>
      <c r="L654" s="359"/>
      <c r="M654" s="359"/>
      <c r="N654" s="359"/>
      <c r="O654" s="359"/>
      <c r="P654" s="359"/>
      <c r="Q654" s="359"/>
      <c r="R654" s="359"/>
      <c r="S654" s="359"/>
      <c r="T654" s="359"/>
      <c r="U654" s="359"/>
      <c r="V654" s="359"/>
      <c r="W654" s="359"/>
      <c r="X654" s="359"/>
      <c r="Y654" s="359"/>
      <c r="Z654" s="359"/>
      <c r="AA654" s="359"/>
      <c r="AB654" s="359"/>
      <c r="AC654" s="359"/>
      <c r="AD654" s="359"/>
    </row>
    <row r="655" spans="1:31" ht="24" customHeight="1">
      <c r="A655" s="70"/>
      <c r="B655" s="2"/>
      <c r="C655" s="359" t="s">
        <v>488</v>
      </c>
      <c r="D655" s="359"/>
      <c r="E655" s="359"/>
      <c r="F655" s="359"/>
      <c r="G655" s="359"/>
      <c r="H655" s="359"/>
      <c r="I655" s="359"/>
      <c r="J655" s="359"/>
      <c r="K655" s="359"/>
      <c r="L655" s="359"/>
      <c r="M655" s="359"/>
      <c r="N655" s="359"/>
      <c r="O655" s="359"/>
      <c r="P655" s="359"/>
      <c r="Q655" s="359"/>
      <c r="R655" s="359"/>
      <c r="S655" s="359"/>
      <c r="T655" s="359"/>
      <c r="U655" s="359"/>
      <c r="V655" s="359"/>
      <c r="W655" s="359"/>
      <c r="X655" s="359"/>
      <c r="Y655" s="359"/>
      <c r="Z655" s="359"/>
      <c r="AA655" s="359"/>
      <c r="AB655" s="359"/>
      <c r="AC655" s="359"/>
      <c r="AD655" s="359"/>
    </row>
    <row r="656" spans="1:31" ht="15" customHeight="1">
      <c r="A656" s="70"/>
      <c r="B656" s="2"/>
      <c r="C656" s="359" t="s">
        <v>469</v>
      </c>
      <c r="D656" s="359"/>
      <c r="E656" s="359"/>
      <c r="F656" s="359"/>
      <c r="G656" s="359"/>
      <c r="H656" s="359"/>
      <c r="I656" s="359"/>
      <c r="J656" s="359"/>
      <c r="K656" s="359"/>
      <c r="L656" s="359"/>
      <c r="M656" s="359"/>
      <c r="N656" s="359"/>
      <c r="O656" s="359"/>
      <c r="P656" s="359"/>
      <c r="Q656" s="359"/>
      <c r="R656" s="359"/>
      <c r="S656" s="359"/>
      <c r="T656" s="359"/>
      <c r="U656" s="359"/>
      <c r="V656" s="359"/>
      <c r="W656" s="359"/>
      <c r="X656" s="359"/>
      <c r="Y656" s="359"/>
      <c r="Z656" s="359"/>
      <c r="AA656" s="359"/>
      <c r="AB656" s="359"/>
      <c r="AC656" s="359"/>
      <c r="AD656" s="359"/>
    </row>
    <row r="657" spans="1:45" ht="24" customHeight="1">
      <c r="A657" s="70"/>
      <c r="B657" s="2"/>
      <c r="C657" s="359" t="s">
        <v>470</v>
      </c>
      <c r="D657" s="359"/>
      <c r="E657" s="359"/>
      <c r="F657" s="359"/>
      <c r="G657" s="359"/>
      <c r="H657" s="359"/>
      <c r="I657" s="359"/>
      <c r="J657" s="359"/>
      <c r="K657" s="359"/>
      <c r="L657" s="359"/>
      <c r="M657" s="359"/>
      <c r="N657" s="359"/>
      <c r="O657" s="359"/>
      <c r="P657" s="359"/>
      <c r="Q657" s="359"/>
      <c r="R657" s="359"/>
      <c r="S657" s="359"/>
      <c r="T657" s="359"/>
      <c r="U657" s="359"/>
      <c r="V657" s="359"/>
      <c r="W657" s="359"/>
      <c r="X657" s="359"/>
      <c r="Y657" s="359"/>
      <c r="Z657" s="359"/>
      <c r="AA657" s="359"/>
      <c r="AB657" s="359"/>
      <c r="AC657" s="359"/>
      <c r="AD657" s="359"/>
    </row>
    <row r="658" spans="1:45" ht="36" customHeight="1">
      <c r="A658" s="70"/>
      <c r="B658" s="2"/>
      <c r="C658" s="376" t="s">
        <v>489</v>
      </c>
      <c r="D658" s="376"/>
      <c r="E658" s="376"/>
      <c r="F658" s="376"/>
      <c r="G658" s="376"/>
      <c r="H658" s="376"/>
      <c r="I658" s="376"/>
      <c r="J658" s="376"/>
      <c r="K658" s="376"/>
      <c r="L658" s="376"/>
      <c r="M658" s="376"/>
      <c r="N658" s="376"/>
      <c r="O658" s="376"/>
      <c r="P658" s="376"/>
      <c r="Q658" s="376"/>
      <c r="R658" s="376"/>
      <c r="S658" s="376"/>
      <c r="T658" s="376"/>
      <c r="U658" s="376"/>
      <c r="V658" s="376"/>
      <c r="W658" s="376"/>
      <c r="X658" s="376"/>
      <c r="Y658" s="376"/>
      <c r="Z658" s="376"/>
      <c r="AA658" s="376"/>
      <c r="AB658" s="376"/>
      <c r="AC658" s="376"/>
      <c r="AD658" s="376"/>
    </row>
    <row r="659" spans="1:45" ht="24" customHeight="1">
      <c r="A659" s="70"/>
      <c r="B659" s="2"/>
      <c r="C659" s="359" t="s">
        <v>497</v>
      </c>
      <c r="D659" s="359"/>
      <c r="E659" s="359"/>
      <c r="F659" s="359"/>
      <c r="G659" s="359"/>
      <c r="H659" s="359"/>
      <c r="I659" s="359"/>
      <c r="J659" s="359"/>
      <c r="K659" s="359"/>
      <c r="L659" s="359"/>
      <c r="M659" s="359"/>
      <c r="N659" s="359"/>
      <c r="O659" s="359"/>
      <c r="P659" s="359"/>
      <c r="Q659" s="359"/>
      <c r="R659" s="359"/>
      <c r="S659" s="359"/>
      <c r="T659" s="359"/>
      <c r="U659" s="359"/>
      <c r="V659" s="359"/>
      <c r="W659" s="359"/>
      <c r="X659" s="359"/>
      <c r="Y659" s="359"/>
      <c r="Z659" s="359"/>
      <c r="AA659" s="359"/>
      <c r="AB659" s="359"/>
      <c r="AC659" s="359"/>
      <c r="AD659" s="359"/>
    </row>
    <row r="660" spans="1:45" ht="24" customHeight="1">
      <c r="A660" s="70"/>
      <c r="B660" s="2"/>
      <c r="C660" s="359" t="s">
        <v>471</v>
      </c>
      <c r="D660" s="359"/>
      <c r="E660" s="359"/>
      <c r="F660" s="359"/>
      <c r="G660" s="359"/>
      <c r="H660" s="359"/>
      <c r="I660" s="359"/>
      <c r="J660" s="359"/>
      <c r="K660" s="359"/>
      <c r="L660" s="359"/>
      <c r="M660" s="359"/>
      <c r="N660" s="359"/>
      <c r="O660" s="359"/>
      <c r="P660" s="359"/>
      <c r="Q660" s="359"/>
      <c r="R660" s="359"/>
      <c r="S660" s="359"/>
      <c r="T660" s="359"/>
      <c r="U660" s="359"/>
      <c r="V660" s="359"/>
      <c r="W660" s="359"/>
      <c r="X660" s="359"/>
      <c r="Y660" s="359"/>
      <c r="Z660" s="359"/>
      <c r="AA660" s="359"/>
      <c r="AB660" s="359"/>
      <c r="AC660" s="359"/>
      <c r="AD660" s="359"/>
    </row>
    <row r="661" spans="1:45" ht="24" customHeight="1">
      <c r="A661" s="112"/>
      <c r="B661" s="1"/>
      <c r="C661" s="388" t="s">
        <v>472</v>
      </c>
      <c r="D661" s="388"/>
      <c r="E661" s="388"/>
      <c r="F661" s="388"/>
      <c r="G661" s="388"/>
      <c r="H661" s="388"/>
      <c r="I661" s="388"/>
      <c r="J661" s="388"/>
      <c r="K661" s="388"/>
      <c r="L661" s="388"/>
      <c r="M661" s="388"/>
      <c r="N661" s="388"/>
      <c r="O661" s="388"/>
      <c r="P661" s="388"/>
      <c r="Q661" s="388"/>
      <c r="R661" s="388"/>
      <c r="S661" s="388"/>
      <c r="T661" s="388"/>
      <c r="U661" s="388"/>
      <c r="V661" s="388"/>
      <c r="W661" s="388"/>
      <c r="X661" s="388"/>
      <c r="Y661" s="388"/>
      <c r="Z661" s="388"/>
      <c r="AA661" s="388"/>
      <c r="AB661" s="388"/>
      <c r="AC661" s="388"/>
      <c r="AD661" s="388"/>
    </row>
    <row r="662" spans="1:45" ht="15" customHeight="1">
      <c r="A662" s="70"/>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45" ht="15" customHeight="1">
      <c r="A663" s="112"/>
      <c r="B663" s="1"/>
      <c r="C663" s="106"/>
      <c r="D663" s="106"/>
      <c r="E663" s="106"/>
      <c r="F663" s="106"/>
      <c r="G663" s="106"/>
      <c r="H663" s="106"/>
      <c r="I663" s="106"/>
      <c r="J663" s="106"/>
      <c r="K663" s="106"/>
      <c r="L663" s="106"/>
      <c r="M663" s="106"/>
      <c r="N663" s="106"/>
      <c r="O663" s="106"/>
      <c r="P663" s="106"/>
      <c r="Q663" s="106"/>
      <c r="R663" s="106"/>
      <c r="S663" s="106"/>
      <c r="T663" s="106"/>
      <c r="U663" s="106"/>
      <c r="V663" s="2"/>
      <c r="W663" s="2"/>
      <c r="X663" s="2"/>
      <c r="Y663" s="2"/>
      <c r="Z663" s="106"/>
      <c r="AA663" s="387" t="s">
        <v>383</v>
      </c>
      <c r="AB663" s="387"/>
      <c r="AC663" s="387"/>
      <c r="AD663" s="387"/>
    </row>
    <row r="664" spans="1:45" ht="15" customHeight="1">
      <c r="A664" s="11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45" ht="15" customHeight="1">
      <c r="A665" s="70"/>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370" t="s">
        <v>204</v>
      </c>
      <c r="AB665" s="370"/>
      <c r="AC665" s="370"/>
      <c r="AD665" s="370"/>
    </row>
    <row r="666" spans="1:45" ht="24" customHeight="1">
      <c r="A666" s="70"/>
      <c r="B666" s="2"/>
      <c r="C666" s="377" t="s">
        <v>112</v>
      </c>
      <c r="D666" s="378"/>
      <c r="E666" s="378"/>
      <c r="F666" s="378"/>
      <c r="G666" s="378"/>
      <c r="H666" s="378"/>
      <c r="I666" s="378"/>
      <c r="J666" s="378"/>
      <c r="K666" s="378"/>
      <c r="L666" s="378"/>
      <c r="M666" s="378"/>
      <c r="N666" s="378"/>
      <c r="O666" s="378"/>
      <c r="P666" s="379"/>
      <c r="Q666" s="383" t="s">
        <v>235</v>
      </c>
      <c r="R666" s="384"/>
      <c r="S666" s="365" t="s">
        <v>485</v>
      </c>
      <c r="T666" s="366"/>
      <c r="U666" s="366"/>
      <c r="V666" s="366"/>
      <c r="W666" s="366"/>
      <c r="X666" s="366"/>
      <c r="Y666" s="366"/>
      <c r="Z666" s="366"/>
      <c r="AA666" s="366"/>
      <c r="AB666" s="366"/>
      <c r="AC666" s="366"/>
      <c r="AD666" s="367"/>
    </row>
    <row r="667" spans="1:45" ht="84" customHeight="1">
      <c r="A667" s="70"/>
      <c r="B667" s="2"/>
      <c r="C667" s="380"/>
      <c r="D667" s="381"/>
      <c r="E667" s="381"/>
      <c r="F667" s="381"/>
      <c r="G667" s="381"/>
      <c r="H667" s="381"/>
      <c r="I667" s="381"/>
      <c r="J667" s="381"/>
      <c r="K667" s="381"/>
      <c r="L667" s="381"/>
      <c r="M667" s="381"/>
      <c r="N667" s="381"/>
      <c r="O667" s="381"/>
      <c r="P667" s="382"/>
      <c r="Q667" s="385"/>
      <c r="R667" s="386"/>
      <c r="S667" s="368" t="s">
        <v>381</v>
      </c>
      <c r="T667" s="369"/>
      <c r="U667" s="368" t="s">
        <v>382</v>
      </c>
      <c r="V667" s="369"/>
      <c r="W667" s="368" t="s">
        <v>247</v>
      </c>
      <c r="X667" s="369"/>
      <c r="Y667" s="368" t="s">
        <v>483</v>
      </c>
      <c r="Z667" s="369"/>
      <c r="AA667" s="368" t="s">
        <v>484</v>
      </c>
      <c r="AB667" s="369"/>
      <c r="AC667" s="368" t="s">
        <v>224</v>
      </c>
      <c r="AD667" s="369"/>
      <c r="AG667" s="214" t="s">
        <v>5364</v>
      </c>
      <c r="AH667" s="219" t="s">
        <v>5365</v>
      </c>
      <c r="AI667" s="272" t="s">
        <v>5391</v>
      </c>
      <c r="AJ667" s="268"/>
      <c r="AK667" s="267" t="s">
        <v>5381</v>
      </c>
      <c r="AL667" s="248" t="s">
        <v>5393</v>
      </c>
      <c r="AM667" s="249" t="s">
        <v>5396</v>
      </c>
      <c r="AN667" s="250" t="s">
        <v>5394</v>
      </c>
      <c r="AO667" s="251" t="s">
        <v>5397</v>
      </c>
      <c r="AP667" s="246" t="s">
        <v>5395</v>
      </c>
      <c r="AQ667" s="252" t="s">
        <v>5398</v>
      </c>
      <c r="AR667" s="245" t="s">
        <v>5405</v>
      </c>
      <c r="AS667" s="276" t="s">
        <v>5406</v>
      </c>
    </row>
    <row r="668" spans="1:45" ht="15" customHeight="1">
      <c r="A668" s="70"/>
      <c r="B668" s="2"/>
      <c r="C668" s="72" t="s">
        <v>57</v>
      </c>
      <c r="D668" s="362" t="str">
        <f>IF(CNGE_2024_M1_Secc3!D79="","",CNGE_2024_M1_Secc3!D79)</f>
        <v/>
      </c>
      <c r="E668" s="363"/>
      <c r="F668" s="363"/>
      <c r="G668" s="363"/>
      <c r="H668" s="363"/>
      <c r="I668" s="363"/>
      <c r="J668" s="363"/>
      <c r="K668" s="363"/>
      <c r="L668" s="363"/>
      <c r="M668" s="363"/>
      <c r="N668" s="363"/>
      <c r="O668" s="363"/>
      <c r="P668" s="364"/>
      <c r="Q668" s="302"/>
      <c r="R668" s="304"/>
      <c r="S668" s="302"/>
      <c r="T668" s="304"/>
      <c r="U668" s="302"/>
      <c r="V668" s="304"/>
      <c r="W668" s="302"/>
      <c r="X668" s="304"/>
      <c r="Y668" s="302"/>
      <c r="Z668" s="304"/>
      <c r="AA668" s="302"/>
      <c r="AB668" s="304"/>
      <c r="AC668" s="302"/>
      <c r="AD668" s="304"/>
      <c r="AG668" s="172">
        <f>IF(AND($AG$68&gt;0,COUNTA(D668:AD668,D792:AD792)=0),0,IF(AND($AR668&gt;0,COUNTA(Q668:AD668,H792:AD792)=0),0,IF(AND($AG$68=0,COUNTBLANK(D668)=0,$S79&lt;&gt;"",$S79&lt;&gt;1,COUNTA(Q668:AD668,H792:AD792)=0),0,IF(AND($AG$68=0,COUNTBLANK(D668)=0,$S79&lt;&gt;"",$S79=1,Q668="X",COUNTA(S668:AD668,H792:AD792)=0),0,IF(AND($AG$68=0,COUNTBLANK(D668)=0,$S79&lt;&gt;"",$S79=1,Q668="",SUM(S668)=0,COUNTA(S668:AD668)=6,COUNTA(H792:AD792)=0),0,IF(AND($AG$68=0,COUNTBLANK(D668)=0,$S79&lt;&gt;"",$S79=1,Q668="",SUM(S668)&gt;0,COUNTA(S668:AD668)=6,AN668=0),0,IF(AND(COUNTBLANK(D668)=1,COUNTA(S668:AD668,H792:AD792)=0),0,1)))))))</f>
        <v>0</v>
      </c>
      <c r="AH668" s="195">
        <f>COUNTIF(S668:AD668,"NS")</f>
        <v>0</v>
      </c>
      <c r="AI668" s="201">
        <f>IF(AND($Q668="X",COUNTA(S668:AD668,H792:AD792)&gt;0),1,0)</f>
        <v>0</v>
      </c>
      <c r="AJ668" s="274"/>
      <c r="AK668" s="184">
        <f>IF(AND($AG$68&gt;0,COUNTA(D668:AD787,D792:AD911)&gt;0),1,0)</f>
        <v>0</v>
      </c>
      <c r="AL668" s="206">
        <f>IF(AND($AD792="X",COUNTA(H792:AB792)&gt;0),1,IF(AND($AC792="X",COUNTA(H792:AB792,AD792)&gt;0),1,0))</f>
        <v>0</v>
      </c>
      <c r="AM668" s="207">
        <f>IF(AND(SUM($S668)=0,COUNTA(H792:AD792)&gt;0),1,0)</f>
        <v>0</v>
      </c>
      <c r="AN668" s="208">
        <f>IF(AND(COUNTBLANK(D668)=0,COUNTA(H792:AB792)&gt;0,AC792="",AD792=""),0,IF(AND(COUNTBLANK(D668)=0,COUNTA(H792:AC792)=0,AD792="X"),0,IF(AND(COUNTBLANK(D668)=0,COUNTA(H792:AB792,AD792)=0,AC792="X"),0,IF(AND(COUNTBLANK(D668)=1,COUNTA(H792:AD792)=0),0,1))))</f>
        <v>0</v>
      </c>
      <c r="AO668" s="209">
        <f>IF(SUM(AA668:AB787)&gt;0,1,0)</f>
        <v>0</v>
      </c>
      <c r="AP668" s="189">
        <f>IF(SUM(Y668:Z787)&gt;0,1,0)</f>
        <v>0</v>
      </c>
      <c r="AQ668" s="210">
        <f>IF(COUNTIF(AB792:AB911,"X")&gt;0,1,0)</f>
        <v>0</v>
      </c>
      <c r="AR668" s="200">
        <f>IF(COUNTIF($M79,"NA")&gt;0,1,IF(AND($S79&lt;&gt;"",$S79&lt;&gt;1),1,0))</f>
        <v>0</v>
      </c>
      <c r="AS668" s="277">
        <f>IF(AND(COUNTBLANK(D668)=0,Q668="",SUM(S668:AD668)=0),1,0)</f>
        <v>0</v>
      </c>
    </row>
    <row r="669" spans="1:45" ht="15" customHeight="1">
      <c r="A669" s="70"/>
      <c r="B669" s="2"/>
      <c r="C669" s="73" t="s">
        <v>58</v>
      </c>
      <c r="D669" s="362" t="str">
        <f>IF(CNGE_2024_M1_Secc3!D80="","",CNGE_2024_M1_Secc3!D80)</f>
        <v/>
      </c>
      <c r="E669" s="363"/>
      <c r="F669" s="363"/>
      <c r="G669" s="363"/>
      <c r="H669" s="363"/>
      <c r="I669" s="363"/>
      <c r="J669" s="363"/>
      <c r="K669" s="363"/>
      <c r="L669" s="363"/>
      <c r="M669" s="363"/>
      <c r="N669" s="363"/>
      <c r="O669" s="363"/>
      <c r="P669" s="364"/>
      <c r="Q669" s="302"/>
      <c r="R669" s="304"/>
      <c r="S669" s="302"/>
      <c r="T669" s="304"/>
      <c r="U669" s="302"/>
      <c r="V669" s="304"/>
      <c r="W669" s="302"/>
      <c r="X669" s="304"/>
      <c r="Y669" s="302"/>
      <c r="Z669" s="304"/>
      <c r="AA669" s="302"/>
      <c r="AB669" s="304"/>
      <c r="AC669" s="302"/>
      <c r="AD669" s="304"/>
      <c r="AG669" s="172">
        <f t="shared" ref="AG669:AG732" si="78">IF(AND($AG$68&gt;0,COUNTA(D669:AD669,D793:AD793)=0),0,IF(AND($AR669&gt;0,COUNTA(Q669:AD669,H793:AD793)=0),0,IF(AND($AG$68=0,COUNTBLANK(D669)=0,$S80&lt;&gt;"",$S80&lt;&gt;1,COUNTA(Q669:AD669,H793:AD793)=0),0,IF(AND($AG$68=0,COUNTBLANK(D669)=0,$S80&lt;&gt;"",$S80=1,Q669="X",COUNTA(S669:AD669,H793:AD793)=0),0,IF(AND($AG$68=0,COUNTBLANK(D669)=0,$S80&lt;&gt;"",$S80=1,Q669="",SUM(S669)=0,COUNTA(S669:AD669)=6,COUNTA(H793:AD793)=0),0,IF(AND($AG$68=0,COUNTBLANK(D669)=0,$S80&lt;&gt;"",$S80=1,Q669="",SUM(S669)&gt;0,COUNTA(S669:AD669)=6,AN669=0),0,IF(AND(COUNTBLANK(D669)=1,COUNTA(S669:AD669,H793:AD793)=0),0,1)))))))</f>
        <v>0</v>
      </c>
      <c r="AH669" s="195">
        <f t="shared" ref="AH669:AH732" si="79">COUNTIF(S669:AD669,"NS")</f>
        <v>0</v>
      </c>
      <c r="AI669" s="201">
        <f t="shared" ref="AI669:AI732" si="80">IF(AND($Q669="X",COUNTA(S669:AD669,H793:AD793)&gt;0),1,0)</f>
        <v>0</v>
      </c>
      <c r="AJ669" s="274"/>
      <c r="AK669" s="274"/>
      <c r="AL669" s="206">
        <f t="shared" ref="AL669:AL732" si="81">IF(AND($AD793="X",COUNTA(H793:AB793)&gt;0),1,IF(AND($AC793="X",COUNTA(H793:AB793,AD793)&gt;0),1,0))</f>
        <v>0</v>
      </c>
      <c r="AM669" s="207">
        <f t="shared" ref="AM669:AM732" si="82">IF(AND(SUM($S669)=0,COUNTA(H793:AD793)&gt;0),1,0)</f>
        <v>0</v>
      </c>
      <c r="AN669" s="208">
        <f t="shared" ref="AN669:AN732" si="83">IF(AND(COUNTBLANK(D669)=0,COUNTA(H793:AB793)&gt;0,AC793="",AD793=""),0,IF(AND(COUNTBLANK(D669)=0,COUNTA(H793:AC793)=0,AD793="X"),0,IF(AND(COUNTBLANK(D669)=0,COUNTA(H793:AB793,AD793)=0,AC793="X"),0,IF(AND(COUNTBLANK(D669)=1,COUNTA(H793:AD793)=0),0,1))))</f>
        <v>0</v>
      </c>
      <c r="AR669" s="200">
        <f t="shared" ref="AR669:AR732" si="84">IF(COUNTIF($M80,"NA")&gt;0,1,IF(AND($S80&lt;&gt;"",$S80&lt;&gt;1),1,0))</f>
        <v>0</v>
      </c>
      <c r="AS669" s="277">
        <f t="shared" ref="AS669:AS732" si="85">IF(AND(COUNTBLANK(D669)=0,Q669="",SUM(S669:AD669)=0),1,0)</f>
        <v>0</v>
      </c>
    </row>
    <row r="670" spans="1:45" ht="15" customHeight="1">
      <c r="A670" s="70"/>
      <c r="B670" s="2"/>
      <c r="C670" s="74" t="s">
        <v>59</v>
      </c>
      <c r="D670" s="362" t="str">
        <f>IF(CNGE_2024_M1_Secc3!D81="","",CNGE_2024_M1_Secc3!D81)</f>
        <v/>
      </c>
      <c r="E670" s="363"/>
      <c r="F670" s="363"/>
      <c r="G670" s="363"/>
      <c r="H670" s="363"/>
      <c r="I670" s="363"/>
      <c r="J670" s="363"/>
      <c r="K670" s="363"/>
      <c r="L670" s="363"/>
      <c r="M670" s="363"/>
      <c r="N670" s="363"/>
      <c r="O670" s="363"/>
      <c r="P670" s="364"/>
      <c r="Q670" s="302"/>
      <c r="R670" s="304"/>
      <c r="S670" s="302"/>
      <c r="T670" s="304"/>
      <c r="U670" s="302"/>
      <c r="V670" s="304"/>
      <c r="W670" s="302"/>
      <c r="X670" s="304"/>
      <c r="Y670" s="302"/>
      <c r="Z670" s="304"/>
      <c r="AA670" s="302"/>
      <c r="AB670" s="304"/>
      <c r="AC670" s="302"/>
      <c r="AD670" s="304"/>
      <c r="AG670" s="172">
        <f t="shared" si="78"/>
        <v>0</v>
      </c>
      <c r="AH670" s="195">
        <f t="shared" si="79"/>
        <v>0</v>
      </c>
      <c r="AI670" s="201">
        <f t="shared" si="80"/>
        <v>0</v>
      </c>
      <c r="AJ670" s="274"/>
      <c r="AK670" s="274"/>
      <c r="AL670" s="206">
        <f t="shared" si="81"/>
        <v>0</v>
      </c>
      <c r="AM670" s="207">
        <f t="shared" si="82"/>
        <v>0</v>
      </c>
      <c r="AN670" s="208">
        <f t="shared" si="83"/>
        <v>0</v>
      </c>
      <c r="AR670" s="200">
        <f t="shared" si="84"/>
        <v>0</v>
      </c>
      <c r="AS670" s="277">
        <f t="shared" si="85"/>
        <v>0</v>
      </c>
    </row>
    <row r="671" spans="1:45" ht="15" customHeight="1">
      <c r="A671" s="70"/>
      <c r="B671" s="2"/>
      <c r="C671" s="74" t="s">
        <v>60</v>
      </c>
      <c r="D671" s="362" t="str">
        <f>IF(CNGE_2024_M1_Secc3!D82="","",CNGE_2024_M1_Secc3!D82)</f>
        <v/>
      </c>
      <c r="E671" s="363"/>
      <c r="F671" s="363"/>
      <c r="G671" s="363"/>
      <c r="H671" s="363"/>
      <c r="I671" s="363"/>
      <c r="J671" s="363"/>
      <c r="K671" s="363"/>
      <c r="L671" s="363"/>
      <c r="M671" s="363"/>
      <c r="N671" s="363"/>
      <c r="O671" s="363"/>
      <c r="P671" s="364"/>
      <c r="Q671" s="302"/>
      <c r="R671" s="304"/>
      <c r="S671" s="302"/>
      <c r="T671" s="304"/>
      <c r="U671" s="302"/>
      <c r="V671" s="304"/>
      <c r="W671" s="302"/>
      <c r="X671" s="304"/>
      <c r="Y671" s="302"/>
      <c r="Z671" s="304"/>
      <c r="AA671" s="302"/>
      <c r="AB671" s="304"/>
      <c r="AC671" s="302"/>
      <c r="AD671" s="304"/>
      <c r="AG671" s="172">
        <f t="shared" si="78"/>
        <v>0</v>
      </c>
      <c r="AH671" s="195">
        <f t="shared" si="79"/>
        <v>0</v>
      </c>
      <c r="AI671" s="201">
        <f t="shared" si="80"/>
        <v>0</v>
      </c>
      <c r="AJ671" s="274"/>
      <c r="AK671" s="274"/>
      <c r="AL671" s="206">
        <f t="shared" si="81"/>
        <v>0</v>
      </c>
      <c r="AM671" s="207">
        <f t="shared" si="82"/>
        <v>0</v>
      </c>
      <c r="AN671" s="208">
        <f t="shared" si="83"/>
        <v>0</v>
      </c>
      <c r="AR671" s="200">
        <f t="shared" si="84"/>
        <v>0</v>
      </c>
      <c r="AS671" s="277">
        <f t="shared" si="85"/>
        <v>0</v>
      </c>
    </row>
    <row r="672" spans="1:45" ht="15" customHeight="1">
      <c r="A672" s="70"/>
      <c r="B672" s="2"/>
      <c r="C672" s="74" t="s">
        <v>61</v>
      </c>
      <c r="D672" s="362" t="str">
        <f>IF(CNGE_2024_M1_Secc3!D83="","",CNGE_2024_M1_Secc3!D83)</f>
        <v/>
      </c>
      <c r="E672" s="363"/>
      <c r="F672" s="363"/>
      <c r="G672" s="363"/>
      <c r="H672" s="363"/>
      <c r="I672" s="363"/>
      <c r="J672" s="363"/>
      <c r="K672" s="363"/>
      <c r="L672" s="363"/>
      <c r="M672" s="363"/>
      <c r="N672" s="363"/>
      <c r="O672" s="363"/>
      <c r="P672" s="364"/>
      <c r="Q672" s="302"/>
      <c r="R672" s="304"/>
      <c r="S672" s="302"/>
      <c r="T672" s="304"/>
      <c r="U672" s="302"/>
      <c r="V672" s="304"/>
      <c r="W672" s="302"/>
      <c r="X672" s="304"/>
      <c r="Y672" s="302"/>
      <c r="Z672" s="304"/>
      <c r="AA672" s="302"/>
      <c r="AB672" s="304"/>
      <c r="AC672" s="302"/>
      <c r="AD672" s="304"/>
      <c r="AG672" s="172">
        <f t="shared" si="78"/>
        <v>0</v>
      </c>
      <c r="AH672" s="195">
        <f t="shared" si="79"/>
        <v>0</v>
      </c>
      <c r="AI672" s="201">
        <f t="shared" si="80"/>
        <v>0</v>
      </c>
      <c r="AJ672" s="274"/>
      <c r="AK672" s="274"/>
      <c r="AL672" s="206">
        <f t="shared" si="81"/>
        <v>0</v>
      </c>
      <c r="AM672" s="207">
        <f t="shared" si="82"/>
        <v>0</v>
      </c>
      <c r="AN672" s="208">
        <f t="shared" si="83"/>
        <v>0</v>
      </c>
      <c r="AR672" s="200">
        <f t="shared" si="84"/>
        <v>0</v>
      </c>
      <c r="AS672" s="277">
        <f t="shared" si="85"/>
        <v>0</v>
      </c>
    </row>
    <row r="673" spans="1:45" ht="15" customHeight="1">
      <c r="A673" s="70"/>
      <c r="B673" s="2"/>
      <c r="C673" s="74" t="s">
        <v>62</v>
      </c>
      <c r="D673" s="362" t="str">
        <f>IF(CNGE_2024_M1_Secc3!D84="","",CNGE_2024_M1_Secc3!D84)</f>
        <v/>
      </c>
      <c r="E673" s="363"/>
      <c r="F673" s="363"/>
      <c r="G673" s="363"/>
      <c r="H673" s="363"/>
      <c r="I673" s="363"/>
      <c r="J673" s="363"/>
      <c r="K673" s="363"/>
      <c r="L673" s="363"/>
      <c r="M673" s="363"/>
      <c r="N673" s="363"/>
      <c r="O673" s="363"/>
      <c r="P673" s="364"/>
      <c r="Q673" s="302"/>
      <c r="R673" s="304"/>
      <c r="S673" s="302"/>
      <c r="T673" s="304"/>
      <c r="U673" s="302"/>
      <c r="V673" s="304"/>
      <c r="W673" s="302"/>
      <c r="X673" s="304"/>
      <c r="Y673" s="302"/>
      <c r="Z673" s="304"/>
      <c r="AA673" s="302"/>
      <c r="AB673" s="304"/>
      <c r="AC673" s="302"/>
      <c r="AD673" s="304"/>
      <c r="AG673" s="172">
        <f t="shared" si="78"/>
        <v>0</v>
      </c>
      <c r="AH673" s="195">
        <f t="shared" si="79"/>
        <v>0</v>
      </c>
      <c r="AI673" s="201">
        <f t="shared" si="80"/>
        <v>0</v>
      </c>
      <c r="AJ673" s="274"/>
      <c r="AK673" s="274"/>
      <c r="AL673" s="206">
        <f t="shared" si="81"/>
        <v>0</v>
      </c>
      <c r="AM673" s="207">
        <f t="shared" si="82"/>
        <v>0</v>
      </c>
      <c r="AN673" s="208">
        <f t="shared" si="83"/>
        <v>0</v>
      </c>
      <c r="AR673" s="200">
        <f t="shared" si="84"/>
        <v>0</v>
      </c>
      <c r="AS673" s="277">
        <f t="shared" si="85"/>
        <v>0</v>
      </c>
    </row>
    <row r="674" spans="1:45" ht="15" customHeight="1">
      <c r="A674" s="70"/>
      <c r="B674" s="2"/>
      <c r="C674" s="74" t="s">
        <v>63</v>
      </c>
      <c r="D674" s="362" t="str">
        <f>IF(CNGE_2024_M1_Secc3!D85="","",CNGE_2024_M1_Secc3!D85)</f>
        <v/>
      </c>
      <c r="E674" s="363"/>
      <c r="F674" s="363"/>
      <c r="G674" s="363"/>
      <c r="H674" s="363"/>
      <c r="I674" s="363"/>
      <c r="J674" s="363"/>
      <c r="K674" s="363"/>
      <c r="L674" s="363"/>
      <c r="M674" s="363"/>
      <c r="N674" s="363"/>
      <c r="O674" s="363"/>
      <c r="P674" s="364"/>
      <c r="Q674" s="302"/>
      <c r="R674" s="304"/>
      <c r="S674" s="302"/>
      <c r="T674" s="304"/>
      <c r="U674" s="302"/>
      <c r="V674" s="304"/>
      <c r="W674" s="302"/>
      <c r="X674" s="304"/>
      <c r="Y674" s="302"/>
      <c r="Z674" s="304"/>
      <c r="AA674" s="302"/>
      <c r="AB674" s="304"/>
      <c r="AC674" s="302"/>
      <c r="AD674" s="304"/>
      <c r="AG674" s="172">
        <f t="shared" si="78"/>
        <v>0</v>
      </c>
      <c r="AH674" s="195">
        <f t="shared" si="79"/>
        <v>0</v>
      </c>
      <c r="AI674" s="201">
        <f t="shared" si="80"/>
        <v>0</v>
      </c>
      <c r="AJ674" s="274"/>
      <c r="AK674" s="274"/>
      <c r="AL674" s="206">
        <f t="shared" si="81"/>
        <v>0</v>
      </c>
      <c r="AM674" s="207">
        <f t="shared" si="82"/>
        <v>0</v>
      </c>
      <c r="AN674" s="208">
        <f t="shared" si="83"/>
        <v>0</v>
      </c>
      <c r="AR674" s="200">
        <f t="shared" si="84"/>
        <v>0</v>
      </c>
      <c r="AS674" s="277">
        <f t="shared" si="85"/>
        <v>0</v>
      </c>
    </row>
    <row r="675" spans="1:45" ht="15" customHeight="1">
      <c r="A675" s="70"/>
      <c r="B675" s="2"/>
      <c r="C675" s="74" t="s">
        <v>64</v>
      </c>
      <c r="D675" s="362" t="str">
        <f>IF(CNGE_2024_M1_Secc3!D86="","",CNGE_2024_M1_Secc3!D86)</f>
        <v/>
      </c>
      <c r="E675" s="363"/>
      <c r="F675" s="363"/>
      <c r="G675" s="363"/>
      <c r="H675" s="363"/>
      <c r="I675" s="363"/>
      <c r="J675" s="363"/>
      <c r="K675" s="363"/>
      <c r="L675" s="363"/>
      <c r="M675" s="363"/>
      <c r="N675" s="363"/>
      <c r="O675" s="363"/>
      <c r="P675" s="364"/>
      <c r="Q675" s="302"/>
      <c r="R675" s="304"/>
      <c r="S675" s="302"/>
      <c r="T675" s="304"/>
      <c r="U675" s="302"/>
      <c r="V675" s="304"/>
      <c r="W675" s="302"/>
      <c r="X675" s="304"/>
      <c r="Y675" s="302"/>
      <c r="Z675" s="304"/>
      <c r="AA675" s="302"/>
      <c r="AB675" s="304"/>
      <c r="AC675" s="302"/>
      <c r="AD675" s="304"/>
      <c r="AG675" s="172">
        <f t="shared" si="78"/>
        <v>0</v>
      </c>
      <c r="AH675" s="195">
        <f t="shared" si="79"/>
        <v>0</v>
      </c>
      <c r="AI675" s="201">
        <f t="shared" si="80"/>
        <v>0</v>
      </c>
      <c r="AJ675" s="274"/>
      <c r="AK675" s="274"/>
      <c r="AL675" s="206">
        <f t="shared" si="81"/>
        <v>0</v>
      </c>
      <c r="AM675" s="207">
        <f t="shared" si="82"/>
        <v>0</v>
      </c>
      <c r="AN675" s="208">
        <f t="shared" si="83"/>
        <v>0</v>
      </c>
      <c r="AR675" s="200">
        <f t="shared" si="84"/>
        <v>0</v>
      </c>
      <c r="AS675" s="277">
        <f t="shared" si="85"/>
        <v>0</v>
      </c>
    </row>
    <row r="676" spans="1:45" ht="15" customHeight="1">
      <c r="A676" s="70"/>
      <c r="B676" s="2"/>
      <c r="C676" s="74" t="s">
        <v>65</v>
      </c>
      <c r="D676" s="362" t="str">
        <f>IF(CNGE_2024_M1_Secc3!D87="","",CNGE_2024_M1_Secc3!D87)</f>
        <v/>
      </c>
      <c r="E676" s="363"/>
      <c r="F676" s="363"/>
      <c r="G676" s="363"/>
      <c r="H676" s="363"/>
      <c r="I676" s="363"/>
      <c r="J676" s="363"/>
      <c r="K676" s="363"/>
      <c r="L676" s="363"/>
      <c r="M676" s="363"/>
      <c r="N676" s="363"/>
      <c r="O676" s="363"/>
      <c r="P676" s="364"/>
      <c r="Q676" s="302"/>
      <c r="R676" s="304"/>
      <c r="S676" s="302"/>
      <c r="T676" s="304"/>
      <c r="U676" s="302"/>
      <c r="V676" s="304"/>
      <c r="W676" s="302"/>
      <c r="X676" s="304"/>
      <c r="Y676" s="302"/>
      <c r="Z676" s="304"/>
      <c r="AA676" s="302"/>
      <c r="AB676" s="304"/>
      <c r="AC676" s="302"/>
      <c r="AD676" s="304"/>
      <c r="AG676" s="172">
        <f t="shared" si="78"/>
        <v>0</v>
      </c>
      <c r="AH676" s="195">
        <f t="shared" si="79"/>
        <v>0</v>
      </c>
      <c r="AI676" s="201">
        <f t="shared" si="80"/>
        <v>0</v>
      </c>
      <c r="AJ676" s="274"/>
      <c r="AK676" s="274"/>
      <c r="AL676" s="206">
        <f t="shared" si="81"/>
        <v>0</v>
      </c>
      <c r="AM676" s="207">
        <f t="shared" si="82"/>
        <v>0</v>
      </c>
      <c r="AN676" s="208">
        <f t="shared" si="83"/>
        <v>0</v>
      </c>
      <c r="AR676" s="200">
        <f t="shared" si="84"/>
        <v>0</v>
      </c>
      <c r="AS676" s="277">
        <f t="shared" si="85"/>
        <v>0</v>
      </c>
    </row>
    <row r="677" spans="1:45" ht="15" customHeight="1">
      <c r="A677" s="70"/>
      <c r="B677" s="2"/>
      <c r="C677" s="74" t="s">
        <v>66</v>
      </c>
      <c r="D677" s="362" t="str">
        <f>IF(CNGE_2024_M1_Secc3!D88="","",CNGE_2024_M1_Secc3!D88)</f>
        <v/>
      </c>
      <c r="E677" s="363"/>
      <c r="F677" s="363"/>
      <c r="G677" s="363"/>
      <c r="H677" s="363"/>
      <c r="I677" s="363"/>
      <c r="J677" s="363"/>
      <c r="K677" s="363"/>
      <c r="L677" s="363"/>
      <c r="M677" s="363"/>
      <c r="N677" s="363"/>
      <c r="O677" s="363"/>
      <c r="P677" s="364"/>
      <c r="Q677" s="302"/>
      <c r="R677" s="304"/>
      <c r="S677" s="302"/>
      <c r="T677" s="304"/>
      <c r="U677" s="302"/>
      <c r="V677" s="304"/>
      <c r="W677" s="302"/>
      <c r="X677" s="304"/>
      <c r="Y677" s="302"/>
      <c r="Z677" s="304"/>
      <c r="AA677" s="302"/>
      <c r="AB677" s="304"/>
      <c r="AC677" s="302"/>
      <c r="AD677" s="304"/>
      <c r="AG677" s="172">
        <f t="shared" si="78"/>
        <v>0</v>
      </c>
      <c r="AH677" s="195">
        <f t="shared" si="79"/>
        <v>0</v>
      </c>
      <c r="AI677" s="201">
        <f t="shared" si="80"/>
        <v>0</v>
      </c>
      <c r="AJ677" s="274"/>
      <c r="AK677" s="274"/>
      <c r="AL677" s="206">
        <f t="shared" si="81"/>
        <v>0</v>
      </c>
      <c r="AM677" s="207">
        <f t="shared" si="82"/>
        <v>0</v>
      </c>
      <c r="AN677" s="208">
        <f t="shared" si="83"/>
        <v>0</v>
      </c>
      <c r="AR677" s="200">
        <f t="shared" si="84"/>
        <v>0</v>
      </c>
      <c r="AS677" s="277">
        <f t="shared" si="85"/>
        <v>0</v>
      </c>
    </row>
    <row r="678" spans="1:45" ht="15" customHeight="1">
      <c r="A678" s="70"/>
      <c r="B678" s="2"/>
      <c r="C678" s="74" t="s">
        <v>67</v>
      </c>
      <c r="D678" s="362" t="str">
        <f>IF(CNGE_2024_M1_Secc3!D89="","",CNGE_2024_M1_Secc3!D89)</f>
        <v/>
      </c>
      <c r="E678" s="363"/>
      <c r="F678" s="363"/>
      <c r="G678" s="363"/>
      <c r="H678" s="363"/>
      <c r="I678" s="363"/>
      <c r="J678" s="363"/>
      <c r="K678" s="363"/>
      <c r="L678" s="363"/>
      <c r="M678" s="363"/>
      <c r="N678" s="363"/>
      <c r="O678" s="363"/>
      <c r="P678" s="364"/>
      <c r="Q678" s="302"/>
      <c r="R678" s="304"/>
      <c r="S678" s="302"/>
      <c r="T678" s="304"/>
      <c r="U678" s="302"/>
      <c r="V678" s="304"/>
      <c r="W678" s="302"/>
      <c r="X678" s="304"/>
      <c r="Y678" s="302"/>
      <c r="Z678" s="304"/>
      <c r="AA678" s="302"/>
      <c r="AB678" s="304"/>
      <c r="AC678" s="302"/>
      <c r="AD678" s="304"/>
      <c r="AG678" s="172">
        <f t="shared" si="78"/>
        <v>0</v>
      </c>
      <c r="AH678" s="195">
        <f t="shared" si="79"/>
        <v>0</v>
      </c>
      <c r="AI678" s="201">
        <f t="shared" si="80"/>
        <v>0</v>
      </c>
      <c r="AJ678" s="274"/>
      <c r="AK678" s="274"/>
      <c r="AL678" s="206">
        <f t="shared" si="81"/>
        <v>0</v>
      </c>
      <c r="AM678" s="207">
        <f t="shared" si="82"/>
        <v>0</v>
      </c>
      <c r="AN678" s="208">
        <f t="shared" si="83"/>
        <v>0</v>
      </c>
      <c r="AR678" s="200">
        <f t="shared" si="84"/>
        <v>0</v>
      </c>
      <c r="AS678" s="277">
        <f t="shared" si="85"/>
        <v>0</v>
      </c>
    </row>
    <row r="679" spans="1:45" ht="15" customHeight="1">
      <c r="A679" s="70"/>
      <c r="B679" s="2"/>
      <c r="C679" s="74" t="s">
        <v>68</v>
      </c>
      <c r="D679" s="362" t="str">
        <f>IF(CNGE_2024_M1_Secc3!D90="","",CNGE_2024_M1_Secc3!D90)</f>
        <v/>
      </c>
      <c r="E679" s="363"/>
      <c r="F679" s="363"/>
      <c r="G679" s="363"/>
      <c r="H679" s="363"/>
      <c r="I679" s="363"/>
      <c r="J679" s="363"/>
      <c r="K679" s="363"/>
      <c r="L679" s="363"/>
      <c r="M679" s="363"/>
      <c r="N679" s="363"/>
      <c r="O679" s="363"/>
      <c r="P679" s="364"/>
      <c r="Q679" s="302"/>
      <c r="R679" s="304"/>
      <c r="S679" s="302"/>
      <c r="T679" s="304"/>
      <c r="U679" s="302"/>
      <c r="V679" s="304"/>
      <c r="W679" s="302"/>
      <c r="X679" s="304"/>
      <c r="Y679" s="302"/>
      <c r="Z679" s="304"/>
      <c r="AA679" s="302"/>
      <c r="AB679" s="304"/>
      <c r="AC679" s="302"/>
      <c r="AD679" s="304"/>
      <c r="AG679" s="172">
        <f t="shared" si="78"/>
        <v>0</v>
      </c>
      <c r="AH679" s="195">
        <f t="shared" si="79"/>
        <v>0</v>
      </c>
      <c r="AI679" s="201">
        <f t="shared" si="80"/>
        <v>0</v>
      </c>
      <c r="AJ679" s="274"/>
      <c r="AK679" s="274"/>
      <c r="AL679" s="206">
        <f t="shared" si="81"/>
        <v>0</v>
      </c>
      <c r="AM679" s="207">
        <f t="shared" si="82"/>
        <v>0</v>
      </c>
      <c r="AN679" s="208">
        <f t="shared" si="83"/>
        <v>0</v>
      </c>
      <c r="AR679" s="200">
        <f t="shared" si="84"/>
        <v>0</v>
      </c>
      <c r="AS679" s="277">
        <f t="shared" si="85"/>
        <v>0</v>
      </c>
    </row>
    <row r="680" spans="1:45" ht="15" customHeight="1">
      <c r="A680" s="70"/>
      <c r="B680" s="2"/>
      <c r="C680" s="74" t="s">
        <v>69</v>
      </c>
      <c r="D680" s="362" t="str">
        <f>IF(CNGE_2024_M1_Secc3!D91="","",CNGE_2024_M1_Secc3!D91)</f>
        <v/>
      </c>
      <c r="E680" s="363"/>
      <c r="F680" s="363"/>
      <c r="G680" s="363"/>
      <c r="H680" s="363"/>
      <c r="I680" s="363"/>
      <c r="J680" s="363"/>
      <c r="K680" s="363"/>
      <c r="L680" s="363"/>
      <c r="M680" s="363"/>
      <c r="N680" s="363"/>
      <c r="O680" s="363"/>
      <c r="P680" s="364"/>
      <c r="Q680" s="302"/>
      <c r="R680" s="304"/>
      <c r="S680" s="302"/>
      <c r="T680" s="304"/>
      <c r="U680" s="302"/>
      <c r="V680" s="304"/>
      <c r="W680" s="302"/>
      <c r="X680" s="304"/>
      <c r="Y680" s="302"/>
      <c r="Z680" s="304"/>
      <c r="AA680" s="302"/>
      <c r="AB680" s="304"/>
      <c r="AC680" s="302"/>
      <c r="AD680" s="304"/>
      <c r="AG680" s="172">
        <f t="shared" si="78"/>
        <v>0</v>
      </c>
      <c r="AH680" s="195">
        <f t="shared" si="79"/>
        <v>0</v>
      </c>
      <c r="AI680" s="201">
        <f t="shared" si="80"/>
        <v>0</v>
      </c>
      <c r="AJ680" s="274"/>
      <c r="AK680" s="274"/>
      <c r="AL680" s="206">
        <f t="shared" si="81"/>
        <v>0</v>
      </c>
      <c r="AM680" s="207">
        <f t="shared" si="82"/>
        <v>0</v>
      </c>
      <c r="AN680" s="208">
        <f t="shared" si="83"/>
        <v>0</v>
      </c>
      <c r="AR680" s="200">
        <f t="shared" si="84"/>
        <v>0</v>
      </c>
      <c r="AS680" s="277">
        <f t="shared" si="85"/>
        <v>0</v>
      </c>
    </row>
    <row r="681" spans="1:45" ht="15" customHeight="1">
      <c r="A681" s="70"/>
      <c r="B681" s="2"/>
      <c r="C681" s="74" t="s">
        <v>70</v>
      </c>
      <c r="D681" s="362" t="str">
        <f>IF(CNGE_2024_M1_Secc3!D92="","",CNGE_2024_M1_Secc3!D92)</f>
        <v/>
      </c>
      <c r="E681" s="363"/>
      <c r="F681" s="363"/>
      <c r="G681" s="363"/>
      <c r="H681" s="363"/>
      <c r="I681" s="363"/>
      <c r="J681" s="363"/>
      <c r="K681" s="363"/>
      <c r="L681" s="363"/>
      <c r="M681" s="363"/>
      <c r="N681" s="363"/>
      <c r="O681" s="363"/>
      <c r="P681" s="364"/>
      <c r="Q681" s="302"/>
      <c r="R681" s="304"/>
      <c r="S681" s="302"/>
      <c r="T681" s="304"/>
      <c r="U681" s="302"/>
      <c r="V681" s="304"/>
      <c r="W681" s="302"/>
      <c r="X681" s="304"/>
      <c r="Y681" s="302"/>
      <c r="Z681" s="304"/>
      <c r="AA681" s="302"/>
      <c r="AB681" s="304"/>
      <c r="AC681" s="302"/>
      <c r="AD681" s="304"/>
      <c r="AG681" s="172">
        <f t="shared" si="78"/>
        <v>0</v>
      </c>
      <c r="AH681" s="195">
        <f t="shared" si="79"/>
        <v>0</v>
      </c>
      <c r="AI681" s="201">
        <f t="shared" si="80"/>
        <v>0</v>
      </c>
      <c r="AJ681" s="274"/>
      <c r="AK681" s="274"/>
      <c r="AL681" s="206">
        <f t="shared" si="81"/>
        <v>0</v>
      </c>
      <c r="AM681" s="207">
        <f t="shared" si="82"/>
        <v>0</v>
      </c>
      <c r="AN681" s="208">
        <f t="shared" si="83"/>
        <v>0</v>
      </c>
      <c r="AR681" s="200">
        <f t="shared" si="84"/>
        <v>0</v>
      </c>
      <c r="AS681" s="277">
        <f t="shared" si="85"/>
        <v>0</v>
      </c>
    </row>
    <row r="682" spans="1:45" ht="15" customHeight="1">
      <c r="A682" s="70"/>
      <c r="B682" s="2"/>
      <c r="C682" s="74" t="s">
        <v>71</v>
      </c>
      <c r="D682" s="362" t="str">
        <f>IF(CNGE_2024_M1_Secc3!D93="","",CNGE_2024_M1_Secc3!D93)</f>
        <v/>
      </c>
      <c r="E682" s="363"/>
      <c r="F682" s="363"/>
      <c r="G682" s="363"/>
      <c r="H682" s="363"/>
      <c r="I682" s="363"/>
      <c r="J682" s="363"/>
      <c r="K682" s="363"/>
      <c r="L682" s="363"/>
      <c r="M682" s="363"/>
      <c r="N682" s="363"/>
      <c r="O682" s="363"/>
      <c r="P682" s="364"/>
      <c r="Q682" s="302"/>
      <c r="R682" s="304"/>
      <c r="S682" s="302"/>
      <c r="T682" s="304"/>
      <c r="U682" s="302"/>
      <c r="V682" s="304"/>
      <c r="W682" s="302"/>
      <c r="X682" s="304"/>
      <c r="Y682" s="302"/>
      <c r="Z682" s="304"/>
      <c r="AA682" s="302"/>
      <c r="AB682" s="304"/>
      <c r="AC682" s="302"/>
      <c r="AD682" s="304"/>
      <c r="AG682" s="172">
        <f t="shared" si="78"/>
        <v>0</v>
      </c>
      <c r="AH682" s="195">
        <f t="shared" si="79"/>
        <v>0</v>
      </c>
      <c r="AI682" s="201">
        <f t="shared" si="80"/>
        <v>0</v>
      </c>
      <c r="AJ682" s="274"/>
      <c r="AK682" s="274"/>
      <c r="AL682" s="206">
        <f t="shared" si="81"/>
        <v>0</v>
      </c>
      <c r="AM682" s="207">
        <f t="shared" si="82"/>
        <v>0</v>
      </c>
      <c r="AN682" s="208">
        <f t="shared" si="83"/>
        <v>0</v>
      </c>
      <c r="AR682" s="200">
        <f t="shared" si="84"/>
        <v>0</v>
      </c>
      <c r="AS682" s="277">
        <f t="shared" si="85"/>
        <v>0</v>
      </c>
    </row>
    <row r="683" spans="1:45" ht="15" customHeight="1">
      <c r="A683" s="70"/>
      <c r="B683" s="2"/>
      <c r="C683" s="74" t="s">
        <v>72</v>
      </c>
      <c r="D683" s="362" t="str">
        <f>IF(CNGE_2024_M1_Secc3!D94="","",CNGE_2024_M1_Secc3!D94)</f>
        <v/>
      </c>
      <c r="E683" s="363"/>
      <c r="F683" s="363"/>
      <c r="G683" s="363"/>
      <c r="H683" s="363"/>
      <c r="I683" s="363"/>
      <c r="J683" s="363"/>
      <c r="K683" s="363"/>
      <c r="L683" s="363"/>
      <c r="M683" s="363"/>
      <c r="N683" s="363"/>
      <c r="O683" s="363"/>
      <c r="P683" s="364"/>
      <c r="Q683" s="302"/>
      <c r="R683" s="304"/>
      <c r="S683" s="302"/>
      <c r="T683" s="304"/>
      <c r="U683" s="302"/>
      <c r="V683" s="304"/>
      <c r="W683" s="302"/>
      <c r="X683" s="304"/>
      <c r="Y683" s="302"/>
      <c r="Z683" s="304"/>
      <c r="AA683" s="302"/>
      <c r="AB683" s="304"/>
      <c r="AC683" s="302"/>
      <c r="AD683" s="304"/>
      <c r="AG683" s="172">
        <f t="shared" si="78"/>
        <v>0</v>
      </c>
      <c r="AH683" s="195">
        <f t="shared" si="79"/>
        <v>0</v>
      </c>
      <c r="AI683" s="201">
        <f t="shared" si="80"/>
        <v>0</v>
      </c>
      <c r="AJ683" s="274"/>
      <c r="AK683" s="274"/>
      <c r="AL683" s="206">
        <f t="shared" si="81"/>
        <v>0</v>
      </c>
      <c r="AM683" s="207">
        <f t="shared" si="82"/>
        <v>0</v>
      </c>
      <c r="AN683" s="208">
        <f t="shared" si="83"/>
        <v>0</v>
      </c>
      <c r="AR683" s="200">
        <f t="shared" si="84"/>
        <v>0</v>
      </c>
      <c r="AS683" s="277">
        <f t="shared" si="85"/>
        <v>0</v>
      </c>
    </row>
    <row r="684" spans="1:45" ht="15" customHeight="1">
      <c r="A684" s="70"/>
      <c r="B684" s="2"/>
      <c r="C684" s="74" t="s">
        <v>73</v>
      </c>
      <c r="D684" s="362" t="str">
        <f>IF(CNGE_2024_M1_Secc3!D95="","",CNGE_2024_M1_Secc3!D95)</f>
        <v/>
      </c>
      <c r="E684" s="363"/>
      <c r="F684" s="363"/>
      <c r="G684" s="363"/>
      <c r="H684" s="363"/>
      <c r="I684" s="363"/>
      <c r="J684" s="363"/>
      <c r="K684" s="363"/>
      <c r="L684" s="363"/>
      <c r="M684" s="363"/>
      <c r="N684" s="363"/>
      <c r="O684" s="363"/>
      <c r="P684" s="364"/>
      <c r="Q684" s="302"/>
      <c r="R684" s="304"/>
      <c r="S684" s="302"/>
      <c r="T684" s="304"/>
      <c r="U684" s="302"/>
      <c r="V684" s="304"/>
      <c r="W684" s="302"/>
      <c r="X684" s="304"/>
      <c r="Y684" s="302"/>
      <c r="Z684" s="304"/>
      <c r="AA684" s="302"/>
      <c r="AB684" s="304"/>
      <c r="AC684" s="302"/>
      <c r="AD684" s="304"/>
      <c r="AG684" s="172">
        <f t="shared" si="78"/>
        <v>0</v>
      </c>
      <c r="AH684" s="195">
        <f t="shared" si="79"/>
        <v>0</v>
      </c>
      <c r="AI684" s="201">
        <f t="shared" si="80"/>
        <v>0</v>
      </c>
      <c r="AJ684" s="274"/>
      <c r="AK684" s="274"/>
      <c r="AL684" s="206">
        <f t="shared" si="81"/>
        <v>0</v>
      </c>
      <c r="AM684" s="207">
        <f t="shared" si="82"/>
        <v>0</v>
      </c>
      <c r="AN684" s="208">
        <f t="shared" si="83"/>
        <v>0</v>
      </c>
      <c r="AR684" s="200">
        <f t="shared" si="84"/>
        <v>0</v>
      </c>
      <c r="AS684" s="277">
        <f t="shared" si="85"/>
        <v>0</v>
      </c>
    </row>
    <row r="685" spans="1:45" ht="15" customHeight="1">
      <c r="A685" s="70"/>
      <c r="B685" s="2"/>
      <c r="C685" s="74" t="s">
        <v>74</v>
      </c>
      <c r="D685" s="362" t="str">
        <f>IF(CNGE_2024_M1_Secc3!D96="","",CNGE_2024_M1_Secc3!D96)</f>
        <v/>
      </c>
      <c r="E685" s="363"/>
      <c r="F685" s="363"/>
      <c r="G685" s="363"/>
      <c r="H685" s="363"/>
      <c r="I685" s="363"/>
      <c r="J685" s="363"/>
      <c r="K685" s="363"/>
      <c r="L685" s="363"/>
      <c r="M685" s="363"/>
      <c r="N685" s="363"/>
      <c r="O685" s="363"/>
      <c r="P685" s="364"/>
      <c r="Q685" s="302"/>
      <c r="R685" s="304"/>
      <c r="S685" s="302"/>
      <c r="T685" s="304"/>
      <c r="U685" s="302"/>
      <c r="V685" s="304"/>
      <c r="W685" s="302"/>
      <c r="X685" s="304"/>
      <c r="Y685" s="302"/>
      <c r="Z685" s="304"/>
      <c r="AA685" s="302"/>
      <c r="AB685" s="304"/>
      <c r="AC685" s="302"/>
      <c r="AD685" s="304"/>
      <c r="AG685" s="172">
        <f t="shared" si="78"/>
        <v>0</v>
      </c>
      <c r="AH685" s="195">
        <f t="shared" si="79"/>
        <v>0</v>
      </c>
      <c r="AI685" s="201">
        <f t="shared" si="80"/>
        <v>0</v>
      </c>
      <c r="AJ685" s="274"/>
      <c r="AK685" s="274"/>
      <c r="AL685" s="206">
        <f t="shared" si="81"/>
        <v>0</v>
      </c>
      <c r="AM685" s="207">
        <f t="shared" si="82"/>
        <v>0</v>
      </c>
      <c r="AN685" s="208">
        <f t="shared" si="83"/>
        <v>0</v>
      </c>
      <c r="AR685" s="200">
        <f t="shared" si="84"/>
        <v>0</v>
      </c>
      <c r="AS685" s="277">
        <f t="shared" si="85"/>
        <v>0</v>
      </c>
    </row>
    <row r="686" spans="1:45" ht="15" customHeight="1">
      <c r="A686" s="70"/>
      <c r="B686" s="2"/>
      <c r="C686" s="74" t="s">
        <v>75</v>
      </c>
      <c r="D686" s="362" t="str">
        <f>IF(CNGE_2024_M1_Secc3!D97="","",CNGE_2024_M1_Secc3!D97)</f>
        <v/>
      </c>
      <c r="E686" s="363"/>
      <c r="F686" s="363"/>
      <c r="G686" s="363"/>
      <c r="H686" s="363"/>
      <c r="I686" s="363"/>
      <c r="J686" s="363"/>
      <c r="K686" s="363"/>
      <c r="L686" s="363"/>
      <c r="M686" s="363"/>
      <c r="N686" s="363"/>
      <c r="O686" s="363"/>
      <c r="P686" s="364"/>
      <c r="Q686" s="302"/>
      <c r="R686" s="304"/>
      <c r="S686" s="302"/>
      <c r="T686" s="304"/>
      <c r="U686" s="302"/>
      <c r="V686" s="304"/>
      <c r="W686" s="302"/>
      <c r="X686" s="304"/>
      <c r="Y686" s="302"/>
      <c r="Z686" s="304"/>
      <c r="AA686" s="302"/>
      <c r="AB686" s="304"/>
      <c r="AC686" s="302"/>
      <c r="AD686" s="304"/>
      <c r="AG686" s="172">
        <f t="shared" si="78"/>
        <v>0</v>
      </c>
      <c r="AH686" s="195">
        <f t="shared" si="79"/>
        <v>0</v>
      </c>
      <c r="AI686" s="201">
        <f t="shared" si="80"/>
        <v>0</v>
      </c>
      <c r="AJ686" s="274"/>
      <c r="AK686" s="274"/>
      <c r="AL686" s="206">
        <f t="shared" si="81"/>
        <v>0</v>
      </c>
      <c r="AM686" s="207">
        <f t="shared" si="82"/>
        <v>0</v>
      </c>
      <c r="AN686" s="208">
        <f t="shared" si="83"/>
        <v>0</v>
      </c>
      <c r="AR686" s="200">
        <f t="shared" si="84"/>
        <v>0</v>
      </c>
      <c r="AS686" s="277">
        <f t="shared" si="85"/>
        <v>0</v>
      </c>
    </row>
    <row r="687" spans="1:45" ht="15" customHeight="1">
      <c r="A687" s="70"/>
      <c r="B687" s="2"/>
      <c r="C687" s="74" t="s">
        <v>76</v>
      </c>
      <c r="D687" s="362" t="str">
        <f>IF(CNGE_2024_M1_Secc3!D98="","",CNGE_2024_M1_Secc3!D98)</f>
        <v/>
      </c>
      <c r="E687" s="363"/>
      <c r="F687" s="363"/>
      <c r="G687" s="363"/>
      <c r="H687" s="363"/>
      <c r="I687" s="363"/>
      <c r="J687" s="363"/>
      <c r="K687" s="363"/>
      <c r="L687" s="363"/>
      <c r="M687" s="363"/>
      <c r="N687" s="363"/>
      <c r="O687" s="363"/>
      <c r="P687" s="364"/>
      <c r="Q687" s="302"/>
      <c r="R687" s="304"/>
      <c r="S687" s="302"/>
      <c r="T687" s="304"/>
      <c r="U687" s="302"/>
      <c r="V687" s="304"/>
      <c r="W687" s="302"/>
      <c r="X687" s="304"/>
      <c r="Y687" s="302"/>
      <c r="Z687" s="304"/>
      <c r="AA687" s="302"/>
      <c r="AB687" s="304"/>
      <c r="AC687" s="302"/>
      <c r="AD687" s="304"/>
      <c r="AG687" s="172">
        <f t="shared" si="78"/>
        <v>0</v>
      </c>
      <c r="AH687" s="195">
        <f t="shared" si="79"/>
        <v>0</v>
      </c>
      <c r="AI687" s="201">
        <f t="shared" si="80"/>
        <v>0</v>
      </c>
      <c r="AJ687" s="274"/>
      <c r="AK687" s="274"/>
      <c r="AL687" s="206">
        <f t="shared" si="81"/>
        <v>0</v>
      </c>
      <c r="AM687" s="207">
        <f t="shared" si="82"/>
        <v>0</v>
      </c>
      <c r="AN687" s="208">
        <f t="shared" si="83"/>
        <v>0</v>
      </c>
      <c r="AR687" s="200">
        <f t="shared" si="84"/>
        <v>0</v>
      </c>
      <c r="AS687" s="277">
        <f t="shared" si="85"/>
        <v>0</v>
      </c>
    </row>
    <row r="688" spans="1:45" ht="15" customHeight="1">
      <c r="A688" s="70"/>
      <c r="B688" s="2"/>
      <c r="C688" s="74" t="s">
        <v>77</v>
      </c>
      <c r="D688" s="362" t="str">
        <f>IF(CNGE_2024_M1_Secc3!D99="","",CNGE_2024_M1_Secc3!D99)</f>
        <v/>
      </c>
      <c r="E688" s="363"/>
      <c r="F688" s="363"/>
      <c r="G688" s="363"/>
      <c r="H688" s="363"/>
      <c r="I688" s="363"/>
      <c r="J688" s="363"/>
      <c r="K688" s="363"/>
      <c r="L688" s="363"/>
      <c r="M688" s="363"/>
      <c r="N688" s="363"/>
      <c r="O688" s="363"/>
      <c r="P688" s="364"/>
      <c r="Q688" s="302"/>
      <c r="R688" s="304"/>
      <c r="S688" s="302"/>
      <c r="T688" s="304"/>
      <c r="U688" s="302"/>
      <c r="V688" s="304"/>
      <c r="W688" s="302"/>
      <c r="X688" s="304"/>
      <c r="Y688" s="302"/>
      <c r="Z688" s="304"/>
      <c r="AA688" s="302"/>
      <c r="AB688" s="304"/>
      <c r="AC688" s="302"/>
      <c r="AD688" s="304"/>
      <c r="AG688" s="172">
        <f t="shared" si="78"/>
        <v>0</v>
      </c>
      <c r="AH688" s="195">
        <f t="shared" si="79"/>
        <v>0</v>
      </c>
      <c r="AI688" s="201">
        <f t="shared" si="80"/>
        <v>0</v>
      </c>
      <c r="AJ688" s="274"/>
      <c r="AK688" s="274"/>
      <c r="AL688" s="206">
        <f t="shared" si="81"/>
        <v>0</v>
      </c>
      <c r="AM688" s="207">
        <f t="shared" si="82"/>
        <v>0</v>
      </c>
      <c r="AN688" s="208">
        <f t="shared" si="83"/>
        <v>0</v>
      </c>
      <c r="AR688" s="200">
        <f t="shared" si="84"/>
        <v>0</v>
      </c>
      <c r="AS688" s="277">
        <f t="shared" si="85"/>
        <v>0</v>
      </c>
    </row>
    <row r="689" spans="1:45" ht="15" customHeight="1">
      <c r="A689" s="70"/>
      <c r="B689" s="2"/>
      <c r="C689" s="74" t="s">
        <v>78</v>
      </c>
      <c r="D689" s="362" t="str">
        <f>IF(CNGE_2024_M1_Secc3!D100="","",CNGE_2024_M1_Secc3!D100)</f>
        <v/>
      </c>
      <c r="E689" s="363"/>
      <c r="F689" s="363"/>
      <c r="G689" s="363"/>
      <c r="H689" s="363"/>
      <c r="I689" s="363"/>
      <c r="J689" s="363"/>
      <c r="K689" s="363"/>
      <c r="L689" s="363"/>
      <c r="M689" s="363"/>
      <c r="N689" s="363"/>
      <c r="O689" s="363"/>
      <c r="P689" s="364"/>
      <c r="Q689" s="302"/>
      <c r="R689" s="304"/>
      <c r="S689" s="302"/>
      <c r="T689" s="304"/>
      <c r="U689" s="302"/>
      <c r="V689" s="304"/>
      <c r="W689" s="302"/>
      <c r="X689" s="304"/>
      <c r="Y689" s="302"/>
      <c r="Z689" s="304"/>
      <c r="AA689" s="302"/>
      <c r="AB689" s="304"/>
      <c r="AC689" s="302"/>
      <c r="AD689" s="304"/>
      <c r="AG689" s="172">
        <f t="shared" si="78"/>
        <v>0</v>
      </c>
      <c r="AH689" s="195">
        <f t="shared" si="79"/>
        <v>0</v>
      </c>
      <c r="AI689" s="201">
        <f t="shared" si="80"/>
        <v>0</v>
      </c>
      <c r="AJ689" s="274"/>
      <c r="AK689" s="274"/>
      <c r="AL689" s="206">
        <f t="shared" si="81"/>
        <v>0</v>
      </c>
      <c r="AM689" s="207">
        <f t="shared" si="82"/>
        <v>0</v>
      </c>
      <c r="AN689" s="208">
        <f t="shared" si="83"/>
        <v>0</v>
      </c>
      <c r="AR689" s="200">
        <f t="shared" si="84"/>
        <v>0</v>
      </c>
      <c r="AS689" s="277">
        <f t="shared" si="85"/>
        <v>0</v>
      </c>
    </row>
    <row r="690" spans="1:45" ht="15" customHeight="1">
      <c r="A690" s="70"/>
      <c r="B690" s="2"/>
      <c r="C690" s="74" t="s">
        <v>79</v>
      </c>
      <c r="D690" s="362" t="str">
        <f>IF(CNGE_2024_M1_Secc3!D101="","",CNGE_2024_M1_Secc3!D101)</f>
        <v/>
      </c>
      <c r="E690" s="363"/>
      <c r="F690" s="363"/>
      <c r="G690" s="363"/>
      <c r="H690" s="363"/>
      <c r="I690" s="363"/>
      <c r="J690" s="363"/>
      <c r="K690" s="363"/>
      <c r="L690" s="363"/>
      <c r="M690" s="363"/>
      <c r="N690" s="363"/>
      <c r="O690" s="363"/>
      <c r="P690" s="364"/>
      <c r="Q690" s="302"/>
      <c r="R690" s="304"/>
      <c r="S690" s="302"/>
      <c r="T690" s="304"/>
      <c r="U690" s="302"/>
      <c r="V690" s="304"/>
      <c r="W690" s="302"/>
      <c r="X690" s="304"/>
      <c r="Y690" s="302"/>
      <c r="Z690" s="304"/>
      <c r="AA690" s="302"/>
      <c r="AB690" s="304"/>
      <c r="AC690" s="302"/>
      <c r="AD690" s="304"/>
      <c r="AG690" s="172">
        <f t="shared" si="78"/>
        <v>0</v>
      </c>
      <c r="AH690" s="195">
        <f t="shared" si="79"/>
        <v>0</v>
      </c>
      <c r="AI690" s="201">
        <f t="shared" si="80"/>
        <v>0</v>
      </c>
      <c r="AJ690" s="274"/>
      <c r="AK690" s="274"/>
      <c r="AL690" s="206">
        <f t="shared" si="81"/>
        <v>0</v>
      </c>
      <c r="AM690" s="207">
        <f t="shared" si="82"/>
        <v>0</v>
      </c>
      <c r="AN690" s="208">
        <f t="shared" si="83"/>
        <v>0</v>
      </c>
      <c r="AR690" s="200">
        <f t="shared" si="84"/>
        <v>0</v>
      </c>
      <c r="AS690" s="277">
        <f t="shared" si="85"/>
        <v>0</v>
      </c>
    </row>
    <row r="691" spans="1:45" ht="15" customHeight="1">
      <c r="A691" s="70"/>
      <c r="B691" s="2"/>
      <c r="C691" s="74" t="s">
        <v>80</v>
      </c>
      <c r="D691" s="362" t="str">
        <f>IF(CNGE_2024_M1_Secc3!D102="","",CNGE_2024_M1_Secc3!D102)</f>
        <v/>
      </c>
      <c r="E691" s="363"/>
      <c r="F691" s="363"/>
      <c r="G691" s="363"/>
      <c r="H691" s="363"/>
      <c r="I691" s="363"/>
      <c r="J691" s="363"/>
      <c r="K691" s="363"/>
      <c r="L691" s="363"/>
      <c r="M691" s="363"/>
      <c r="N691" s="363"/>
      <c r="O691" s="363"/>
      <c r="P691" s="364"/>
      <c r="Q691" s="302"/>
      <c r="R691" s="304"/>
      <c r="S691" s="302"/>
      <c r="T691" s="304"/>
      <c r="U691" s="302"/>
      <c r="V691" s="304"/>
      <c r="W691" s="302"/>
      <c r="X691" s="304"/>
      <c r="Y691" s="302"/>
      <c r="Z691" s="304"/>
      <c r="AA691" s="302"/>
      <c r="AB691" s="304"/>
      <c r="AC691" s="302"/>
      <c r="AD691" s="304"/>
      <c r="AG691" s="172">
        <f t="shared" si="78"/>
        <v>0</v>
      </c>
      <c r="AH691" s="195">
        <f t="shared" si="79"/>
        <v>0</v>
      </c>
      <c r="AI691" s="201">
        <f t="shared" si="80"/>
        <v>0</v>
      </c>
      <c r="AJ691" s="274"/>
      <c r="AK691" s="274"/>
      <c r="AL691" s="206">
        <f t="shared" si="81"/>
        <v>0</v>
      </c>
      <c r="AM691" s="207">
        <f t="shared" si="82"/>
        <v>0</v>
      </c>
      <c r="AN691" s="208">
        <f t="shared" si="83"/>
        <v>0</v>
      </c>
      <c r="AR691" s="200">
        <f t="shared" si="84"/>
        <v>0</v>
      </c>
      <c r="AS691" s="277">
        <f t="shared" si="85"/>
        <v>0</v>
      </c>
    </row>
    <row r="692" spans="1:45" ht="15" customHeight="1">
      <c r="A692" s="70"/>
      <c r="B692" s="2"/>
      <c r="C692" s="74" t="s">
        <v>81</v>
      </c>
      <c r="D692" s="362" t="str">
        <f>IF(CNGE_2024_M1_Secc3!D103="","",CNGE_2024_M1_Secc3!D103)</f>
        <v/>
      </c>
      <c r="E692" s="363"/>
      <c r="F692" s="363"/>
      <c r="G692" s="363"/>
      <c r="H692" s="363"/>
      <c r="I692" s="363"/>
      <c r="J692" s="363"/>
      <c r="K692" s="363"/>
      <c r="L692" s="363"/>
      <c r="M692" s="363"/>
      <c r="N692" s="363"/>
      <c r="O692" s="363"/>
      <c r="P692" s="364"/>
      <c r="Q692" s="302"/>
      <c r="R692" s="304"/>
      <c r="S692" s="302"/>
      <c r="T692" s="304"/>
      <c r="U692" s="302"/>
      <c r="V692" s="304"/>
      <c r="W692" s="302"/>
      <c r="X692" s="304"/>
      <c r="Y692" s="302"/>
      <c r="Z692" s="304"/>
      <c r="AA692" s="302"/>
      <c r="AB692" s="304"/>
      <c r="AC692" s="302"/>
      <c r="AD692" s="304"/>
      <c r="AG692" s="172">
        <f t="shared" si="78"/>
        <v>0</v>
      </c>
      <c r="AH692" s="195">
        <f t="shared" si="79"/>
        <v>0</v>
      </c>
      <c r="AI692" s="201">
        <f t="shared" si="80"/>
        <v>0</v>
      </c>
      <c r="AJ692" s="274"/>
      <c r="AK692" s="274"/>
      <c r="AL692" s="206">
        <f t="shared" si="81"/>
        <v>0</v>
      </c>
      <c r="AM692" s="207">
        <f t="shared" si="82"/>
        <v>0</v>
      </c>
      <c r="AN692" s="208">
        <f t="shared" si="83"/>
        <v>0</v>
      </c>
      <c r="AR692" s="200">
        <f t="shared" si="84"/>
        <v>0</v>
      </c>
      <c r="AS692" s="277">
        <f t="shared" si="85"/>
        <v>0</v>
      </c>
    </row>
    <row r="693" spans="1:45" ht="15" customHeight="1">
      <c r="A693" s="70"/>
      <c r="B693" s="2"/>
      <c r="C693" s="74" t="s">
        <v>82</v>
      </c>
      <c r="D693" s="362" t="str">
        <f>IF(CNGE_2024_M1_Secc3!D104="","",CNGE_2024_M1_Secc3!D104)</f>
        <v/>
      </c>
      <c r="E693" s="363"/>
      <c r="F693" s="363"/>
      <c r="G693" s="363"/>
      <c r="H693" s="363"/>
      <c r="I693" s="363"/>
      <c r="J693" s="363"/>
      <c r="K693" s="363"/>
      <c r="L693" s="363"/>
      <c r="M693" s="363"/>
      <c r="N693" s="363"/>
      <c r="O693" s="363"/>
      <c r="P693" s="364"/>
      <c r="Q693" s="302"/>
      <c r="R693" s="304"/>
      <c r="S693" s="302"/>
      <c r="T693" s="304"/>
      <c r="U693" s="302"/>
      <c r="V693" s="304"/>
      <c r="W693" s="302"/>
      <c r="X693" s="304"/>
      <c r="Y693" s="302"/>
      <c r="Z693" s="304"/>
      <c r="AA693" s="302"/>
      <c r="AB693" s="304"/>
      <c r="AC693" s="302"/>
      <c r="AD693" s="304"/>
      <c r="AG693" s="172">
        <f t="shared" si="78"/>
        <v>0</v>
      </c>
      <c r="AH693" s="195">
        <f t="shared" si="79"/>
        <v>0</v>
      </c>
      <c r="AI693" s="201">
        <f t="shared" si="80"/>
        <v>0</v>
      </c>
      <c r="AJ693" s="274"/>
      <c r="AK693" s="274"/>
      <c r="AL693" s="206">
        <f t="shared" si="81"/>
        <v>0</v>
      </c>
      <c r="AM693" s="207">
        <f t="shared" si="82"/>
        <v>0</v>
      </c>
      <c r="AN693" s="208">
        <f t="shared" si="83"/>
        <v>0</v>
      </c>
      <c r="AR693" s="200">
        <f t="shared" si="84"/>
        <v>0</v>
      </c>
      <c r="AS693" s="277">
        <f t="shared" si="85"/>
        <v>0</v>
      </c>
    </row>
    <row r="694" spans="1:45" ht="15" customHeight="1">
      <c r="A694" s="70"/>
      <c r="B694" s="2"/>
      <c r="C694" s="74" t="s">
        <v>83</v>
      </c>
      <c r="D694" s="362" t="str">
        <f>IF(CNGE_2024_M1_Secc3!D105="","",CNGE_2024_M1_Secc3!D105)</f>
        <v/>
      </c>
      <c r="E694" s="363"/>
      <c r="F694" s="363"/>
      <c r="G694" s="363"/>
      <c r="H694" s="363"/>
      <c r="I694" s="363"/>
      <c r="J694" s="363"/>
      <c r="K694" s="363"/>
      <c r="L694" s="363"/>
      <c r="M694" s="363"/>
      <c r="N694" s="363"/>
      <c r="O694" s="363"/>
      <c r="P694" s="364"/>
      <c r="Q694" s="302"/>
      <c r="R694" s="304"/>
      <c r="S694" s="302"/>
      <c r="T694" s="304"/>
      <c r="U694" s="302"/>
      <c r="V694" s="304"/>
      <c r="W694" s="302"/>
      <c r="X694" s="304"/>
      <c r="Y694" s="302"/>
      <c r="Z694" s="304"/>
      <c r="AA694" s="302"/>
      <c r="AB694" s="304"/>
      <c r="AC694" s="302"/>
      <c r="AD694" s="304"/>
      <c r="AG694" s="172">
        <f t="shared" si="78"/>
        <v>0</v>
      </c>
      <c r="AH694" s="195">
        <f t="shared" si="79"/>
        <v>0</v>
      </c>
      <c r="AI694" s="201">
        <f t="shared" si="80"/>
        <v>0</v>
      </c>
      <c r="AJ694" s="274"/>
      <c r="AK694" s="274"/>
      <c r="AL694" s="206">
        <f t="shared" si="81"/>
        <v>0</v>
      </c>
      <c r="AM694" s="207">
        <f t="shared" si="82"/>
        <v>0</v>
      </c>
      <c r="AN694" s="208">
        <f t="shared" si="83"/>
        <v>0</v>
      </c>
      <c r="AR694" s="200">
        <f t="shared" si="84"/>
        <v>0</v>
      </c>
      <c r="AS694" s="277">
        <f t="shared" si="85"/>
        <v>0</v>
      </c>
    </row>
    <row r="695" spans="1:45" ht="15" customHeight="1">
      <c r="A695" s="70"/>
      <c r="B695" s="2"/>
      <c r="C695" s="74" t="s">
        <v>84</v>
      </c>
      <c r="D695" s="362" t="str">
        <f>IF(CNGE_2024_M1_Secc3!D106="","",CNGE_2024_M1_Secc3!D106)</f>
        <v/>
      </c>
      <c r="E695" s="363"/>
      <c r="F695" s="363"/>
      <c r="G695" s="363"/>
      <c r="H695" s="363"/>
      <c r="I695" s="363"/>
      <c r="J695" s="363"/>
      <c r="K695" s="363"/>
      <c r="L695" s="363"/>
      <c r="M695" s="363"/>
      <c r="N695" s="363"/>
      <c r="O695" s="363"/>
      <c r="P695" s="364"/>
      <c r="Q695" s="302"/>
      <c r="R695" s="304"/>
      <c r="S695" s="302"/>
      <c r="T695" s="304"/>
      <c r="U695" s="302"/>
      <c r="V695" s="304"/>
      <c r="W695" s="302"/>
      <c r="X695" s="304"/>
      <c r="Y695" s="302"/>
      <c r="Z695" s="304"/>
      <c r="AA695" s="302"/>
      <c r="AB695" s="304"/>
      <c r="AC695" s="302"/>
      <c r="AD695" s="304"/>
      <c r="AG695" s="172">
        <f t="shared" si="78"/>
        <v>0</v>
      </c>
      <c r="AH695" s="195">
        <f t="shared" si="79"/>
        <v>0</v>
      </c>
      <c r="AI695" s="201">
        <f t="shared" si="80"/>
        <v>0</v>
      </c>
      <c r="AJ695" s="274"/>
      <c r="AK695" s="274"/>
      <c r="AL695" s="206">
        <f t="shared" si="81"/>
        <v>0</v>
      </c>
      <c r="AM695" s="207">
        <f t="shared" si="82"/>
        <v>0</v>
      </c>
      <c r="AN695" s="208">
        <f t="shared" si="83"/>
        <v>0</v>
      </c>
      <c r="AR695" s="200">
        <f t="shared" si="84"/>
        <v>0</v>
      </c>
      <c r="AS695" s="277">
        <f t="shared" si="85"/>
        <v>0</v>
      </c>
    </row>
    <row r="696" spans="1:45" ht="15" customHeight="1">
      <c r="A696" s="70"/>
      <c r="B696" s="2"/>
      <c r="C696" s="74" t="s">
        <v>85</v>
      </c>
      <c r="D696" s="362" t="str">
        <f>IF(CNGE_2024_M1_Secc3!D107="","",CNGE_2024_M1_Secc3!D107)</f>
        <v/>
      </c>
      <c r="E696" s="363"/>
      <c r="F696" s="363"/>
      <c r="G696" s="363"/>
      <c r="H696" s="363"/>
      <c r="I696" s="363"/>
      <c r="J696" s="363"/>
      <c r="K696" s="363"/>
      <c r="L696" s="363"/>
      <c r="M696" s="363"/>
      <c r="N696" s="363"/>
      <c r="O696" s="363"/>
      <c r="P696" s="364"/>
      <c r="Q696" s="302"/>
      <c r="R696" s="304"/>
      <c r="S696" s="302"/>
      <c r="T696" s="304"/>
      <c r="U696" s="302"/>
      <c r="V696" s="304"/>
      <c r="W696" s="302"/>
      <c r="X696" s="304"/>
      <c r="Y696" s="302"/>
      <c r="Z696" s="304"/>
      <c r="AA696" s="302"/>
      <c r="AB696" s="304"/>
      <c r="AC696" s="302"/>
      <c r="AD696" s="304"/>
      <c r="AG696" s="172">
        <f t="shared" si="78"/>
        <v>0</v>
      </c>
      <c r="AH696" s="195">
        <f t="shared" si="79"/>
        <v>0</v>
      </c>
      <c r="AI696" s="201">
        <f t="shared" si="80"/>
        <v>0</v>
      </c>
      <c r="AJ696" s="274"/>
      <c r="AK696" s="274"/>
      <c r="AL696" s="206">
        <f t="shared" si="81"/>
        <v>0</v>
      </c>
      <c r="AM696" s="207">
        <f t="shared" si="82"/>
        <v>0</v>
      </c>
      <c r="AN696" s="208">
        <f t="shared" si="83"/>
        <v>0</v>
      </c>
      <c r="AR696" s="200">
        <f t="shared" si="84"/>
        <v>0</v>
      </c>
      <c r="AS696" s="277">
        <f t="shared" si="85"/>
        <v>0</v>
      </c>
    </row>
    <row r="697" spans="1:45" ht="15" customHeight="1">
      <c r="A697" s="70"/>
      <c r="B697" s="2"/>
      <c r="C697" s="74" t="s">
        <v>86</v>
      </c>
      <c r="D697" s="362" t="str">
        <f>IF(CNGE_2024_M1_Secc3!D108="","",CNGE_2024_M1_Secc3!D108)</f>
        <v/>
      </c>
      <c r="E697" s="363"/>
      <c r="F697" s="363"/>
      <c r="G697" s="363"/>
      <c r="H697" s="363"/>
      <c r="I697" s="363"/>
      <c r="J697" s="363"/>
      <c r="K697" s="363"/>
      <c r="L697" s="363"/>
      <c r="M697" s="363"/>
      <c r="N697" s="363"/>
      <c r="O697" s="363"/>
      <c r="P697" s="364"/>
      <c r="Q697" s="302"/>
      <c r="R697" s="304"/>
      <c r="S697" s="302"/>
      <c r="T697" s="304"/>
      <c r="U697" s="302"/>
      <c r="V697" s="304"/>
      <c r="W697" s="302"/>
      <c r="X697" s="304"/>
      <c r="Y697" s="302"/>
      <c r="Z697" s="304"/>
      <c r="AA697" s="302"/>
      <c r="AB697" s="304"/>
      <c r="AC697" s="302"/>
      <c r="AD697" s="304"/>
      <c r="AG697" s="172">
        <f t="shared" si="78"/>
        <v>0</v>
      </c>
      <c r="AH697" s="195">
        <f t="shared" si="79"/>
        <v>0</v>
      </c>
      <c r="AI697" s="201">
        <f t="shared" si="80"/>
        <v>0</v>
      </c>
      <c r="AJ697" s="274"/>
      <c r="AK697" s="274"/>
      <c r="AL697" s="206">
        <f t="shared" si="81"/>
        <v>0</v>
      </c>
      <c r="AM697" s="207">
        <f t="shared" si="82"/>
        <v>0</v>
      </c>
      <c r="AN697" s="208">
        <f t="shared" si="83"/>
        <v>0</v>
      </c>
      <c r="AR697" s="200">
        <f t="shared" si="84"/>
        <v>0</v>
      </c>
      <c r="AS697" s="277">
        <f t="shared" si="85"/>
        <v>0</v>
      </c>
    </row>
    <row r="698" spans="1:45" ht="15" customHeight="1">
      <c r="A698" s="70"/>
      <c r="B698" s="2"/>
      <c r="C698" s="74" t="s">
        <v>87</v>
      </c>
      <c r="D698" s="362" t="str">
        <f>IF(CNGE_2024_M1_Secc3!D109="","",CNGE_2024_M1_Secc3!D109)</f>
        <v/>
      </c>
      <c r="E698" s="363"/>
      <c r="F698" s="363"/>
      <c r="G698" s="363"/>
      <c r="H698" s="363"/>
      <c r="I698" s="363"/>
      <c r="J698" s="363"/>
      <c r="K698" s="363"/>
      <c r="L698" s="363"/>
      <c r="M698" s="363"/>
      <c r="N698" s="363"/>
      <c r="O698" s="363"/>
      <c r="P698" s="364"/>
      <c r="Q698" s="302"/>
      <c r="R698" s="304"/>
      <c r="S698" s="302"/>
      <c r="T698" s="304"/>
      <c r="U698" s="302"/>
      <c r="V698" s="304"/>
      <c r="W698" s="302"/>
      <c r="X698" s="304"/>
      <c r="Y698" s="302"/>
      <c r="Z698" s="304"/>
      <c r="AA698" s="302"/>
      <c r="AB698" s="304"/>
      <c r="AC698" s="302"/>
      <c r="AD698" s="304"/>
      <c r="AG698" s="172">
        <f t="shared" si="78"/>
        <v>0</v>
      </c>
      <c r="AH698" s="195">
        <f t="shared" si="79"/>
        <v>0</v>
      </c>
      <c r="AI698" s="201">
        <f t="shared" si="80"/>
        <v>0</v>
      </c>
      <c r="AJ698" s="274"/>
      <c r="AK698" s="274"/>
      <c r="AL698" s="206">
        <f t="shared" si="81"/>
        <v>0</v>
      </c>
      <c r="AM698" s="207">
        <f t="shared" si="82"/>
        <v>0</v>
      </c>
      <c r="AN698" s="208">
        <f t="shared" si="83"/>
        <v>0</v>
      </c>
      <c r="AR698" s="200">
        <f t="shared" si="84"/>
        <v>0</v>
      </c>
      <c r="AS698" s="277">
        <f t="shared" si="85"/>
        <v>0</v>
      </c>
    </row>
    <row r="699" spans="1:45" ht="15" customHeight="1">
      <c r="A699" s="70"/>
      <c r="B699" s="2"/>
      <c r="C699" s="74" t="s">
        <v>88</v>
      </c>
      <c r="D699" s="362" t="str">
        <f>IF(CNGE_2024_M1_Secc3!D110="","",CNGE_2024_M1_Secc3!D110)</f>
        <v/>
      </c>
      <c r="E699" s="363"/>
      <c r="F699" s="363"/>
      <c r="G699" s="363"/>
      <c r="H699" s="363"/>
      <c r="I699" s="363"/>
      <c r="J699" s="363"/>
      <c r="K699" s="363"/>
      <c r="L699" s="363"/>
      <c r="M699" s="363"/>
      <c r="N699" s="363"/>
      <c r="O699" s="363"/>
      <c r="P699" s="364"/>
      <c r="Q699" s="302"/>
      <c r="R699" s="304"/>
      <c r="S699" s="302"/>
      <c r="T699" s="304"/>
      <c r="U699" s="302"/>
      <c r="V699" s="304"/>
      <c r="W699" s="302"/>
      <c r="X699" s="304"/>
      <c r="Y699" s="302"/>
      <c r="Z699" s="304"/>
      <c r="AA699" s="302"/>
      <c r="AB699" s="304"/>
      <c r="AC699" s="302"/>
      <c r="AD699" s="304"/>
      <c r="AG699" s="172">
        <f t="shared" si="78"/>
        <v>0</v>
      </c>
      <c r="AH699" s="195">
        <f t="shared" si="79"/>
        <v>0</v>
      </c>
      <c r="AI699" s="201">
        <f t="shared" si="80"/>
        <v>0</v>
      </c>
      <c r="AJ699" s="274"/>
      <c r="AK699" s="274"/>
      <c r="AL699" s="206">
        <f t="shared" si="81"/>
        <v>0</v>
      </c>
      <c r="AM699" s="207">
        <f t="shared" si="82"/>
        <v>0</v>
      </c>
      <c r="AN699" s="208">
        <f t="shared" si="83"/>
        <v>0</v>
      </c>
      <c r="AR699" s="200">
        <f t="shared" si="84"/>
        <v>0</v>
      </c>
      <c r="AS699" s="277">
        <f t="shared" si="85"/>
        <v>0</v>
      </c>
    </row>
    <row r="700" spans="1:45" ht="15" customHeight="1">
      <c r="A700" s="70"/>
      <c r="B700" s="2"/>
      <c r="C700" s="74" t="s">
        <v>89</v>
      </c>
      <c r="D700" s="362" t="str">
        <f>IF(CNGE_2024_M1_Secc3!D111="","",CNGE_2024_M1_Secc3!D111)</f>
        <v/>
      </c>
      <c r="E700" s="363"/>
      <c r="F700" s="363"/>
      <c r="G700" s="363"/>
      <c r="H700" s="363"/>
      <c r="I700" s="363"/>
      <c r="J700" s="363"/>
      <c r="K700" s="363"/>
      <c r="L700" s="363"/>
      <c r="M700" s="363"/>
      <c r="N700" s="363"/>
      <c r="O700" s="363"/>
      <c r="P700" s="364"/>
      <c r="Q700" s="302"/>
      <c r="R700" s="304"/>
      <c r="S700" s="302"/>
      <c r="T700" s="304"/>
      <c r="U700" s="302"/>
      <c r="V700" s="304"/>
      <c r="W700" s="302"/>
      <c r="X700" s="304"/>
      <c r="Y700" s="302"/>
      <c r="Z700" s="304"/>
      <c r="AA700" s="302"/>
      <c r="AB700" s="304"/>
      <c r="AC700" s="302"/>
      <c r="AD700" s="304"/>
      <c r="AG700" s="172">
        <f t="shared" si="78"/>
        <v>0</v>
      </c>
      <c r="AH700" s="195">
        <f t="shared" si="79"/>
        <v>0</v>
      </c>
      <c r="AI700" s="201">
        <f t="shared" si="80"/>
        <v>0</v>
      </c>
      <c r="AJ700" s="274"/>
      <c r="AK700" s="274"/>
      <c r="AL700" s="206">
        <f t="shared" si="81"/>
        <v>0</v>
      </c>
      <c r="AM700" s="207">
        <f t="shared" si="82"/>
        <v>0</v>
      </c>
      <c r="AN700" s="208">
        <f t="shared" si="83"/>
        <v>0</v>
      </c>
      <c r="AR700" s="200">
        <f t="shared" si="84"/>
        <v>0</v>
      </c>
      <c r="AS700" s="277">
        <f t="shared" si="85"/>
        <v>0</v>
      </c>
    </row>
    <row r="701" spans="1:45" ht="15" customHeight="1">
      <c r="A701" s="70"/>
      <c r="B701" s="2"/>
      <c r="C701" s="74" t="s">
        <v>90</v>
      </c>
      <c r="D701" s="362" t="str">
        <f>IF(CNGE_2024_M1_Secc3!D112="","",CNGE_2024_M1_Secc3!D112)</f>
        <v/>
      </c>
      <c r="E701" s="363"/>
      <c r="F701" s="363"/>
      <c r="G701" s="363"/>
      <c r="H701" s="363"/>
      <c r="I701" s="363"/>
      <c r="J701" s="363"/>
      <c r="K701" s="363"/>
      <c r="L701" s="363"/>
      <c r="M701" s="363"/>
      <c r="N701" s="363"/>
      <c r="O701" s="363"/>
      <c r="P701" s="364"/>
      <c r="Q701" s="302"/>
      <c r="R701" s="304"/>
      <c r="S701" s="302"/>
      <c r="T701" s="304"/>
      <c r="U701" s="302"/>
      <c r="V701" s="304"/>
      <c r="W701" s="302"/>
      <c r="X701" s="304"/>
      <c r="Y701" s="302"/>
      <c r="Z701" s="304"/>
      <c r="AA701" s="302"/>
      <c r="AB701" s="304"/>
      <c r="AC701" s="302"/>
      <c r="AD701" s="304"/>
      <c r="AG701" s="172">
        <f t="shared" si="78"/>
        <v>0</v>
      </c>
      <c r="AH701" s="195">
        <f t="shared" si="79"/>
        <v>0</v>
      </c>
      <c r="AI701" s="201">
        <f t="shared" si="80"/>
        <v>0</v>
      </c>
      <c r="AJ701" s="274"/>
      <c r="AK701" s="274"/>
      <c r="AL701" s="206">
        <f t="shared" si="81"/>
        <v>0</v>
      </c>
      <c r="AM701" s="207">
        <f t="shared" si="82"/>
        <v>0</v>
      </c>
      <c r="AN701" s="208">
        <f t="shared" si="83"/>
        <v>0</v>
      </c>
      <c r="AR701" s="200">
        <f t="shared" si="84"/>
        <v>0</v>
      </c>
      <c r="AS701" s="277">
        <f t="shared" si="85"/>
        <v>0</v>
      </c>
    </row>
    <row r="702" spans="1:45" ht="15" customHeight="1">
      <c r="A702" s="70"/>
      <c r="B702" s="2"/>
      <c r="C702" s="74" t="s">
        <v>91</v>
      </c>
      <c r="D702" s="362" t="str">
        <f>IF(CNGE_2024_M1_Secc3!D113="","",CNGE_2024_M1_Secc3!D113)</f>
        <v/>
      </c>
      <c r="E702" s="363"/>
      <c r="F702" s="363"/>
      <c r="G702" s="363"/>
      <c r="H702" s="363"/>
      <c r="I702" s="363"/>
      <c r="J702" s="363"/>
      <c r="K702" s="363"/>
      <c r="L702" s="363"/>
      <c r="M702" s="363"/>
      <c r="N702" s="363"/>
      <c r="O702" s="363"/>
      <c r="P702" s="364"/>
      <c r="Q702" s="302"/>
      <c r="R702" s="304"/>
      <c r="S702" s="302"/>
      <c r="T702" s="304"/>
      <c r="U702" s="302"/>
      <c r="V702" s="304"/>
      <c r="W702" s="302"/>
      <c r="X702" s="304"/>
      <c r="Y702" s="302"/>
      <c r="Z702" s="304"/>
      <c r="AA702" s="302"/>
      <c r="AB702" s="304"/>
      <c r="AC702" s="302"/>
      <c r="AD702" s="304"/>
      <c r="AG702" s="172">
        <f t="shared" si="78"/>
        <v>0</v>
      </c>
      <c r="AH702" s="195">
        <f t="shared" si="79"/>
        <v>0</v>
      </c>
      <c r="AI702" s="201">
        <f t="shared" si="80"/>
        <v>0</v>
      </c>
      <c r="AJ702" s="274"/>
      <c r="AK702" s="274"/>
      <c r="AL702" s="206">
        <f t="shared" si="81"/>
        <v>0</v>
      </c>
      <c r="AM702" s="207">
        <f t="shared" si="82"/>
        <v>0</v>
      </c>
      <c r="AN702" s="208">
        <f t="shared" si="83"/>
        <v>0</v>
      </c>
      <c r="AR702" s="200">
        <f t="shared" si="84"/>
        <v>0</v>
      </c>
      <c r="AS702" s="277">
        <f t="shared" si="85"/>
        <v>0</v>
      </c>
    </row>
    <row r="703" spans="1:45" ht="15" customHeight="1">
      <c r="A703" s="70"/>
      <c r="B703" s="2"/>
      <c r="C703" s="74" t="s">
        <v>116</v>
      </c>
      <c r="D703" s="362" t="str">
        <f>IF(CNGE_2024_M1_Secc3!D114="","",CNGE_2024_M1_Secc3!D114)</f>
        <v/>
      </c>
      <c r="E703" s="363"/>
      <c r="F703" s="363"/>
      <c r="G703" s="363"/>
      <c r="H703" s="363"/>
      <c r="I703" s="363"/>
      <c r="J703" s="363"/>
      <c r="K703" s="363"/>
      <c r="L703" s="363"/>
      <c r="M703" s="363"/>
      <c r="N703" s="363"/>
      <c r="O703" s="363"/>
      <c r="P703" s="364"/>
      <c r="Q703" s="302"/>
      <c r="R703" s="304"/>
      <c r="S703" s="302"/>
      <c r="T703" s="304"/>
      <c r="U703" s="302"/>
      <c r="V703" s="304"/>
      <c r="W703" s="302"/>
      <c r="X703" s="304"/>
      <c r="Y703" s="302"/>
      <c r="Z703" s="304"/>
      <c r="AA703" s="302"/>
      <c r="AB703" s="304"/>
      <c r="AC703" s="302"/>
      <c r="AD703" s="304"/>
      <c r="AG703" s="172">
        <f t="shared" si="78"/>
        <v>0</v>
      </c>
      <c r="AH703" s="195">
        <f t="shared" si="79"/>
        <v>0</v>
      </c>
      <c r="AI703" s="201">
        <f t="shared" si="80"/>
        <v>0</v>
      </c>
      <c r="AJ703" s="274"/>
      <c r="AK703" s="274"/>
      <c r="AL703" s="206">
        <f t="shared" si="81"/>
        <v>0</v>
      </c>
      <c r="AM703" s="207">
        <f t="shared" si="82"/>
        <v>0</v>
      </c>
      <c r="AN703" s="208">
        <f t="shared" si="83"/>
        <v>0</v>
      </c>
      <c r="AR703" s="200">
        <f t="shared" si="84"/>
        <v>0</v>
      </c>
      <c r="AS703" s="277">
        <f t="shared" si="85"/>
        <v>0</v>
      </c>
    </row>
    <row r="704" spans="1:45" ht="15" customHeight="1">
      <c r="A704" s="70"/>
      <c r="B704" s="2"/>
      <c r="C704" s="74" t="s">
        <v>117</v>
      </c>
      <c r="D704" s="362" t="str">
        <f>IF(CNGE_2024_M1_Secc3!D115="","",CNGE_2024_M1_Secc3!D115)</f>
        <v/>
      </c>
      <c r="E704" s="363"/>
      <c r="F704" s="363"/>
      <c r="G704" s="363"/>
      <c r="H704" s="363"/>
      <c r="I704" s="363"/>
      <c r="J704" s="363"/>
      <c r="K704" s="363"/>
      <c r="L704" s="363"/>
      <c r="M704" s="363"/>
      <c r="N704" s="363"/>
      <c r="O704" s="363"/>
      <c r="P704" s="364"/>
      <c r="Q704" s="302"/>
      <c r="R704" s="304"/>
      <c r="S704" s="302"/>
      <c r="T704" s="304"/>
      <c r="U704" s="302"/>
      <c r="V704" s="304"/>
      <c r="W704" s="302"/>
      <c r="X704" s="304"/>
      <c r="Y704" s="302"/>
      <c r="Z704" s="304"/>
      <c r="AA704" s="302"/>
      <c r="AB704" s="304"/>
      <c r="AC704" s="302"/>
      <c r="AD704" s="304"/>
      <c r="AG704" s="172">
        <f t="shared" si="78"/>
        <v>0</v>
      </c>
      <c r="AH704" s="195">
        <f t="shared" si="79"/>
        <v>0</v>
      </c>
      <c r="AI704" s="201">
        <f t="shared" si="80"/>
        <v>0</v>
      </c>
      <c r="AJ704" s="274"/>
      <c r="AK704" s="274"/>
      <c r="AL704" s="206">
        <f t="shared" si="81"/>
        <v>0</v>
      </c>
      <c r="AM704" s="207">
        <f t="shared" si="82"/>
        <v>0</v>
      </c>
      <c r="AN704" s="208">
        <f t="shared" si="83"/>
        <v>0</v>
      </c>
      <c r="AR704" s="200">
        <f t="shared" si="84"/>
        <v>0</v>
      </c>
      <c r="AS704" s="277">
        <f t="shared" si="85"/>
        <v>0</v>
      </c>
    </row>
    <row r="705" spans="1:45" ht="15" customHeight="1">
      <c r="A705" s="70"/>
      <c r="B705" s="2"/>
      <c r="C705" s="74" t="s">
        <v>118</v>
      </c>
      <c r="D705" s="362" t="str">
        <f>IF(CNGE_2024_M1_Secc3!D116="","",CNGE_2024_M1_Secc3!D116)</f>
        <v/>
      </c>
      <c r="E705" s="363"/>
      <c r="F705" s="363"/>
      <c r="G705" s="363"/>
      <c r="H705" s="363"/>
      <c r="I705" s="363"/>
      <c r="J705" s="363"/>
      <c r="K705" s="363"/>
      <c r="L705" s="363"/>
      <c r="M705" s="363"/>
      <c r="N705" s="363"/>
      <c r="O705" s="363"/>
      <c r="P705" s="364"/>
      <c r="Q705" s="302"/>
      <c r="R705" s="304"/>
      <c r="S705" s="302"/>
      <c r="T705" s="304"/>
      <c r="U705" s="302"/>
      <c r="V705" s="304"/>
      <c r="W705" s="302"/>
      <c r="X705" s="304"/>
      <c r="Y705" s="302"/>
      <c r="Z705" s="304"/>
      <c r="AA705" s="302"/>
      <c r="AB705" s="304"/>
      <c r="AC705" s="302"/>
      <c r="AD705" s="304"/>
      <c r="AG705" s="172">
        <f t="shared" si="78"/>
        <v>0</v>
      </c>
      <c r="AH705" s="195">
        <f t="shared" si="79"/>
        <v>0</v>
      </c>
      <c r="AI705" s="201">
        <f t="shared" si="80"/>
        <v>0</v>
      </c>
      <c r="AJ705" s="274"/>
      <c r="AK705" s="274"/>
      <c r="AL705" s="206">
        <f t="shared" si="81"/>
        <v>0</v>
      </c>
      <c r="AM705" s="207">
        <f t="shared" si="82"/>
        <v>0</v>
      </c>
      <c r="AN705" s="208">
        <f t="shared" si="83"/>
        <v>0</v>
      </c>
      <c r="AR705" s="200">
        <f t="shared" si="84"/>
        <v>0</v>
      </c>
      <c r="AS705" s="277">
        <f t="shared" si="85"/>
        <v>0</v>
      </c>
    </row>
    <row r="706" spans="1:45" ht="15" customHeight="1">
      <c r="A706" s="70"/>
      <c r="B706" s="2"/>
      <c r="C706" s="74" t="s">
        <v>119</v>
      </c>
      <c r="D706" s="362" t="str">
        <f>IF(CNGE_2024_M1_Secc3!D117="","",CNGE_2024_M1_Secc3!D117)</f>
        <v/>
      </c>
      <c r="E706" s="363"/>
      <c r="F706" s="363"/>
      <c r="G706" s="363"/>
      <c r="H706" s="363"/>
      <c r="I706" s="363"/>
      <c r="J706" s="363"/>
      <c r="K706" s="363"/>
      <c r="L706" s="363"/>
      <c r="M706" s="363"/>
      <c r="N706" s="363"/>
      <c r="O706" s="363"/>
      <c r="P706" s="364"/>
      <c r="Q706" s="302"/>
      <c r="R706" s="304"/>
      <c r="S706" s="302"/>
      <c r="T706" s="304"/>
      <c r="U706" s="302"/>
      <c r="V706" s="304"/>
      <c r="W706" s="302"/>
      <c r="X706" s="304"/>
      <c r="Y706" s="302"/>
      <c r="Z706" s="304"/>
      <c r="AA706" s="302"/>
      <c r="AB706" s="304"/>
      <c r="AC706" s="302"/>
      <c r="AD706" s="304"/>
      <c r="AG706" s="172">
        <f t="shared" si="78"/>
        <v>0</v>
      </c>
      <c r="AH706" s="195">
        <f t="shared" si="79"/>
        <v>0</v>
      </c>
      <c r="AI706" s="201">
        <f t="shared" si="80"/>
        <v>0</v>
      </c>
      <c r="AJ706" s="274"/>
      <c r="AK706" s="274"/>
      <c r="AL706" s="206">
        <f t="shared" si="81"/>
        <v>0</v>
      </c>
      <c r="AM706" s="207">
        <f t="shared" si="82"/>
        <v>0</v>
      </c>
      <c r="AN706" s="208">
        <f t="shared" si="83"/>
        <v>0</v>
      </c>
      <c r="AR706" s="200">
        <f t="shared" si="84"/>
        <v>0</v>
      </c>
      <c r="AS706" s="277">
        <f t="shared" si="85"/>
        <v>0</v>
      </c>
    </row>
    <row r="707" spans="1:45" ht="15" customHeight="1">
      <c r="A707" s="70"/>
      <c r="B707" s="2"/>
      <c r="C707" s="74" t="s">
        <v>120</v>
      </c>
      <c r="D707" s="362" t="str">
        <f>IF(CNGE_2024_M1_Secc3!D118="","",CNGE_2024_M1_Secc3!D118)</f>
        <v/>
      </c>
      <c r="E707" s="363"/>
      <c r="F707" s="363"/>
      <c r="G707" s="363"/>
      <c r="H707" s="363"/>
      <c r="I707" s="363"/>
      <c r="J707" s="363"/>
      <c r="K707" s="363"/>
      <c r="L707" s="363"/>
      <c r="M707" s="363"/>
      <c r="N707" s="363"/>
      <c r="O707" s="363"/>
      <c r="P707" s="364"/>
      <c r="Q707" s="302"/>
      <c r="R707" s="304"/>
      <c r="S707" s="302"/>
      <c r="T707" s="304"/>
      <c r="U707" s="302"/>
      <c r="V707" s="304"/>
      <c r="W707" s="302"/>
      <c r="X707" s="304"/>
      <c r="Y707" s="302"/>
      <c r="Z707" s="304"/>
      <c r="AA707" s="302"/>
      <c r="AB707" s="304"/>
      <c r="AC707" s="302"/>
      <c r="AD707" s="304"/>
      <c r="AG707" s="172">
        <f t="shared" si="78"/>
        <v>0</v>
      </c>
      <c r="AH707" s="195">
        <f t="shared" si="79"/>
        <v>0</v>
      </c>
      <c r="AI707" s="201">
        <f t="shared" si="80"/>
        <v>0</v>
      </c>
      <c r="AJ707" s="274"/>
      <c r="AK707" s="274"/>
      <c r="AL707" s="206">
        <f t="shared" si="81"/>
        <v>0</v>
      </c>
      <c r="AM707" s="207">
        <f t="shared" si="82"/>
        <v>0</v>
      </c>
      <c r="AN707" s="208">
        <f t="shared" si="83"/>
        <v>0</v>
      </c>
      <c r="AR707" s="200">
        <f t="shared" si="84"/>
        <v>0</v>
      </c>
      <c r="AS707" s="277">
        <f t="shared" si="85"/>
        <v>0</v>
      </c>
    </row>
    <row r="708" spans="1:45" ht="15" customHeight="1">
      <c r="A708" s="70"/>
      <c r="B708" s="2"/>
      <c r="C708" s="74" t="s">
        <v>121</v>
      </c>
      <c r="D708" s="362" t="str">
        <f>IF(CNGE_2024_M1_Secc3!D119="","",CNGE_2024_M1_Secc3!D119)</f>
        <v/>
      </c>
      <c r="E708" s="363"/>
      <c r="F708" s="363"/>
      <c r="G708" s="363"/>
      <c r="H708" s="363"/>
      <c r="I708" s="363"/>
      <c r="J708" s="363"/>
      <c r="K708" s="363"/>
      <c r="L708" s="363"/>
      <c r="M708" s="363"/>
      <c r="N708" s="363"/>
      <c r="O708" s="363"/>
      <c r="P708" s="364"/>
      <c r="Q708" s="302"/>
      <c r="R708" s="304"/>
      <c r="S708" s="302"/>
      <c r="T708" s="304"/>
      <c r="U708" s="302"/>
      <c r="V708" s="304"/>
      <c r="W708" s="302"/>
      <c r="X708" s="304"/>
      <c r="Y708" s="302"/>
      <c r="Z708" s="304"/>
      <c r="AA708" s="302"/>
      <c r="AB708" s="304"/>
      <c r="AC708" s="302"/>
      <c r="AD708" s="304"/>
      <c r="AG708" s="172">
        <f t="shared" si="78"/>
        <v>0</v>
      </c>
      <c r="AH708" s="195">
        <f t="shared" si="79"/>
        <v>0</v>
      </c>
      <c r="AI708" s="201">
        <f t="shared" si="80"/>
        <v>0</v>
      </c>
      <c r="AJ708" s="274"/>
      <c r="AK708" s="274"/>
      <c r="AL708" s="206">
        <f t="shared" si="81"/>
        <v>0</v>
      </c>
      <c r="AM708" s="207">
        <f t="shared" si="82"/>
        <v>0</v>
      </c>
      <c r="AN708" s="208">
        <f t="shared" si="83"/>
        <v>0</v>
      </c>
      <c r="AR708" s="200">
        <f t="shared" si="84"/>
        <v>0</v>
      </c>
      <c r="AS708" s="277">
        <f t="shared" si="85"/>
        <v>0</v>
      </c>
    </row>
    <row r="709" spans="1:45" ht="15" customHeight="1">
      <c r="A709" s="70"/>
      <c r="B709" s="2"/>
      <c r="C709" s="74" t="s">
        <v>122</v>
      </c>
      <c r="D709" s="362" t="str">
        <f>IF(CNGE_2024_M1_Secc3!D120="","",CNGE_2024_M1_Secc3!D120)</f>
        <v/>
      </c>
      <c r="E709" s="363"/>
      <c r="F709" s="363"/>
      <c r="G709" s="363"/>
      <c r="H709" s="363"/>
      <c r="I709" s="363"/>
      <c r="J709" s="363"/>
      <c r="K709" s="363"/>
      <c r="L709" s="363"/>
      <c r="M709" s="363"/>
      <c r="N709" s="363"/>
      <c r="O709" s="363"/>
      <c r="P709" s="364"/>
      <c r="Q709" s="302"/>
      <c r="R709" s="304"/>
      <c r="S709" s="302"/>
      <c r="T709" s="304"/>
      <c r="U709" s="302"/>
      <c r="V709" s="304"/>
      <c r="W709" s="302"/>
      <c r="X709" s="304"/>
      <c r="Y709" s="302"/>
      <c r="Z709" s="304"/>
      <c r="AA709" s="302"/>
      <c r="AB709" s="304"/>
      <c r="AC709" s="302"/>
      <c r="AD709" s="304"/>
      <c r="AG709" s="172">
        <f t="shared" si="78"/>
        <v>0</v>
      </c>
      <c r="AH709" s="195">
        <f t="shared" si="79"/>
        <v>0</v>
      </c>
      <c r="AI709" s="201">
        <f t="shared" si="80"/>
        <v>0</v>
      </c>
      <c r="AJ709" s="274"/>
      <c r="AK709" s="274"/>
      <c r="AL709" s="206">
        <f t="shared" si="81"/>
        <v>0</v>
      </c>
      <c r="AM709" s="207">
        <f t="shared" si="82"/>
        <v>0</v>
      </c>
      <c r="AN709" s="208">
        <f t="shared" si="83"/>
        <v>0</v>
      </c>
      <c r="AR709" s="200">
        <f t="shared" si="84"/>
        <v>0</v>
      </c>
      <c r="AS709" s="277">
        <f t="shared" si="85"/>
        <v>0</v>
      </c>
    </row>
    <row r="710" spans="1:45" ht="15" customHeight="1">
      <c r="A710" s="70"/>
      <c r="B710" s="2"/>
      <c r="C710" s="74" t="s">
        <v>123</v>
      </c>
      <c r="D710" s="362" t="str">
        <f>IF(CNGE_2024_M1_Secc3!D121="","",CNGE_2024_M1_Secc3!D121)</f>
        <v/>
      </c>
      <c r="E710" s="363"/>
      <c r="F710" s="363"/>
      <c r="G710" s="363"/>
      <c r="H710" s="363"/>
      <c r="I710" s="363"/>
      <c r="J710" s="363"/>
      <c r="K710" s="363"/>
      <c r="L710" s="363"/>
      <c r="M710" s="363"/>
      <c r="N710" s="363"/>
      <c r="O710" s="363"/>
      <c r="P710" s="364"/>
      <c r="Q710" s="302"/>
      <c r="R710" s="304"/>
      <c r="S710" s="302"/>
      <c r="T710" s="304"/>
      <c r="U710" s="302"/>
      <c r="V710" s="304"/>
      <c r="W710" s="302"/>
      <c r="X710" s="304"/>
      <c r="Y710" s="302"/>
      <c r="Z710" s="304"/>
      <c r="AA710" s="302"/>
      <c r="AB710" s="304"/>
      <c r="AC710" s="302"/>
      <c r="AD710" s="304"/>
      <c r="AG710" s="172">
        <f t="shared" si="78"/>
        <v>0</v>
      </c>
      <c r="AH710" s="195">
        <f t="shared" si="79"/>
        <v>0</v>
      </c>
      <c r="AI710" s="201">
        <f t="shared" si="80"/>
        <v>0</v>
      </c>
      <c r="AJ710" s="274"/>
      <c r="AK710" s="274"/>
      <c r="AL710" s="206">
        <f t="shared" si="81"/>
        <v>0</v>
      </c>
      <c r="AM710" s="207">
        <f t="shared" si="82"/>
        <v>0</v>
      </c>
      <c r="AN710" s="208">
        <f t="shared" si="83"/>
        <v>0</v>
      </c>
      <c r="AR710" s="200">
        <f t="shared" si="84"/>
        <v>0</v>
      </c>
      <c r="AS710" s="277">
        <f t="shared" si="85"/>
        <v>0</v>
      </c>
    </row>
    <row r="711" spans="1:45" ht="15" customHeight="1">
      <c r="A711" s="70"/>
      <c r="B711" s="2"/>
      <c r="C711" s="74" t="s">
        <v>124</v>
      </c>
      <c r="D711" s="362" t="str">
        <f>IF(CNGE_2024_M1_Secc3!D122="","",CNGE_2024_M1_Secc3!D122)</f>
        <v/>
      </c>
      <c r="E711" s="363"/>
      <c r="F711" s="363"/>
      <c r="G711" s="363"/>
      <c r="H711" s="363"/>
      <c r="I711" s="363"/>
      <c r="J711" s="363"/>
      <c r="K711" s="363"/>
      <c r="L711" s="363"/>
      <c r="M711" s="363"/>
      <c r="N711" s="363"/>
      <c r="O711" s="363"/>
      <c r="P711" s="364"/>
      <c r="Q711" s="302"/>
      <c r="R711" s="304"/>
      <c r="S711" s="302"/>
      <c r="T711" s="304"/>
      <c r="U711" s="302"/>
      <c r="V711" s="304"/>
      <c r="W711" s="302"/>
      <c r="X711" s="304"/>
      <c r="Y711" s="302"/>
      <c r="Z711" s="304"/>
      <c r="AA711" s="302"/>
      <c r="AB711" s="304"/>
      <c r="AC711" s="302"/>
      <c r="AD711" s="304"/>
      <c r="AG711" s="172">
        <f t="shared" si="78"/>
        <v>0</v>
      </c>
      <c r="AH711" s="195">
        <f t="shared" si="79"/>
        <v>0</v>
      </c>
      <c r="AI711" s="201">
        <f t="shared" si="80"/>
        <v>0</v>
      </c>
      <c r="AJ711" s="274"/>
      <c r="AK711" s="274"/>
      <c r="AL711" s="206">
        <f t="shared" si="81"/>
        <v>0</v>
      </c>
      <c r="AM711" s="207">
        <f t="shared" si="82"/>
        <v>0</v>
      </c>
      <c r="AN711" s="208">
        <f t="shared" si="83"/>
        <v>0</v>
      </c>
      <c r="AR711" s="200">
        <f t="shared" si="84"/>
        <v>0</v>
      </c>
      <c r="AS711" s="277">
        <f t="shared" si="85"/>
        <v>0</v>
      </c>
    </row>
    <row r="712" spans="1:45" ht="15" customHeight="1">
      <c r="A712" s="70"/>
      <c r="B712" s="2"/>
      <c r="C712" s="74" t="s">
        <v>125</v>
      </c>
      <c r="D712" s="362" t="str">
        <f>IF(CNGE_2024_M1_Secc3!D123="","",CNGE_2024_M1_Secc3!D123)</f>
        <v/>
      </c>
      <c r="E712" s="363"/>
      <c r="F712" s="363"/>
      <c r="G712" s="363"/>
      <c r="H712" s="363"/>
      <c r="I712" s="363"/>
      <c r="J712" s="363"/>
      <c r="K712" s="363"/>
      <c r="L712" s="363"/>
      <c r="M712" s="363"/>
      <c r="N712" s="363"/>
      <c r="O712" s="363"/>
      <c r="P712" s="364"/>
      <c r="Q712" s="302"/>
      <c r="R712" s="304"/>
      <c r="S712" s="302"/>
      <c r="T712" s="304"/>
      <c r="U712" s="302"/>
      <c r="V712" s="304"/>
      <c r="W712" s="302"/>
      <c r="X712" s="304"/>
      <c r="Y712" s="302"/>
      <c r="Z712" s="304"/>
      <c r="AA712" s="302"/>
      <c r="AB712" s="304"/>
      <c r="AC712" s="302"/>
      <c r="AD712" s="304"/>
      <c r="AG712" s="172">
        <f t="shared" si="78"/>
        <v>0</v>
      </c>
      <c r="AH712" s="195">
        <f t="shared" si="79"/>
        <v>0</v>
      </c>
      <c r="AI712" s="201">
        <f t="shared" si="80"/>
        <v>0</v>
      </c>
      <c r="AJ712" s="274"/>
      <c r="AK712" s="274"/>
      <c r="AL712" s="206">
        <f t="shared" si="81"/>
        <v>0</v>
      </c>
      <c r="AM712" s="207">
        <f t="shared" si="82"/>
        <v>0</v>
      </c>
      <c r="AN712" s="208">
        <f t="shared" si="83"/>
        <v>0</v>
      </c>
      <c r="AR712" s="200">
        <f t="shared" si="84"/>
        <v>0</v>
      </c>
      <c r="AS712" s="277">
        <f t="shared" si="85"/>
        <v>0</v>
      </c>
    </row>
    <row r="713" spans="1:45" ht="15" customHeight="1">
      <c r="A713" s="70"/>
      <c r="B713" s="2"/>
      <c r="C713" s="74" t="s">
        <v>126</v>
      </c>
      <c r="D713" s="362" t="str">
        <f>IF(CNGE_2024_M1_Secc3!D124="","",CNGE_2024_M1_Secc3!D124)</f>
        <v/>
      </c>
      <c r="E713" s="363"/>
      <c r="F713" s="363"/>
      <c r="G713" s="363"/>
      <c r="H713" s="363"/>
      <c r="I713" s="363"/>
      <c r="J713" s="363"/>
      <c r="K713" s="363"/>
      <c r="L713" s="363"/>
      <c r="M713" s="363"/>
      <c r="N713" s="363"/>
      <c r="O713" s="363"/>
      <c r="P713" s="364"/>
      <c r="Q713" s="302"/>
      <c r="R713" s="304"/>
      <c r="S713" s="302"/>
      <c r="T713" s="304"/>
      <c r="U713" s="302"/>
      <c r="V713" s="304"/>
      <c r="W713" s="302"/>
      <c r="X713" s="304"/>
      <c r="Y713" s="302"/>
      <c r="Z713" s="304"/>
      <c r="AA713" s="302"/>
      <c r="AB713" s="304"/>
      <c r="AC713" s="302"/>
      <c r="AD713" s="304"/>
      <c r="AG713" s="172">
        <f t="shared" si="78"/>
        <v>0</v>
      </c>
      <c r="AH713" s="195">
        <f t="shared" si="79"/>
        <v>0</v>
      </c>
      <c r="AI713" s="201">
        <f t="shared" si="80"/>
        <v>0</v>
      </c>
      <c r="AJ713" s="274"/>
      <c r="AK713" s="274"/>
      <c r="AL713" s="206">
        <f t="shared" si="81"/>
        <v>0</v>
      </c>
      <c r="AM713" s="207">
        <f t="shared" si="82"/>
        <v>0</v>
      </c>
      <c r="AN713" s="208">
        <f t="shared" si="83"/>
        <v>0</v>
      </c>
      <c r="AR713" s="200">
        <f t="shared" si="84"/>
        <v>0</v>
      </c>
      <c r="AS713" s="277">
        <f t="shared" si="85"/>
        <v>0</v>
      </c>
    </row>
    <row r="714" spans="1:45" ht="15" customHeight="1">
      <c r="A714" s="70"/>
      <c r="B714" s="2"/>
      <c r="C714" s="74" t="s">
        <v>127</v>
      </c>
      <c r="D714" s="362" t="str">
        <f>IF(CNGE_2024_M1_Secc3!D125="","",CNGE_2024_M1_Secc3!D125)</f>
        <v/>
      </c>
      <c r="E714" s="363"/>
      <c r="F714" s="363"/>
      <c r="G714" s="363"/>
      <c r="H714" s="363"/>
      <c r="I714" s="363"/>
      <c r="J714" s="363"/>
      <c r="K714" s="363"/>
      <c r="L714" s="363"/>
      <c r="M714" s="363"/>
      <c r="N714" s="363"/>
      <c r="O714" s="363"/>
      <c r="P714" s="364"/>
      <c r="Q714" s="302"/>
      <c r="R714" s="304"/>
      <c r="S714" s="302"/>
      <c r="T714" s="304"/>
      <c r="U714" s="302"/>
      <c r="V714" s="304"/>
      <c r="W714" s="302"/>
      <c r="X714" s="304"/>
      <c r="Y714" s="302"/>
      <c r="Z714" s="304"/>
      <c r="AA714" s="302"/>
      <c r="AB714" s="304"/>
      <c r="AC714" s="302"/>
      <c r="AD714" s="304"/>
      <c r="AG714" s="172">
        <f t="shared" si="78"/>
        <v>0</v>
      </c>
      <c r="AH714" s="195">
        <f t="shared" si="79"/>
        <v>0</v>
      </c>
      <c r="AI714" s="201">
        <f t="shared" si="80"/>
        <v>0</v>
      </c>
      <c r="AJ714" s="274"/>
      <c r="AK714" s="274"/>
      <c r="AL714" s="206">
        <f t="shared" si="81"/>
        <v>0</v>
      </c>
      <c r="AM714" s="207">
        <f t="shared" si="82"/>
        <v>0</v>
      </c>
      <c r="AN714" s="208">
        <f t="shared" si="83"/>
        <v>0</v>
      </c>
      <c r="AR714" s="200">
        <f t="shared" si="84"/>
        <v>0</v>
      </c>
      <c r="AS714" s="277">
        <f t="shared" si="85"/>
        <v>0</v>
      </c>
    </row>
    <row r="715" spans="1:45" ht="15" customHeight="1">
      <c r="A715" s="70"/>
      <c r="B715" s="2"/>
      <c r="C715" s="74" t="s">
        <v>128</v>
      </c>
      <c r="D715" s="362" t="str">
        <f>IF(CNGE_2024_M1_Secc3!D126="","",CNGE_2024_M1_Secc3!D126)</f>
        <v/>
      </c>
      <c r="E715" s="363"/>
      <c r="F715" s="363"/>
      <c r="G715" s="363"/>
      <c r="H715" s="363"/>
      <c r="I715" s="363"/>
      <c r="J715" s="363"/>
      <c r="K715" s="363"/>
      <c r="L715" s="363"/>
      <c r="M715" s="363"/>
      <c r="N715" s="363"/>
      <c r="O715" s="363"/>
      <c r="P715" s="364"/>
      <c r="Q715" s="302"/>
      <c r="R715" s="304"/>
      <c r="S715" s="302"/>
      <c r="T715" s="304"/>
      <c r="U715" s="302"/>
      <c r="V715" s="304"/>
      <c r="W715" s="302"/>
      <c r="X715" s="304"/>
      <c r="Y715" s="302"/>
      <c r="Z715" s="304"/>
      <c r="AA715" s="302"/>
      <c r="AB715" s="304"/>
      <c r="AC715" s="302"/>
      <c r="AD715" s="304"/>
      <c r="AG715" s="172">
        <f t="shared" si="78"/>
        <v>0</v>
      </c>
      <c r="AH715" s="195">
        <f t="shared" si="79"/>
        <v>0</v>
      </c>
      <c r="AI715" s="201">
        <f t="shared" si="80"/>
        <v>0</v>
      </c>
      <c r="AJ715" s="274"/>
      <c r="AK715" s="274"/>
      <c r="AL715" s="206">
        <f t="shared" si="81"/>
        <v>0</v>
      </c>
      <c r="AM715" s="207">
        <f t="shared" si="82"/>
        <v>0</v>
      </c>
      <c r="AN715" s="208">
        <f t="shared" si="83"/>
        <v>0</v>
      </c>
      <c r="AR715" s="200">
        <f t="shared" si="84"/>
        <v>0</v>
      </c>
      <c r="AS715" s="277">
        <f t="shared" si="85"/>
        <v>0</v>
      </c>
    </row>
    <row r="716" spans="1:45" ht="15" customHeight="1">
      <c r="A716" s="70"/>
      <c r="B716" s="2"/>
      <c r="C716" s="74" t="s">
        <v>129</v>
      </c>
      <c r="D716" s="362" t="str">
        <f>IF(CNGE_2024_M1_Secc3!D127="","",CNGE_2024_M1_Secc3!D127)</f>
        <v/>
      </c>
      <c r="E716" s="363"/>
      <c r="F716" s="363"/>
      <c r="G716" s="363"/>
      <c r="H716" s="363"/>
      <c r="I716" s="363"/>
      <c r="J716" s="363"/>
      <c r="K716" s="363"/>
      <c r="L716" s="363"/>
      <c r="M716" s="363"/>
      <c r="N716" s="363"/>
      <c r="O716" s="363"/>
      <c r="P716" s="364"/>
      <c r="Q716" s="302"/>
      <c r="R716" s="304"/>
      <c r="S716" s="302"/>
      <c r="T716" s="304"/>
      <c r="U716" s="302"/>
      <c r="V716" s="304"/>
      <c r="W716" s="302"/>
      <c r="X716" s="304"/>
      <c r="Y716" s="302"/>
      <c r="Z716" s="304"/>
      <c r="AA716" s="302"/>
      <c r="AB716" s="304"/>
      <c r="AC716" s="302"/>
      <c r="AD716" s="304"/>
      <c r="AG716" s="172">
        <f t="shared" si="78"/>
        <v>0</v>
      </c>
      <c r="AH716" s="195">
        <f t="shared" si="79"/>
        <v>0</v>
      </c>
      <c r="AI716" s="201">
        <f t="shared" si="80"/>
        <v>0</v>
      </c>
      <c r="AJ716" s="274"/>
      <c r="AK716" s="274"/>
      <c r="AL716" s="206">
        <f t="shared" si="81"/>
        <v>0</v>
      </c>
      <c r="AM716" s="207">
        <f t="shared" si="82"/>
        <v>0</v>
      </c>
      <c r="AN716" s="208">
        <f t="shared" si="83"/>
        <v>0</v>
      </c>
      <c r="AR716" s="200">
        <f t="shared" si="84"/>
        <v>0</v>
      </c>
      <c r="AS716" s="277">
        <f t="shared" si="85"/>
        <v>0</v>
      </c>
    </row>
    <row r="717" spans="1:45" ht="15" customHeight="1">
      <c r="A717" s="70"/>
      <c r="B717" s="2"/>
      <c r="C717" s="74" t="s">
        <v>130</v>
      </c>
      <c r="D717" s="362" t="str">
        <f>IF(CNGE_2024_M1_Secc3!D128="","",CNGE_2024_M1_Secc3!D128)</f>
        <v/>
      </c>
      <c r="E717" s="363"/>
      <c r="F717" s="363"/>
      <c r="G717" s="363"/>
      <c r="H717" s="363"/>
      <c r="I717" s="363"/>
      <c r="J717" s="363"/>
      <c r="K717" s="363"/>
      <c r="L717" s="363"/>
      <c r="M717" s="363"/>
      <c r="N717" s="363"/>
      <c r="O717" s="363"/>
      <c r="P717" s="364"/>
      <c r="Q717" s="302"/>
      <c r="R717" s="304"/>
      <c r="S717" s="302"/>
      <c r="T717" s="304"/>
      <c r="U717" s="302"/>
      <c r="V717" s="304"/>
      <c r="W717" s="302"/>
      <c r="X717" s="304"/>
      <c r="Y717" s="302"/>
      <c r="Z717" s="304"/>
      <c r="AA717" s="302"/>
      <c r="AB717" s="304"/>
      <c r="AC717" s="302"/>
      <c r="AD717" s="304"/>
      <c r="AG717" s="172">
        <f t="shared" si="78"/>
        <v>0</v>
      </c>
      <c r="AH717" s="195">
        <f t="shared" si="79"/>
        <v>0</v>
      </c>
      <c r="AI717" s="201">
        <f t="shared" si="80"/>
        <v>0</v>
      </c>
      <c r="AJ717" s="274"/>
      <c r="AK717" s="274"/>
      <c r="AL717" s="206">
        <f t="shared" si="81"/>
        <v>0</v>
      </c>
      <c r="AM717" s="207">
        <f t="shared" si="82"/>
        <v>0</v>
      </c>
      <c r="AN717" s="208">
        <f t="shared" si="83"/>
        <v>0</v>
      </c>
      <c r="AR717" s="200">
        <f t="shared" si="84"/>
        <v>0</v>
      </c>
      <c r="AS717" s="277">
        <f t="shared" si="85"/>
        <v>0</v>
      </c>
    </row>
    <row r="718" spans="1:45" ht="15" customHeight="1">
      <c r="A718" s="70"/>
      <c r="B718" s="2"/>
      <c r="C718" s="74" t="s">
        <v>131</v>
      </c>
      <c r="D718" s="362" t="str">
        <f>IF(CNGE_2024_M1_Secc3!D129="","",CNGE_2024_M1_Secc3!D129)</f>
        <v/>
      </c>
      <c r="E718" s="363"/>
      <c r="F718" s="363"/>
      <c r="G718" s="363"/>
      <c r="H718" s="363"/>
      <c r="I718" s="363"/>
      <c r="J718" s="363"/>
      <c r="K718" s="363"/>
      <c r="L718" s="363"/>
      <c r="M718" s="363"/>
      <c r="N718" s="363"/>
      <c r="O718" s="363"/>
      <c r="P718" s="364"/>
      <c r="Q718" s="302"/>
      <c r="R718" s="304"/>
      <c r="S718" s="302"/>
      <c r="T718" s="304"/>
      <c r="U718" s="302"/>
      <c r="V718" s="304"/>
      <c r="W718" s="302"/>
      <c r="X718" s="304"/>
      <c r="Y718" s="302"/>
      <c r="Z718" s="304"/>
      <c r="AA718" s="302"/>
      <c r="AB718" s="304"/>
      <c r="AC718" s="302"/>
      <c r="AD718" s="304"/>
      <c r="AG718" s="172">
        <f t="shared" si="78"/>
        <v>0</v>
      </c>
      <c r="AH718" s="195">
        <f t="shared" si="79"/>
        <v>0</v>
      </c>
      <c r="AI718" s="201">
        <f t="shared" si="80"/>
        <v>0</v>
      </c>
      <c r="AJ718" s="274"/>
      <c r="AK718" s="274"/>
      <c r="AL718" s="206">
        <f t="shared" si="81"/>
        <v>0</v>
      </c>
      <c r="AM718" s="207">
        <f t="shared" si="82"/>
        <v>0</v>
      </c>
      <c r="AN718" s="208">
        <f t="shared" si="83"/>
        <v>0</v>
      </c>
      <c r="AR718" s="200">
        <f t="shared" si="84"/>
        <v>0</v>
      </c>
      <c r="AS718" s="277">
        <f t="shared" si="85"/>
        <v>0</v>
      </c>
    </row>
    <row r="719" spans="1:45" ht="15" customHeight="1">
      <c r="A719" s="70"/>
      <c r="B719" s="2"/>
      <c r="C719" s="74" t="s">
        <v>132</v>
      </c>
      <c r="D719" s="362" t="str">
        <f>IF(CNGE_2024_M1_Secc3!D130="","",CNGE_2024_M1_Secc3!D130)</f>
        <v/>
      </c>
      <c r="E719" s="363"/>
      <c r="F719" s="363"/>
      <c r="G719" s="363"/>
      <c r="H719" s="363"/>
      <c r="I719" s="363"/>
      <c r="J719" s="363"/>
      <c r="K719" s="363"/>
      <c r="L719" s="363"/>
      <c r="M719" s="363"/>
      <c r="N719" s="363"/>
      <c r="O719" s="363"/>
      <c r="P719" s="364"/>
      <c r="Q719" s="302"/>
      <c r="R719" s="304"/>
      <c r="S719" s="302"/>
      <c r="T719" s="304"/>
      <c r="U719" s="302"/>
      <c r="V719" s="304"/>
      <c r="W719" s="302"/>
      <c r="X719" s="304"/>
      <c r="Y719" s="302"/>
      <c r="Z719" s="304"/>
      <c r="AA719" s="302"/>
      <c r="AB719" s="304"/>
      <c r="AC719" s="302"/>
      <c r="AD719" s="304"/>
      <c r="AG719" s="172">
        <f t="shared" si="78"/>
        <v>0</v>
      </c>
      <c r="AH719" s="195">
        <f t="shared" si="79"/>
        <v>0</v>
      </c>
      <c r="AI719" s="201">
        <f t="shared" si="80"/>
        <v>0</v>
      </c>
      <c r="AJ719" s="274"/>
      <c r="AK719" s="274"/>
      <c r="AL719" s="206">
        <f t="shared" si="81"/>
        <v>0</v>
      </c>
      <c r="AM719" s="207">
        <f t="shared" si="82"/>
        <v>0</v>
      </c>
      <c r="AN719" s="208">
        <f t="shared" si="83"/>
        <v>0</v>
      </c>
      <c r="AR719" s="200">
        <f t="shared" si="84"/>
        <v>0</v>
      </c>
      <c r="AS719" s="277">
        <f t="shared" si="85"/>
        <v>0</v>
      </c>
    </row>
    <row r="720" spans="1:45" ht="15" customHeight="1">
      <c r="A720" s="70"/>
      <c r="B720" s="2"/>
      <c r="C720" s="74" t="s">
        <v>133</v>
      </c>
      <c r="D720" s="362" t="str">
        <f>IF(CNGE_2024_M1_Secc3!D131="","",CNGE_2024_M1_Secc3!D131)</f>
        <v/>
      </c>
      <c r="E720" s="363"/>
      <c r="F720" s="363"/>
      <c r="G720" s="363"/>
      <c r="H720" s="363"/>
      <c r="I720" s="363"/>
      <c r="J720" s="363"/>
      <c r="K720" s="363"/>
      <c r="L720" s="363"/>
      <c r="M720" s="363"/>
      <c r="N720" s="363"/>
      <c r="O720" s="363"/>
      <c r="P720" s="364"/>
      <c r="Q720" s="302"/>
      <c r="R720" s="304"/>
      <c r="S720" s="302"/>
      <c r="T720" s="304"/>
      <c r="U720" s="302"/>
      <c r="V720" s="304"/>
      <c r="W720" s="302"/>
      <c r="X720" s="304"/>
      <c r="Y720" s="302"/>
      <c r="Z720" s="304"/>
      <c r="AA720" s="302"/>
      <c r="AB720" s="304"/>
      <c r="AC720" s="302"/>
      <c r="AD720" s="304"/>
      <c r="AG720" s="172">
        <f t="shared" si="78"/>
        <v>0</v>
      </c>
      <c r="AH720" s="195">
        <f t="shared" si="79"/>
        <v>0</v>
      </c>
      <c r="AI720" s="201">
        <f t="shared" si="80"/>
        <v>0</v>
      </c>
      <c r="AJ720" s="274"/>
      <c r="AK720" s="274"/>
      <c r="AL720" s="206">
        <f t="shared" si="81"/>
        <v>0</v>
      </c>
      <c r="AM720" s="207">
        <f t="shared" si="82"/>
        <v>0</v>
      </c>
      <c r="AN720" s="208">
        <f t="shared" si="83"/>
        <v>0</v>
      </c>
      <c r="AR720" s="200">
        <f t="shared" si="84"/>
        <v>0</v>
      </c>
      <c r="AS720" s="277">
        <f t="shared" si="85"/>
        <v>0</v>
      </c>
    </row>
    <row r="721" spans="1:45" ht="15" customHeight="1">
      <c r="A721" s="70"/>
      <c r="B721" s="2"/>
      <c r="C721" s="74" t="s">
        <v>134</v>
      </c>
      <c r="D721" s="362" t="str">
        <f>IF(CNGE_2024_M1_Secc3!D132="","",CNGE_2024_M1_Secc3!D132)</f>
        <v/>
      </c>
      <c r="E721" s="363"/>
      <c r="F721" s="363"/>
      <c r="G721" s="363"/>
      <c r="H721" s="363"/>
      <c r="I721" s="363"/>
      <c r="J721" s="363"/>
      <c r="K721" s="363"/>
      <c r="L721" s="363"/>
      <c r="M721" s="363"/>
      <c r="N721" s="363"/>
      <c r="O721" s="363"/>
      <c r="P721" s="364"/>
      <c r="Q721" s="302"/>
      <c r="R721" s="304"/>
      <c r="S721" s="302"/>
      <c r="T721" s="304"/>
      <c r="U721" s="302"/>
      <c r="V721" s="304"/>
      <c r="W721" s="302"/>
      <c r="X721" s="304"/>
      <c r="Y721" s="302"/>
      <c r="Z721" s="304"/>
      <c r="AA721" s="302"/>
      <c r="AB721" s="304"/>
      <c r="AC721" s="302"/>
      <c r="AD721" s="304"/>
      <c r="AG721" s="172">
        <f t="shared" si="78"/>
        <v>0</v>
      </c>
      <c r="AH721" s="195">
        <f t="shared" si="79"/>
        <v>0</v>
      </c>
      <c r="AI721" s="201">
        <f t="shared" si="80"/>
        <v>0</v>
      </c>
      <c r="AJ721" s="274"/>
      <c r="AK721" s="274"/>
      <c r="AL721" s="206">
        <f t="shared" si="81"/>
        <v>0</v>
      </c>
      <c r="AM721" s="207">
        <f t="shared" si="82"/>
        <v>0</v>
      </c>
      <c r="AN721" s="208">
        <f t="shared" si="83"/>
        <v>0</v>
      </c>
      <c r="AR721" s="200">
        <f t="shared" si="84"/>
        <v>0</v>
      </c>
      <c r="AS721" s="277">
        <f t="shared" si="85"/>
        <v>0</v>
      </c>
    </row>
    <row r="722" spans="1:45" ht="15" customHeight="1">
      <c r="A722" s="70"/>
      <c r="B722" s="2"/>
      <c r="C722" s="74" t="s">
        <v>135</v>
      </c>
      <c r="D722" s="362" t="str">
        <f>IF(CNGE_2024_M1_Secc3!D133="","",CNGE_2024_M1_Secc3!D133)</f>
        <v/>
      </c>
      <c r="E722" s="363"/>
      <c r="F722" s="363"/>
      <c r="G722" s="363"/>
      <c r="H722" s="363"/>
      <c r="I722" s="363"/>
      <c r="J722" s="363"/>
      <c r="K722" s="363"/>
      <c r="L722" s="363"/>
      <c r="M722" s="363"/>
      <c r="N722" s="363"/>
      <c r="O722" s="363"/>
      <c r="P722" s="364"/>
      <c r="Q722" s="302"/>
      <c r="R722" s="304"/>
      <c r="S722" s="302"/>
      <c r="T722" s="304"/>
      <c r="U722" s="302"/>
      <c r="V722" s="304"/>
      <c r="W722" s="302"/>
      <c r="X722" s="304"/>
      <c r="Y722" s="302"/>
      <c r="Z722" s="304"/>
      <c r="AA722" s="302"/>
      <c r="AB722" s="304"/>
      <c r="AC722" s="302"/>
      <c r="AD722" s="304"/>
      <c r="AG722" s="172">
        <f t="shared" si="78"/>
        <v>0</v>
      </c>
      <c r="AH722" s="195">
        <f t="shared" si="79"/>
        <v>0</v>
      </c>
      <c r="AI722" s="201">
        <f t="shared" si="80"/>
        <v>0</v>
      </c>
      <c r="AJ722" s="274"/>
      <c r="AK722" s="274"/>
      <c r="AL722" s="206">
        <f t="shared" si="81"/>
        <v>0</v>
      </c>
      <c r="AM722" s="207">
        <f t="shared" si="82"/>
        <v>0</v>
      </c>
      <c r="AN722" s="208">
        <f t="shared" si="83"/>
        <v>0</v>
      </c>
      <c r="AR722" s="200">
        <f t="shared" si="84"/>
        <v>0</v>
      </c>
      <c r="AS722" s="277">
        <f t="shared" si="85"/>
        <v>0</v>
      </c>
    </row>
    <row r="723" spans="1:45" ht="15" customHeight="1">
      <c r="A723" s="70"/>
      <c r="B723" s="2"/>
      <c r="C723" s="74" t="s">
        <v>136</v>
      </c>
      <c r="D723" s="362" t="str">
        <f>IF(CNGE_2024_M1_Secc3!D134="","",CNGE_2024_M1_Secc3!D134)</f>
        <v/>
      </c>
      <c r="E723" s="363"/>
      <c r="F723" s="363"/>
      <c r="G723" s="363"/>
      <c r="H723" s="363"/>
      <c r="I723" s="363"/>
      <c r="J723" s="363"/>
      <c r="K723" s="363"/>
      <c r="L723" s="363"/>
      <c r="M723" s="363"/>
      <c r="N723" s="363"/>
      <c r="O723" s="363"/>
      <c r="P723" s="364"/>
      <c r="Q723" s="302"/>
      <c r="R723" s="304"/>
      <c r="S723" s="302"/>
      <c r="T723" s="304"/>
      <c r="U723" s="302"/>
      <c r="V723" s="304"/>
      <c r="W723" s="302"/>
      <c r="X723" s="304"/>
      <c r="Y723" s="302"/>
      <c r="Z723" s="304"/>
      <c r="AA723" s="302"/>
      <c r="AB723" s="304"/>
      <c r="AC723" s="302"/>
      <c r="AD723" s="304"/>
      <c r="AG723" s="172">
        <f t="shared" si="78"/>
        <v>0</v>
      </c>
      <c r="AH723" s="195">
        <f t="shared" si="79"/>
        <v>0</v>
      </c>
      <c r="AI723" s="201">
        <f t="shared" si="80"/>
        <v>0</v>
      </c>
      <c r="AJ723" s="274"/>
      <c r="AK723" s="274"/>
      <c r="AL723" s="206">
        <f t="shared" si="81"/>
        <v>0</v>
      </c>
      <c r="AM723" s="207">
        <f t="shared" si="82"/>
        <v>0</v>
      </c>
      <c r="AN723" s="208">
        <f t="shared" si="83"/>
        <v>0</v>
      </c>
      <c r="AR723" s="200">
        <f t="shared" si="84"/>
        <v>0</v>
      </c>
      <c r="AS723" s="277">
        <f t="shared" si="85"/>
        <v>0</v>
      </c>
    </row>
    <row r="724" spans="1:45" ht="15" customHeight="1">
      <c r="A724" s="70"/>
      <c r="B724" s="2"/>
      <c r="C724" s="74" t="s">
        <v>137</v>
      </c>
      <c r="D724" s="362" t="str">
        <f>IF(CNGE_2024_M1_Secc3!D135="","",CNGE_2024_M1_Secc3!D135)</f>
        <v/>
      </c>
      <c r="E724" s="363"/>
      <c r="F724" s="363"/>
      <c r="G724" s="363"/>
      <c r="H724" s="363"/>
      <c r="I724" s="363"/>
      <c r="J724" s="363"/>
      <c r="K724" s="363"/>
      <c r="L724" s="363"/>
      <c r="M724" s="363"/>
      <c r="N724" s="363"/>
      <c r="O724" s="363"/>
      <c r="P724" s="364"/>
      <c r="Q724" s="302"/>
      <c r="R724" s="304"/>
      <c r="S724" s="302"/>
      <c r="T724" s="304"/>
      <c r="U724" s="302"/>
      <c r="V724" s="304"/>
      <c r="W724" s="302"/>
      <c r="X724" s="304"/>
      <c r="Y724" s="302"/>
      <c r="Z724" s="304"/>
      <c r="AA724" s="302"/>
      <c r="AB724" s="304"/>
      <c r="AC724" s="302"/>
      <c r="AD724" s="304"/>
      <c r="AG724" s="172">
        <f t="shared" si="78"/>
        <v>0</v>
      </c>
      <c r="AH724" s="195">
        <f t="shared" si="79"/>
        <v>0</v>
      </c>
      <c r="AI724" s="201">
        <f t="shared" si="80"/>
        <v>0</v>
      </c>
      <c r="AJ724" s="274"/>
      <c r="AK724" s="274"/>
      <c r="AL724" s="206">
        <f t="shared" si="81"/>
        <v>0</v>
      </c>
      <c r="AM724" s="207">
        <f t="shared" si="82"/>
        <v>0</v>
      </c>
      <c r="AN724" s="208">
        <f t="shared" si="83"/>
        <v>0</v>
      </c>
      <c r="AR724" s="200">
        <f t="shared" si="84"/>
        <v>0</v>
      </c>
      <c r="AS724" s="277">
        <f t="shared" si="85"/>
        <v>0</v>
      </c>
    </row>
    <row r="725" spans="1:45" ht="15" customHeight="1">
      <c r="A725" s="70"/>
      <c r="B725" s="2"/>
      <c r="C725" s="74" t="s">
        <v>138</v>
      </c>
      <c r="D725" s="362" t="str">
        <f>IF(CNGE_2024_M1_Secc3!D136="","",CNGE_2024_M1_Secc3!D136)</f>
        <v/>
      </c>
      <c r="E725" s="363"/>
      <c r="F725" s="363"/>
      <c r="G725" s="363"/>
      <c r="H725" s="363"/>
      <c r="I725" s="363"/>
      <c r="J725" s="363"/>
      <c r="K725" s="363"/>
      <c r="L725" s="363"/>
      <c r="M725" s="363"/>
      <c r="N725" s="363"/>
      <c r="O725" s="363"/>
      <c r="P725" s="364"/>
      <c r="Q725" s="302"/>
      <c r="R725" s="304"/>
      <c r="S725" s="302"/>
      <c r="T725" s="304"/>
      <c r="U725" s="302"/>
      <c r="V725" s="304"/>
      <c r="W725" s="302"/>
      <c r="X725" s="304"/>
      <c r="Y725" s="302"/>
      <c r="Z725" s="304"/>
      <c r="AA725" s="302"/>
      <c r="AB725" s="304"/>
      <c r="AC725" s="302"/>
      <c r="AD725" s="304"/>
      <c r="AG725" s="172">
        <f t="shared" si="78"/>
        <v>0</v>
      </c>
      <c r="AH725" s="195">
        <f t="shared" si="79"/>
        <v>0</v>
      </c>
      <c r="AI725" s="201">
        <f t="shared" si="80"/>
        <v>0</v>
      </c>
      <c r="AJ725" s="274"/>
      <c r="AK725" s="274"/>
      <c r="AL725" s="206">
        <f t="shared" si="81"/>
        <v>0</v>
      </c>
      <c r="AM725" s="207">
        <f t="shared" si="82"/>
        <v>0</v>
      </c>
      <c r="AN725" s="208">
        <f t="shared" si="83"/>
        <v>0</v>
      </c>
      <c r="AR725" s="200">
        <f t="shared" si="84"/>
        <v>0</v>
      </c>
      <c r="AS725" s="277">
        <f t="shared" si="85"/>
        <v>0</v>
      </c>
    </row>
    <row r="726" spans="1:45" ht="15" customHeight="1">
      <c r="A726" s="70"/>
      <c r="B726" s="2"/>
      <c r="C726" s="74" t="s">
        <v>139</v>
      </c>
      <c r="D726" s="362" t="str">
        <f>IF(CNGE_2024_M1_Secc3!D137="","",CNGE_2024_M1_Secc3!D137)</f>
        <v/>
      </c>
      <c r="E726" s="363"/>
      <c r="F726" s="363"/>
      <c r="G726" s="363"/>
      <c r="H726" s="363"/>
      <c r="I726" s="363"/>
      <c r="J726" s="363"/>
      <c r="K726" s="363"/>
      <c r="L726" s="363"/>
      <c r="M726" s="363"/>
      <c r="N726" s="363"/>
      <c r="O726" s="363"/>
      <c r="P726" s="364"/>
      <c r="Q726" s="302"/>
      <c r="R726" s="304"/>
      <c r="S726" s="302"/>
      <c r="T726" s="304"/>
      <c r="U726" s="302"/>
      <c r="V726" s="304"/>
      <c r="W726" s="302"/>
      <c r="X726" s="304"/>
      <c r="Y726" s="302"/>
      <c r="Z726" s="304"/>
      <c r="AA726" s="302"/>
      <c r="AB726" s="304"/>
      <c r="AC726" s="302"/>
      <c r="AD726" s="304"/>
      <c r="AG726" s="172">
        <f t="shared" si="78"/>
        <v>0</v>
      </c>
      <c r="AH726" s="195">
        <f t="shared" si="79"/>
        <v>0</v>
      </c>
      <c r="AI726" s="201">
        <f t="shared" si="80"/>
        <v>0</v>
      </c>
      <c r="AJ726" s="274"/>
      <c r="AK726" s="274"/>
      <c r="AL726" s="206">
        <f t="shared" si="81"/>
        <v>0</v>
      </c>
      <c r="AM726" s="207">
        <f t="shared" si="82"/>
        <v>0</v>
      </c>
      <c r="AN726" s="208">
        <f t="shared" si="83"/>
        <v>0</v>
      </c>
      <c r="AR726" s="200">
        <f t="shared" si="84"/>
        <v>0</v>
      </c>
      <c r="AS726" s="277">
        <f t="shared" si="85"/>
        <v>0</v>
      </c>
    </row>
    <row r="727" spans="1:45" ht="15" customHeight="1">
      <c r="A727" s="70"/>
      <c r="B727" s="2"/>
      <c r="C727" s="74" t="s">
        <v>140</v>
      </c>
      <c r="D727" s="362" t="str">
        <f>IF(CNGE_2024_M1_Secc3!D138="","",CNGE_2024_M1_Secc3!D138)</f>
        <v/>
      </c>
      <c r="E727" s="363"/>
      <c r="F727" s="363"/>
      <c r="G727" s="363"/>
      <c r="H727" s="363"/>
      <c r="I727" s="363"/>
      <c r="J727" s="363"/>
      <c r="K727" s="363"/>
      <c r="L727" s="363"/>
      <c r="M727" s="363"/>
      <c r="N727" s="363"/>
      <c r="O727" s="363"/>
      <c r="P727" s="364"/>
      <c r="Q727" s="302"/>
      <c r="R727" s="304"/>
      <c r="S727" s="302"/>
      <c r="T727" s="304"/>
      <c r="U727" s="302"/>
      <c r="V727" s="304"/>
      <c r="W727" s="302"/>
      <c r="X727" s="304"/>
      <c r="Y727" s="302"/>
      <c r="Z727" s="304"/>
      <c r="AA727" s="302"/>
      <c r="AB727" s="304"/>
      <c r="AC727" s="302"/>
      <c r="AD727" s="304"/>
      <c r="AG727" s="172">
        <f t="shared" si="78"/>
        <v>0</v>
      </c>
      <c r="AH727" s="195">
        <f t="shared" si="79"/>
        <v>0</v>
      </c>
      <c r="AI727" s="201">
        <f t="shared" si="80"/>
        <v>0</v>
      </c>
      <c r="AJ727" s="274"/>
      <c r="AK727" s="274"/>
      <c r="AL727" s="206">
        <f t="shared" si="81"/>
        <v>0</v>
      </c>
      <c r="AM727" s="207">
        <f t="shared" si="82"/>
        <v>0</v>
      </c>
      <c r="AN727" s="208">
        <f t="shared" si="83"/>
        <v>0</v>
      </c>
      <c r="AR727" s="200">
        <f t="shared" si="84"/>
        <v>0</v>
      </c>
      <c r="AS727" s="277">
        <f t="shared" si="85"/>
        <v>0</v>
      </c>
    </row>
    <row r="728" spans="1:45" ht="15" customHeight="1">
      <c r="A728" s="70"/>
      <c r="B728" s="2"/>
      <c r="C728" s="74" t="s">
        <v>141</v>
      </c>
      <c r="D728" s="362" t="str">
        <f>IF(CNGE_2024_M1_Secc3!D139="","",CNGE_2024_M1_Secc3!D139)</f>
        <v/>
      </c>
      <c r="E728" s="363"/>
      <c r="F728" s="363"/>
      <c r="G728" s="363"/>
      <c r="H728" s="363"/>
      <c r="I728" s="363"/>
      <c r="J728" s="363"/>
      <c r="K728" s="363"/>
      <c r="L728" s="363"/>
      <c r="M728" s="363"/>
      <c r="N728" s="363"/>
      <c r="O728" s="363"/>
      <c r="P728" s="364"/>
      <c r="Q728" s="302"/>
      <c r="R728" s="304"/>
      <c r="S728" s="302"/>
      <c r="T728" s="304"/>
      <c r="U728" s="302"/>
      <c r="V728" s="304"/>
      <c r="W728" s="302"/>
      <c r="X728" s="304"/>
      <c r="Y728" s="302"/>
      <c r="Z728" s="304"/>
      <c r="AA728" s="302"/>
      <c r="AB728" s="304"/>
      <c r="AC728" s="302"/>
      <c r="AD728" s="304"/>
      <c r="AG728" s="172">
        <f t="shared" si="78"/>
        <v>0</v>
      </c>
      <c r="AH728" s="195">
        <f t="shared" si="79"/>
        <v>0</v>
      </c>
      <c r="AI728" s="201">
        <f t="shared" si="80"/>
        <v>0</v>
      </c>
      <c r="AJ728" s="274"/>
      <c r="AK728" s="274"/>
      <c r="AL728" s="206">
        <f t="shared" si="81"/>
        <v>0</v>
      </c>
      <c r="AM728" s="207">
        <f t="shared" si="82"/>
        <v>0</v>
      </c>
      <c r="AN728" s="208">
        <f t="shared" si="83"/>
        <v>0</v>
      </c>
      <c r="AR728" s="200">
        <f t="shared" si="84"/>
        <v>0</v>
      </c>
      <c r="AS728" s="277">
        <f t="shared" si="85"/>
        <v>0</v>
      </c>
    </row>
    <row r="729" spans="1:45" ht="15" customHeight="1">
      <c r="A729" s="70"/>
      <c r="B729" s="2"/>
      <c r="C729" s="74" t="s">
        <v>142</v>
      </c>
      <c r="D729" s="362" t="str">
        <f>IF(CNGE_2024_M1_Secc3!D140="","",CNGE_2024_M1_Secc3!D140)</f>
        <v/>
      </c>
      <c r="E729" s="363"/>
      <c r="F729" s="363"/>
      <c r="G729" s="363"/>
      <c r="H729" s="363"/>
      <c r="I729" s="363"/>
      <c r="J729" s="363"/>
      <c r="K729" s="363"/>
      <c r="L729" s="363"/>
      <c r="M729" s="363"/>
      <c r="N729" s="363"/>
      <c r="O729" s="363"/>
      <c r="P729" s="364"/>
      <c r="Q729" s="302"/>
      <c r="R729" s="304"/>
      <c r="S729" s="302"/>
      <c r="T729" s="304"/>
      <c r="U729" s="302"/>
      <c r="V729" s="304"/>
      <c r="W729" s="302"/>
      <c r="X729" s="304"/>
      <c r="Y729" s="302"/>
      <c r="Z729" s="304"/>
      <c r="AA729" s="302"/>
      <c r="AB729" s="304"/>
      <c r="AC729" s="302"/>
      <c r="AD729" s="304"/>
      <c r="AG729" s="172">
        <f t="shared" si="78"/>
        <v>0</v>
      </c>
      <c r="AH729" s="195">
        <f t="shared" si="79"/>
        <v>0</v>
      </c>
      <c r="AI729" s="201">
        <f t="shared" si="80"/>
        <v>0</v>
      </c>
      <c r="AJ729" s="274"/>
      <c r="AK729" s="274"/>
      <c r="AL729" s="206">
        <f t="shared" si="81"/>
        <v>0</v>
      </c>
      <c r="AM729" s="207">
        <f t="shared" si="82"/>
        <v>0</v>
      </c>
      <c r="AN729" s="208">
        <f t="shared" si="83"/>
        <v>0</v>
      </c>
      <c r="AR729" s="200">
        <f t="shared" si="84"/>
        <v>0</v>
      </c>
      <c r="AS729" s="277">
        <f t="shared" si="85"/>
        <v>0</v>
      </c>
    </row>
    <row r="730" spans="1:45" ht="15" customHeight="1">
      <c r="A730" s="70"/>
      <c r="B730" s="2"/>
      <c r="C730" s="74" t="s">
        <v>143</v>
      </c>
      <c r="D730" s="362" t="str">
        <f>IF(CNGE_2024_M1_Secc3!D141="","",CNGE_2024_M1_Secc3!D141)</f>
        <v/>
      </c>
      <c r="E730" s="363"/>
      <c r="F730" s="363"/>
      <c r="G730" s="363"/>
      <c r="H730" s="363"/>
      <c r="I730" s="363"/>
      <c r="J730" s="363"/>
      <c r="K730" s="363"/>
      <c r="L730" s="363"/>
      <c r="M730" s="363"/>
      <c r="N730" s="363"/>
      <c r="O730" s="363"/>
      <c r="P730" s="364"/>
      <c r="Q730" s="302"/>
      <c r="R730" s="304"/>
      <c r="S730" s="302"/>
      <c r="T730" s="304"/>
      <c r="U730" s="302"/>
      <c r="V730" s="304"/>
      <c r="W730" s="302"/>
      <c r="X730" s="304"/>
      <c r="Y730" s="302"/>
      <c r="Z730" s="304"/>
      <c r="AA730" s="302"/>
      <c r="AB730" s="304"/>
      <c r="AC730" s="302"/>
      <c r="AD730" s="304"/>
      <c r="AG730" s="172">
        <f t="shared" si="78"/>
        <v>0</v>
      </c>
      <c r="AH730" s="195">
        <f t="shared" si="79"/>
        <v>0</v>
      </c>
      <c r="AI730" s="201">
        <f t="shared" si="80"/>
        <v>0</v>
      </c>
      <c r="AJ730" s="274"/>
      <c r="AK730" s="274"/>
      <c r="AL730" s="206">
        <f t="shared" si="81"/>
        <v>0</v>
      </c>
      <c r="AM730" s="207">
        <f t="shared" si="82"/>
        <v>0</v>
      </c>
      <c r="AN730" s="208">
        <f t="shared" si="83"/>
        <v>0</v>
      </c>
      <c r="AR730" s="200">
        <f t="shared" si="84"/>
        <v>0</v>
      </c>
      <c r="AS730" s="277">
        <f t="shared" si="85"/>
        <v>0</v>
      </c>
    </row>
    <row r="731" spans="1:45" ht="15" customHeight="1">
      <c r="A731" s="70"/>
      <c r="B731" s="2"/>
      <c r="C731" s="74" t="s">
        <v>144</v>
      </c>
      <c r="D731" s="362" t="str">
        <f>IF(CNGE_2024_M1_Secc3!D142="","",CNGE_2024_M1_Secc3!D142)</f>
        <v/>
      </c>
      <c r="E731" s="363"/>
      <c r="F731" s="363"/>
      <c r="G731" s="363"/>
      <c r="H731" s="363"/>
      <c r="I731" s="363"/>
      <c r="J731" s="363"/>
      <c r="K731" s="363"/>
      <c r="L731" s="363"/>
      <c r="M731" s="363"/>
      <c r="N731" s="363"/>
      <c r="O731" s="363"/>
      <c r="P731" s="364"/>
      <c r="Q731" s="302"/>
      <c r="R731" s="304"/>
      <c r="S731" s="302"/>
      <c r="T731" s="304"/>
      <c r="U731" s="302"/>
      <c r="V731" s="304"/>
      <c r="W731" s="302"/>
      <c r="X731" s="304"/>
      <c r="Y731" s="302"/>
      <c r="Z731" s="304"/>
      <c r="AA731" s="302"/>
      <c r="AB731" s="304"/>
      <c r="AC731" s="302"/>
      <c r="AD731" s="304"/>
      <c r="AG731" s="172">
        <f t="shared" si="78"/>
        <v>0</v>
      </c>
      <c r="AH731" s="195">
        <f t="shared" si="79"/>
        <v>0</v>
      </c>
      <c r="AI731" s="201">
        <f t="shared" si="80"/>
        <v>0</v>
      </c>
      <c r="AJ731" s="274"/>
      <c r="AK731" s="274"/>
      <c r="AL731" s="206">
        <f t="shared" si="81"/>
        <v>0</v>
      </c>
      <c r="AM731" s="207">
        <f t="shared" si="82"/>
        <v>0</v>
      </c>
      <c r="AN731" s="208">
        <f t="shared" si="83"/>
        <v>0</v>
      </c>
      <c r="AR731" s="200">
        <f t="shared" si="84"/>
        <v>0</v>
      </c>
      <c r="AS731" s="277">
        <f t="shared" si="85"/>
        <v>0</v>
      </c>
    </row>
    <row r="732" spans="1:45" ht="15" customHeight="1">
      <c r="A732" s="70"/>
      <c r="B732" s="2"/>
      <c r="C732" s="74" t="s">
        <v>145</v>
      </c>
      <c r="D732" s="362" t="str">
        <f>IF(CNGE_2024_M1_Secc3!D143="","",CNGE_2024_M1_Secc3!D143)</f>
        <v/>
      </c>
      <c r="E732" s="363"/>
      <c r="F732" s="363"/>
      <c r="G732" s="363"/>
      <c r="H732" s="363"/>
      <c r="I732" s="363"/>
      <c r="J732" s="363"/>
      <c r="K732" s="363"/>
      <c r="L732" s="363"/>
      <c r="M732" s="363"/>
      <c r="N732" s="363"/>
      <c r="O732" s="363"/>
      <c r="P732" s="364"/>
      <c r="Q732" s="302"/>
      <c r="R732" s="304"/>
      <c r="S732" s="302"/>
      <c r="T732" s="304"/>
      <c r="U732" s="302"/>
      <c r="V732" s="304"/>
      <c r="W732" s="302"/>
      <c r="X732" s="304"/>
      <c r="Y732" s="302"/>
      <c r="Z732" s="304"/>
      <c r="AA732" s="302"/>
      <c r="AB732" s="304"/>
      <c r="AC732" s="302"/>
      <c r="AD732" s="304"/>
      <c r="AG732" s="172">
        <f t="shared" si="78"/>
        <v>0</v>
      </c>
      <c r="AH732" s="195">
        <f t="shared" si="79"/>
        <v>0</v>
      </c>
      <c r="AI732" s="201">
        <f t="shared" si="80"/>
        <v>0</v>
      </c>
      <c r="AJ732" s="274"/>
      <c r="AK732" s="274"/>
      <c r="AL732" s="206">
        <f t="shared" si="81"/>
        <v>0</v>
      </c>
      <c r="AM732" s="207">
        <f t="shared" si="82"/>
        <v>0</v>
      </c>
      <c r="AN732" s="208">
        <f t="shared" si="83"/>
        <v>0</v>
      </c>
      <c r="AR732" s="200">
        <f t="shared" si="84"/>
        <v>0</v>
      </c>
      <c r="AS732" s="277">
        <f t="shared" si="85"/>
        <v>0</v>
      </c>
    </row>
    <row r="733" spans="1:45" ht="15" customHeight="1">
      <c r="A733" s="70"/>
      <c r="B733" s="2"/>
      <c r="C733" s="74" t="s">
        <v>146</v>
      </c>
      <c r="D733" s="362" t="str">
        <f>IF(CNGE_2024_M1_Secc3!D144="","",CNGE_2024_M1_Secc3!D144)</f>
        <v/>
      </c>
      <c r="E733" s="363"/>
      <c r="F733" s="363"/>
      <c r="G733" s="363"/>
      <c r="H733" s="363"/>
      <c r="I733" s="363"/>
      <c r="J733" s="363"/>
      <c r="K733" s="363"/>
      <c r="L733" s="363"/>
      <c r="M733" s="363"/>
      <c r="N733" s="363"/>
      <c r="O733" s="363"/>
      <c r="P733" s="364"/>
      <c r="Q733" s="302"/>
      <c r="R733" s="304"/>
      <c r="S733" s="302"/>
      <c r="T733" s="304"/>
      <c r="U733" s="302"/>
      <c r="V733" s="304"/>
      <c r="W733" s="302"/>
      <c r="X733" s="304"/>
      <c r="Y733" s="302"/>
      <c r="Z733" s="304"/>
      <c r="AA733" s="302"/>
      <c r="AB733" s="304"/>
      <c r="AC733" s="302"/>
      <c r="AD733" s="304"/>
      <c r="AG733" s="172">
        <f t="shared" ref="AG733:AG787" si="86">IF(AND($AG$68&gt;0,COUNTA(D733:AD733,D857:AD857)=0),0,IF(AND($AR733&gt;0,COUNTA(Q733:AD733,H857:AD857)=0),0,IF(AND($AG$68=0,COUNTBLANK(D733)=0,$S144&lt;&gt;"",$S144&lt;&gt;1,COUNTA(Q733:AD733,H857:AD857)=0),0,IF(AND($AG$68=0,COUNTBLANK(D733)=0,$S144&lt;&gt;"",$S144=1,Q733="X",COUNTA(S733:AD733,H857:AD857)=0),0,IF(AND($AG$68=0,COUNTBLANK(D733)=0,$S144&lt;&gt;"",$S144=1,Q733="",SUM(S733)=0,COUNTA(S733:AD733)=6,COUNTA(H857:AD857)=0),0,IF(AND($AG$68=0,COUNTBLANK(D733)=0,$S144&lt;&gt;"",$S144=1,Q733="",SUM(S733)&gt;0,COUNTA(S733:AD733)=6,AN733=0),0,IF(AND(COUNTBLANK(D733)=1,COUNTA(S733:AD733,H857:AD857)=0),0,1)))))))</f>
        <v>0</v>
      </c>
      <c r="AH733" s="195">
        <f t="shared" ref="AH733:AH787" si="87">COUNTIF(S733:AD733,"NS")</f>
        <v>0</v>
      </c>
      <c r="AI733" s="201">
        <f t="shared" ref="AI733:AI787" si="88">IF(AND($Q733="X",COUNTA(S733:AD733,H857:AD857)&gt;0),1,0)</f>
        <v>0</v>
      </c>
      <c r="AJ733" s="274"/>
      <c r="AK733" s="274"/>
      <c r="AL733" s="206">
        <f t="shared" ref="AL733:AL787" si="89">IF(AND($AD857="X",COUNTA(H857:AB857)&gt;0),1,IF(AND($AC857="X",COUNTA(H857:AB857,AD857)&gt;0),1,0))</f>
        <v>0</v>
      </c>
      <c r="AM733" s="207">
        <f t="shared" ref="AM733:AM787" si="90">IF(AND(SUM($S733)=0,COUNTA(H857:AD857)&gt;0),1,0)</f>
        <v>0</v>
      </c>
      <c r="AN733" s="208">
        <f t="shared" ref="AN733:AN787" si="91">IF(AND(COUNTBLANK(D733)=0,COUNTA(H857:AB857)&gt;0,AC857="",AD857=""),0,IF(AND(COUNTBLANK(D733)=0,COUNTA(H857:AC857)=0,AD857="X"),0,IF(AND(COUNTBLANK(D733)=0,COUNTA(H857:AB857,AD857)=0,AC857="X"),0,IF(AND(COUNTBLANK(D733)=1,COUNTA(H857:AD857)=0),0,1))))</f>
        <v>0</v>
      </c>
      <c r="AR733" s="200">
        <f t="shared" ref="AR733:AR787" si="92">IF(COUNTIF($M144,"NA")&gt;0,1,IF(AND($S144&lt;&gt;"",$S144&lt;&gt;1),1,0))</f>
        <v>0</v>
      </c>
      <c r="AS733" s="277">
        <f t="shared" ref="AS733:AS786" si="93">IF(AND(COUNTBLANK(D733)=0,Q733="",SUM(S733:AD733)=0),1,0)</f>
        <v>0</v>
      </c>
    </row>
    <row r="734" spans="1:45" ht="15" customHeight="1">
      <c r="A734" s="70"/>
      <c r="B734" s="2"/>
      <c r="C734" s="74" t="s">
        <v>147</v>
      </c>
      <c r="D734" s="362" t="str">
        <f>IF(CNGE_2024_M1_Secc3!D145="","",CNGE_2024_M1_Secc3!D145)</f>
        <v/>
      </c>
      <c r="E734" s="363"/>
      <c r="F734" s="363"/>
      <c r="G734" s="363"/>
      <c r="H734" s="363"/>
      <c r="I734" s="363"/>
      <c r="J734" s="363"/>
      <c r="K734" s="363"/>
      <c r="L734" s="363"/>
      <c r="M734" s="363"/>
      <c r="N734" s="363"/>
      <c r="O734" s="363"/>
      <c r="P734" s="364"/>
      <c r="Q734" s="302"/>
      <c r="R734" s="304"/>
      <c r="S734" s="302"/>
      <c r="T734" s="304"/>
      <c r="U734" s="302"/>
      <c r="V734" s="304"/>
      <c r="W734" s="302"/>
      <c r="X734" s="304"/>
      <c r="Y734" s="302"/>
      <c r="Z734" s="304"/>
      <c r="AA734" s="302"/>
      <c r="AB734" s="304"/>
      <c r="AC734" s="302"/>
      <c r="AD734" s="304"/>
      <c r="AG734" s="172">
        <f t="shared" si="86"/>
        <v>0</v>
      </c>
      <c r="AH734" s="195">
        <f t="shared" si="87"/>
        <v>0</v>
      </c>
      <c r="AI734" s="201">
        <f t="shared" si="88"/>
        <v>0</v>
      </c>
      <c r="AJ734" s="274"/>
      <c r="AK734" s="274"/>
      <c r="AL734" s="206">
        <f t="shared" si="89"/>
        <v>0</v>
      </c>
      <c r="AM734" s="207">
        <f t="shared" si="90"/>
        <v>0</v>
      </c>
      <c r="AN734" s="208">
        <f t="shared" si="91"/>
        <v>0</v>
      </c>
      <c r="AR734" s="200">
        <f t="shared" si="92"/>
        <v>0</v>
      </c>
      <c r="AS734" s="277">
        <f t="shared" si="93"/>
        <v>0</v>
      </c>
    </row>
    <row r="735" spans="1:45" ht="15" customHeight="1">
      <c r="A735" s="70"/>
      <c r="B735" s="2"/>
      <c r="C735" s="74" t="s">
        <v>148</v>
      </c>
      <c r="D735" s="362" t="str">
        <f>IF(CNGE_2024_M1_Secc3!D146="","",CNGE_2024_M1_Secc3!D146)</f>
        <v/>
      </c>
      <c r="E735" s="363"/>
      <c r="F735" s="363"/>
      <c r="G735" s="363"/>
      <c r="H735" s="363"/>
      <c r="I735" s="363"/>
      <c r="J735" s="363"/>
      <c r="K735" s="363"/>
      <c r="L735" s="363"/>
      <c r="M735" s="363"/>
      <c r="N735" s="363"/>
      <c r="O735" s="363"/>
      <c r="P735" s="364"/>
      <c r="Q735" s="302"/>
      <c r="R735" s="304"/>
      <c r="S735" s="302"/>
      <c r="T735" s="304"/>
      <c r="U735" s="302"/>
      <c r="V735" s="304"/>
      <c r="W735" s="302"/>
      <c r="X735" s="304"/>
      <c r="Y735" s="302"/>
      <c r="Z735" s="304"/>
      <c r="AA735" s="302"/>
      <c r="AB735" s="304"/>
      <c r="AC735" s="302"/>
      <c r="AD735" s="304"/>
      <c r="AG735" s="172">
        <f t="shared" si="86"/>
        <v>0</v>
      </c>
      <c r="AH735" s="195">
        <f t="shared" si="87"/>
        <v>0</v>
      </c>
      <c r="AI735" s="201">
        <f t="shared" si="88"/>
        <v>0</v>
      </c>
      <c r="AJ735" s="274"/>
      <c r="AK735" s="274"/>
      <c r="AL735" s="206">
        <f t="shared" si="89"/>
        <v>0</v>
      </c>
      <c r="AM735" s="207">
        <f t="shared" si="90"/>
        <v>0</v>
      </c>
      <c r="AN735" s="208">
        <f t="shared" si="91"/>
        <v>0</v>
      </c>
      <c r="AR735" s="200">
        <f t="shared" si="92"/>
        <v>0</v>
      </c>
      <c r="AS735" s="277">
        <f t="shared" si="93"/>
        <v>0</v>
      </c>
    </row>
    <row r="736" spans="1:45" ht="15" customHeight="1">
      <c r="A736" s="70"/>
      <c r="B736" s="2"/>
      <c r="C736" s="74" t="s">
        <v>149</v>
      </c>
      <c r="D736" s="362" t="str">
        <f>IF(CNGE_2024_M1_Secc3!D147="","",CNGE_2024_M1_Secc3!D147)</f>
        <v/>
      </c>
      <c r="E736" s="363"/>
      <c r="F736" s="363"/>
      <c r="G736" s="363"/>
      <c r="H736" s="363"/>
      <c r="I736" s="363"/>
      <c r="J736" s="363"/>
      <c r="K736" s="363"/>
      <c r="L736" s="363"/>
      <c r="M736" s="363"/>
      <c r="N736" s="363"/>
      <c r="O736" s="363"/>
      <c r="P736" s="364"/>
      <c r="Q736" s="302"/>
      <c r="R736" s="304"/>
      <c r="S736" s="302"/>
      <c r="T736" s="304"/>
      <c r="U736" s="302"/>
      <c r="V736" s="304"/>
      <c r="W736" s="302"/>
      <c r="X736" s="304"/>
      <c r="Y736" s="302"/>
      <c r="Z736" s="304"/>
      <c r="AA736" s="302"/>
      <c r="AB736" s="304"/>
      <c r="AC736" s="302"/>
      <c r="AD736" s="304"/>
      <c r="AG736" s="172">
        <f t="shared" si="86"/>
        <v>0</v>
      </c>
      <c r="AH736" s="195">
        <f t="shared" si="87"/>
        <v>0</v>
      </c>
      <c r="AI736" s="201">
        <f t="shared" si="88"/>
        <v>0</v>
      </c>
      <c r="AJ736" s="274"/>
      <c r="AK736" s="274"/>
      <c r="AL736" s="206">
        <f t="shared" si="89"/>
        <v>0</v>
      </c>
      <c r="AM736" s="207">
        <f t="shared" si="90"/>
        <v>0</v>
      </c>
      <c r="AN736" s="208">
        <f t="shared" si="91"/>
        <v>0</v>
      </c>
      <c r="AR736" s="200">
        <f t="shared" si="92"/>
        <v>0</v>
      </c>
      <c r="AS736" s="277">
        <f t="shared" si="93"/>
        <v>0</v>
      </c>
    </row>
    <row r="737" spans="1:45" ht="15" customHeight="1">
      <c r="A737" s="70"/>
      <c r="B737" s="2"/>
      <c r="C737" s="74" t="s">
        <v>150</v>
      </c>
      <c r="D737" s="362" t="str">
        <f>IF(CNGE_2024_M1_Secc3!D148="","",CNGE_2024_M1_Secc3!D148)</f>
        <v/>
      </c>
      <c r="E737" s="363"/>
      <c r="F737" s="363"/>
      <c r="G737" s="363"/>
      <c r="H737" s="363"/>
      <c r="I737" s="363"/>
      <c r="J737" s="363"/>
      <c r="K737" s="363"/>
      <c r="L737" s="363"/>
      <c r="M737" s="363"/>
      <c r="N737" s="363"/>
      <c r="O737" s="363"/>
      <c r="P737" s="364"/>
      <c r="Q737" s="302"/>
      <c r="R737" s="304"/>
      <c r="S737" s="302"/>
      <c r="T737" s="304"/>
      <c r="U737" s="302"/>
      <c r="V737" s="304"/>
      <c r="W737" s="302"/>
      <c r="X737" s="304"/>
      <c r="Y737" s="302"/>
      <c r="Z737" s="304"/>
      <c r="AA737" s="302"/>
      <c r="AB737" s="304"/>
      <c r="AC737" s="302"/>
      <c r="AD737" s="304"/>
      <c r="AG737" s="172">
        <f t="shared" si="86"/>
        <v>0</v>
      </c>
      <c r="AH737" s="195">
        <f t="shared" si="87"/>
        <v>0</v>
      </c>
      <c r="AI737" s="201">
        <f t="shared" si="88"/>
        <v>0</v>
      </c>
      <c r="AJ737" s="274"/>
      <c r="AK737" s="274"/>
      <c r="AL737" s="206">
        <f t="shared" si="89"/>
        <v>0</v>
      </c>
      <c r="AM737" s="207">
        <f t="shared" si="90"/>
        <v>0</v>
      </c>
      <c r="AN737" s="208">
        <f t="shared" si="91"/>
        <v>0</v>
      </c>
      <c r="AR737" s="200">
        <f t="shared" si="92"/>
        <v>0</v>
      </c>
      <c r="AS737" s="277">
        <f t="shared" si="93"/>
        <v>0</v>
      </c>
    </row>
    <row r="738" spans="1:45" ht="15" customHeight="1">
      <c r="A738" s="70"/>
      <c r="B738" s="2"/>
      <c r="C738" s="74" t="s">
        <v>151</v>
      </c>
      <c r="D738" s="362" t="str">
        <f>IF(CNGE_2024_M1_Secc3!D149="","",CNGE_2024_M1_Secc3!D149)</f>
        <v/>
      </c>
      <c r="E738" s="363"/>
      <c r="F738" s="363"/>
      <c r="G738" s="363"/>
      <c r="H738" s="363"/>
      <c r="I738" s="363"/>
      <c r="J738" s="363"/>
      <c r="K738" s="363"/>
      <c r="L738" s="363"/>
      <c r="M738" s="363"/>
      <c r="N738" s="363"/>
      <c r="O738" s="363"/>
      <c r="P738" s="364"/>
      <c r="Q738" s="302"/>
      <c r="R738" s="304"/>
      <c r="S738" s="302"/>
      <c r="T738" s="304"/>
      <c r="U738" s="302"/>
      <c r="V738" s="304"/>
      <c r="W738" s="302"/>
      <c r="X738" s="304"/>
      <c r="Y738" s="302"/>
      <c r="Z738" s="304"/>
      <c r="AA738" s="302"/>
      <c r="AB738" s="304"/>
      <c r="AC738" s="302"/>
      <c r="AD738" s="304"/>
      <c r="AG738" s="172">
        <f t="shared" si="86"/>
        <v>0</v>
      </c>
      <c r="AH738" s="195">
        <f t="shared" si="87"/>
        <v>0</v>
      </c>
      <c r="AI738" s="201">
        <f t="shared" si="88"/>
        <v>0</v>
      </c>
      <c r="AJ738" s="274"/>
      <c r="AK738" s="274"/>
      <c r="AL738" s="206">
        <f t="shared" si="89"/>
        <v>0</v>
      </c>
      <c r="AM738" s="207">
        <f t="shared" si="90"/>
        <v>0</v>
      </c>
      <c r="AN738" s="208">
        <f t="shared" si="91"/>
        <v>0</v>
      </c>
      <c r="AR738" s="200">
        <f t="shared" si="92"/>
        <v>0</v>
      </c>
      <c r="AS738" s="277">
        <f t="shared" si="93"/>
        <v>0</v>
      </c>
    </row>
    <row r="739" spans="1:45" ht="15" customHeight="1">
      <c r="A739" s="70"/>
      <c r="B739" s="2"/>
      <c r="C739" s="74" t="s">
        <v>152</v>
      </c>
      <c r="D739" s="362" t="str">
        <f>IF(CNGE_2024_M1_Secc3!D150="","",CNGE_2024_M1_Secc3!D150)</f>
        <v/>
      </c>
      <c r="E739" s="363"/>
      <c r="F739" s="363"/>
      <c r="G739" s="363"/>
      <c r="H739" s="363"/>
      <c r="I739" s="363"/>
      <c r="J739" s="363"/>
      <c r="K739" s="363"/>
      <c r="L739" s="363"/>
      <c r="M739" s="363"/>
      <c r="N739" s="363"/>
      <c r="O739" s="363"/>
      <c r="P739" s="364"/>
      <c r="Q739" s="302"/>
      <c r="R739" s="304"/>
      <c r="S739" s="302"/>
      <c r="T739" s="304"/>
      <c r="U739" s="302"/>
      <c r="V739" s="304"/>
      <c r="W739" s="302"/>
      <c r="X739" s="304"/>
      <c r="Y739" s="302"/>
      <c r="Z739" s="304"/>
      <c r="AA739" s="302"/>
      <c r="AB739" s="304"/>
      <c r="AC739" s="302"/>
      <c r="AD739" s="304"/>
      <c r="AG739" s="172">
        <f t="shared" si="86"/>
        <v>0</v>
      </c>
      <c r="AH739" s="195">
        <f t="shared" si="87"/>
        <v>0</v>
      </c>
      <c r="AI739" s="201">
        <f t="shared" si="88"/>
        <v>0</v>
      </c>
      <c r="AJ739" s="274"/>
      <c r="AK739" s="274"/>
      <c r="AL739" s="206">
        <f t="shared" si="89"/>
        <v>0</v>
      </c>
      <c r="AM739" s="207">
        <f t="shared" si="90"/>
        <v>0</v>
      </c>
      <c r="AN739" s="208">
        <f t="shared" si="91"/>
        <v>0</v>
      </c>
      <c r="AR739" s="200">
        <f t="shared" si="92"/>
        <v>0</v>
      </c>
      <c r="AS739" s="277">
        <f t="shared" si="93"/>
        <v>0</v>
      </c>
    </row>
    <row r="740" spans="1:45" ht="15" customHeight="1">
      <c r="A740" s="70"/>
      <c r="B740" s="2"/>
      <c r="C740" s="74" t="s">
        <v>153</v>
      </c>
      <c r="D740" s="362" t="str">
        <f>IF(CNGE_2024_M1_Secc3!D151="","",CNGE_2024_M1_Secc3!D151)</f>
        <v/>
      </c>
      <c r="E740" s="363"/>
      <c r="F740" s="363"/>
      <c r="G740" s="363"/>
      <c r="H740" s="363"/>
      <c r="I740" s="363"/>
      <c r="J740" s="363"/>
      <c r="K740" s="363"/>
      <c r="L740" s="363"/>
      <c r="M740" s="363"/>
      <c r="N740" s="363"/>
      <c r="O740" s="363"/>
      <c r="P740" s="364"/>
      <c r="Q740" s="302"/>
      <c r="R740" s="304"/>
      <c r="S740" s="302"/>
      <c r="T740" s="304"/>
      <c r="U740" s="302"/>
      <c r="V740" s="304"/>
      <c r="W740" s="302"/>
      <c r="X740" s="304"/>
      <c r="Y740" s="302"/>
      <c r="Z740" s="304"/>
      <c r="AA740" s="302"/>
      <c r="AB740" s="304"/>
      <c r="AC740" s="302"/>
      <c r="AD740" s="304"/>
      <c r="AG740" s="172">
        <f t="shared" si="86"/>
        <v>0</v>
      </c>
      <c r="AH740" s="195">
        <f t="shared" si="87"/>
        <v>0</v>
      </c>
      <c r="AI740" s="201">
        <f t="shared" si="88"/>
        <v>0</v>
      </c>
      <c r="AJ740" s="274"/>
      <c r="AK740" s="274"/>
      <c r="AL740" s="206">
        <f t="shared" si="89"/>
        <v>0</v>
      </c>
      <c r="AM740" s="207">
        <f t="shared" si="90"/>
        <v>0</v>
      </c>
      <c r="AN740" s="208">
        <f t="shared" si="91"/>
        <v>0</v>
      </c>
      <c r="AR740" s="200">
        <f t="shared" si="92"/>
        <v>0</v>
      </c>
      <c r="AS740" s="277">
        <f t="shared" si="93"/>
        <v>0</v>
      </c>
    </row>
    <row r="741" spans="1:45" ht="15" customHeight="1">
      <c r="A741" s="70"/>
      <c r="B741" s="2"/>
      <c r="C741" s="74" t="s">
        <v>154</v>
      </c>
      <c r="D741" s="362" t="str">
        <f>IF(CNGE_2024_M1_Secc3!D152="","",CNGE_2024_M1_Secc3!D152)</f>
        <v/>
      </c>
      <c r="E741" s="363"/>
      <c r="F741" s="363"/>
      <c r="G741" s="363"/>
      <c r="H741" s="363"/>
      <c r="I741" s="363"/>
      <c r="J741" s="363"/>
      <c r="K741" s="363"/>
      <c r="L741" s="363"/>
      <c r="M741" s="363"/>
      <c r="N741" s="363"/>
      <c r="O741" s="363"/>
      <c r="P741" s="364"/>
      <c r="Q741" s="302"/>
      <c r="R741" s="304"/>
      <c r="S741" s="302"/>
      <c r="T741" s="304"/>
      <c r="U741" s="302"/>
      <c r="V741" s="304"/>
      <c r="W741" s="302"/>
      <c r="X741" s="304"/>
      <c r="Y741" s="302"/>
      <c r="Z741" s="304"/>
      <c r="AA741" s="302"/>
      <c r="AB741" s="304"/>
      <c r="AC741" s="302"/>
      <c r="AD741" s="304"/>
      <c r="AG741" s="172">
        <f t="shared" si="86"/>
        <v>0</v>
      </c>
      <c r="AH741" s="195">
        <f t="shared" si="87"/>
        <v>0</v>
      </c>
      <c r="AI741" s="201">
        <f t="shared" si="88"/>
        <v>0</v>
      </c>
      <c r="AJ741" s="274"/>
      <c r="AK741" s="274"/>
      <c r="AL741" s="206">
        <f t="shared" si="89"/>
        <v>0</v>
      </c>
      <c r="AM741" s="207">
        <f t="shared" si="90"/>
        <v>0</v>
      </c>
      <c r="AN741" s="208">
        <f t="shared" si="91"/>
        <v>0</v>
      </c>
      <c r="AR741" s="200">
        <f t="shared" si="92"/>
        <v>0</v>
      </c>
      <c r="AS741" s="277">
        <f t="shared" si="93"/>
        <v>0</v>
      </c>
    </row>
    <row r="742" spans="1:45" ht="15" customHeight="1">
      <c r="A742" s="70"/>
      <c r="B742" s="2"/>
      <c r="C742" s="74" t="s">
        <v>155</v>
      </c>
      <c r="D742" s="362" t="str">
        <f>IF(CNGE_2024_M1_Secc3!D153="","",CNGE_2024_M1_Secc3!D153)</f>
        <v/>
      </c>
      <c r="E742" s="363"/>
      <c r="F742" s="363"/>
      <c r="G742" s="363"/>
      <c r="H742" s="363"/>
      <c r="I742" s="363"/>
      <c r="J742" s="363"/>
      <c r="K742" s="363"/>
      <c r="L742" s="363"/>
      <c r="M742" s="363"/>
      <c r="N742" s="363"/>
      <c r="O742" s="363"/>
      <c r="P742" s="364"/>
      <c r="Q742" s="302"/>
      <c r="R742" s="304"/>
      <c r="S742" s="302"/>
      <c r="T742" s="304"/>
      <c r="U742" s="302"/>
      <c r="V742" s="304"/>
      <c r="W742" s="302"/>
      <c r="X742" s="304"/>
      <c r="Y742" s="302"/>
      <c r="Z742" s="304"/>
      <c r="AA742" s="302"/>
      <c r="AB742" s="304"/>
      <c r="AC742" s="302"/>
      <c r="AD742" s="304"/>
      <c r="AG742" s="172">
        <f t="shared" si="86"/>
        <v>0</v>
      </c>
      <c r="AH742" s="195">
        <f t="shared" si="87"/>
        <v>0</v>
      </c>
      <c r="AI742" s="201">
        <f t="shared" si="88"/>
        <v>0</v>
      </c>
      <c r="AJ742" s="274"/>
      <c r="AK742" s="274"/>
      <c r="AL742" s="206">
        <f t="shared" si="89"/>
        <v>0</v>
      </c>
      <c r="AM742" s="207">
        <f t="shared" si="90"/>
        <v>0</v>
      </c>
      <c r="AN742" s="208">
        <f t="shared" si="91"/>
        <v>0</v>
      </c>
      <c r="AR742" s="200">
        <f t="shared" si="92"/>
        <v>0</v>
      </c>
      <c r="AS742" s="277">
        <f t="shared" si="93"/>
        <v>0</v>
      </c>
    </row>
    <row r="743" spans="1:45" ht="15" customHeight="1">
      <c r="A743" s="70"/>
      <c r="B743" s="2"/>
      <c r="C743" s="74" t="s">
        <v>156</v>
      </c>
      <c r="D743" s="362" t="str">
        <f>IF(CNGE_2024_M1_Secc3!D154="","",CNGE_2024_M1_Secc3!D154)</f>
        <v/>
      </c>
      <c r="E743" s="363"/>
      <c r="F743" s="363"/>
      <c r="G743" s="363"/>
      <c r="H743" s="363"/>
      <c r="I743" s="363"/>
      <c r="J743" s="363"/>
      <c r="K743" s="363"/>
      <c r="L743" s="363"/>
      <c r="M743" s="363"/>
      <c r="N743" s="363"/>
      <c r="O743" s="363"/>
      <c r="P743" s="364"/>
      <c r="Q743" s="302"/>
      <c r="R743" s="304"/>
      <c r="S743" s="302"/>
      <c r="T743" s="304"/>
      <c r="U743" s="302"/>
      <c r="V743" s="304"/>
      <c r="W743" s="302"/>
      <c r="X743" s="304"/>
      <c r="Y743" s="302"/>
      <c r="Z743" s="304"/>
      <c r="AA743" s="302"/>
      <c r="AB743" s="304"/>
      <c r="AC743" s="302"/>
      <c r="AD743" s="304"/>
      <c r="AG743" s="172">
        <f t="shared" si="86"/>
        <v>0</v>
      </c>
      <c r="AH743" s="195">
        <f t="shared" si="87"/>
        <v>0</v>
      </c>
      <c r="AI743" s="201">
        <f t="shared" si="88"/>
        <v>0</v>
      </c>
      <c r="AJ743" s="274"/>
      <c r="AK743" s="274"/>
      <c r="AL743" s="206">
        <f t="shared" si="89"/>
        <v>0</v>
      </c>
      <c r="AM743" s="207">
        <f t="shared" si="90"/>
        <v>0</v>
      </c>
      <c r="AN743" s="208">
        <f t="shared" si="91"/>
        <v>0</v>
      </c>
      <c r="AR743" s="200">
        <f t="shared" si="92"/>
        <v>0</v>
      </c>
      <c r="AS743" s="277">
        <f t="shared" si="93"/>
        <v>0</v>
      </c>
    </row>
    <row r="744" spans="1:45" ht="15" customHeight="1">
      <c r="A744" s="70"/>
      <c r="B744" s="2"/>
      <c r="C744" s="74" t="s">
        <v>157</v>
      </c>
      <c r="D744" s="362" t="str">
        <f>IF(CNGE_2024_M1_Secc3!D155="","",CNGE_2024_M1_Secc3!D155)</f>
        <v/>
      </c>
      <c r="E744" s="363"/>
      <c r="F744" s="363"/>
      <c r="G744" s="363"/>
      <c r="H744" s="363"/>
      <c r="I744" s="363"/>
      <c r="J744" s="363"/>
      <c r="K744" s="363"/>
      <c r="L744" s="363"/>
      <c r="M744" s="363"/>
      <c r="N744" s="363"/>
      <c r="O744" s="363"/>
      <c r="P744" s="364"/>
      <c r="Q744" s="302"/>
      <c r="R744" s="304"/>
      <c r="S744" s="302"/>
      <c r="T744" s="304"/>
      <c r="U744" s="302"/>
      <c r="V744" s="304"/>
      <c r="W744" s="302"/>
      <c r="X744" s="304"/>
      <c r="Y744" s="302"/>
      <c r="Z744" s="304"/>
      <c r="AA744" s="302"/>
      <c r="AB744" s="304"/>
      <c r="AC744" s="302"/>
      <c r="AD744" s="304"/>
      <c r="AG744" s="172">
        <f t="shared" si="86"/>
        <v>0</v>
      </c>
      <c r="AH744" s="195">
        <f t="shared" si="87"/>
        <v>0</v>
      </c>
      <c r="AI744" s="201">
        <f t="shared" si="88"/>
        <v>0</v>
      </c>
      <c r="AJ744" s="274"/>
      <c r="AK744" s="274"/>
      <c r="AL744" s="206">
        <f t="shared" si="89"/>
        <v>0</v>
      </c>
      <c r="AM744" s="207">
        <f t="shared" si="90"/>
        <v>0</v>
      </c>
      <c r="AN744" s="208">
        <f t="shared" si="91"/>
        <v>0</v>
      </c>
      <c r="AR744" s="200">
        <f t="shared" si="92"/>
        <v>0</v>
      </c>
      <c r="AS744" s="277">
        <f t="shared" si="93"/>
        <v>0</v>
      </c>
    </row>
    <row r="745" spans="1:45" ht="15" customHeight="1">
      <c r="A745" s="70"/>
      <c r="B745" s="2"/>
      <c r="C745" s="74" t="s">
        <v>158</v>
      </c>
      <c r="D745" s="362" t="str">
        <f>IF(CNGE_2024_M1_Secc3!D156="","",CNGE_2024_M1_Secc3!D156)</f>
        <v/>
      </c>
      <c r="E745" s="363"/>
      <c r="F745" s="363"/>
      <c r="G745" s="363"/>
      <c r="H745" s="363"/>
      <c r="I745" s="363"/>
      <c r="J745" s="363"/>
      <c r="K745" s="363"/>
      <c r="L745" s="363"/>
      <c r="M745" s="363"/>
      <c r="N745" s="363"/>
      <c r="O745" s="363"/>
      <c r="P745" s="364"/>
      <c r="Q745" s="302"/>
      <c r="R745" s="304"/>
      <c r="S745" s="302"/>
      <c r="T745" s="304"/>
      <c r="U745" s="302"/>
      <c r="V745" s="304"/>
      <c r="W745" s="302"/>
      <c r="X745" s="304"/>
      <c r="Y745" s="302"/>
      <c r="Z745" s="304"/>
      <c r="AA745" s="302"/>
      <c r="AB745" s="304"/>
      <c r="AC745" s="302"/>
      <c r="AD745" s="304"/>
      <c r="AG745" s="172">
        <f t="shared" si="86"/>
        <v>0</v>
      </c>
      <c r="AH745" s="195">
        <f t="shared" si="87"/>
        <v>0</v>
      </c>
      <c r="AI745" s="201">
        <f t="shared" si="88"/>
        <v>0</v>
      </c>
      <c r="AJ745" s="274"/>
      <c r="AK745" s="274"/>
      <c r="AL745" s="206">
        <f t="shared" si="89"/>
        <v>0</v>
      </c>
      <c r="AM745" s="207">
        <f t="shared" si="90"/>
        <v>0</v>
      </c>
      <c r="AN745" s="208">
        <f t="shared" si="91"/>
        <v>0</v>
      </c>
      <c r="AR745" s="200">
        <f t="shared" si="92"/>
        <v>0</v>
      </c>
      <c r="AS745" s="277">
        <f t="shared" si="93"/>
        <v>0</v>
      </c>
    </row>
    <row r="746" spans="1:45" ht="15" customHeight="1">
      <c r="A746" s="70"/>
      <c r="B746" s="2"/>
      <c r="C746" s="122" t="s">
        <v>159</v>
      </c>
      <c r="D746" s="362" t="str">
        <f>IF(CNGE_2024_M1_Secc3!D157="","",CNGE_2024_M1_Secc3!D157)</f>
        <v/>
      </c>
      <c r="E746" s="363"/>
      <c r="F746" s="363"/>
      <c r="G746" s="363"/>
      <c r="H746" s="363"/>
      <c r="I746" s="363"/>
      <c r="J746" s="363"/>
      <c r="K746" s="363"/>
      <c r="L746" s="363"/>
      <c r="M746" s="363"/>
      <c r="N746" s="363"/>
      <c r="O746" s="363"/>
      <c r="P746" s="364"/>
      <c r="Q746" s="302"/>
      <c r="R746" s="304"/>
      <c r="S746" s="302"/>
      <c r="T746" s="304"/>
      <c r="U746" s="302"/>
      <c r="V746" s="304"/>
      <c r="W746" s="302"/>
      <c r="X746" s="304"/>
      <c r="Y746" s="302"/>
      <c r="Z746" s="304"/>
      <c r="AA746" s="302"/>
      <c r="AB746" s="304"/>
      <c r="AC746" s="302"/>
      <c r="AD746" s="304"/>
      <c r="AG746" s="172">
        <f t="shared" si="86"/>
        <v>0</v>
      </c>
      <c r="AH746" s="195">
        <f t="shared" si="87"/>
        <v>0</v>
      </c>
      <c r="AI746" s="201">
        <f t="shared" si="88"/>
        <v>0</v>
      </c>
      <c r="AJ746" s="274"/>
      <c r="AK746" s="274"/>
      <c r="AL746" s="206">
        <f t="shared" si="89"/>
        <v>0</v>
      </c>
      <c r="AM746" s="207">
        <f t="shared" si="90"/>
        <v>0</v>
      </c>
      <c r="AN746" s="208">
        <f t="shared" si="91"/>
        <v>0</v>
      </c>
      <c r="AR746" s="200">
        <f t="shared" si="92"/>
        <v>0</v>
      </c>
      <c r="AS746" s="277">
        <f t="shared" si="93"/>
        <v>0</v>
      </c>
    </row>
    <row r="747" spans="1:45" ht="15" customHeight="1">
      <c r="A747" s="70"/>
      <c r="B747" s="2"/>
      <c r="C747" s="74" t="s">
        <v>160</v>
      </c>
      <c r="D747" s="362" t="str">
        <f>IF(CNGE_2024_M1_Secc3!D158="","",CNGE_2024_M1_Secc3!D158)</f>
        <v/>
      </c>
      <c r="E747" s="363"/>
      <c r="F747" s="363"/>
      <c r="G747" s="363"/>
      <c r="H747" s="363"/>
      <c r="I747" s="363"/>
      <c r="J747" s="363"/>
      <c r="K747" s="363"/>
      <c r="L747" s="363"/>
      <c r="M747" s="363"/>
      <c r="N747" s="363"/>
      <c r="O747" s="363"/>
      <c r="P747" s="364"/>
      <c r="Q747" s="302"/>
      <c r="R747" s="304"/>
      <c r="S747" s="302"/>
      <c r="T747" s="304"/>
      <c r="U747" s="302"/>
      <c r="V747" s="304"/>
      <c r="W747" s="302"/>
      <c r="X747" s="304"/>
      <c r="Y747" s="302"/>
      <c r="Z747" s="304"/>
      <c r="AA747" s="302"/>
      <c r="AB747" s="304"/>
      <c r="AC747" s="302"/>
      <c r="AD747" s="304"/>
      <c r="AG747" s="172">
        <f t="shared" si="86"/>
        <v>0</v>
      </c>
      <c r="AH747" s="195">
        <f t="shared" si="87"/>
        <v>0</v>
      </c>
      <c r="AI747" s="201">
        <f t="shared" si="88"/>
        <v>0</v>
      </c>
      <c r="AJ747" s="274"/>
      <c r="AK747" s="274"/>
      <c r="AL747" s="206">
        <f t="shared" si="89"/>
        <v>0</v>
      </c>
      <c r="AM747" s="207">
        <f t="shared" si="90"/>
        <v>0</v>
      </c>
      <c r="AN747" s="208">
        <f t="shared" si="91"/>
        <v>0</v>
      </c>
      <c r="AR747" s="200">
        <f t="shared" si="92"/>
        <v>0</v>
      </c>
      <c r="AS747" s="277">
        <f t="shared" si="93"/>
        <v>0</v>
      </c>
    </row>
    <row r="748" spans="1:45" ht="15" customHeight="1">
      <c r="A748" s="70"/>
      <c r="B748" s="2"/>
      <c r="C748" s="74" t="s">
        <v>161</v>
      </c>
      <c r="D748" s="362" t="str">
        <f>IF(CNGE_2024_M1_Secc3!D159="","",CNGE_2024_M1_Secc3!D159)</f>
        <v/>
      </c>
      <c r="E748" s="363"/>
      <c r="F748" s="363"/>
      <c r="G748" s="363"/>
      <c r="H748" s="363"/>
      <c r="I748" s="363"/>
      <c r="J748" s="363"/>
      <c r="K748" s="363"/>
      <c r="L748" s="363"/>
      <c r="M748" s="363"/>
      <c r="N748" s="363"/>
      <c r="O748" s="363"/>
      <c r="P748" s="364"/>
      <c r="Q748" s="302"/>
      <c r="R748" s="304"/>
      <c r="S748" s="302"/>
      <c r="T748" s="304"/>
      <c r="U748" s="302"/>
      <c r="V748" s="304"/>
      <c r="W748" s="302"/>
      <c r="X748" s="304"/>
      <c r="Y748" s="302"/>
      <c r="Z748" s="304"/>
      <c r="AA748" s="302"/>
      <c r="AB748" s="304"/>
      <c r="AC748" s="302"/>
      <c r="AD748" s="304"/>
      <c r="AG748" s="172">
        <f t="shared" si="86"/>
        <v>0</v>
      </c>
      <c r="AH748" s="195">
        <f t="shared" si="87"/>
        <v>0</v>
      </c>
      <c r="AI748" s="201">
        <f t="shared" si="88"/>
        <v>0</v>
      </c>
      <c r="AJ748" s="274"/>
      <c r="AK748" s="274"/>
      <c r="AL748" s="206">
        <f t="shared" si="89"/>
        <v>0</v>
      </c>
      <c r="AM748" s="207">
        <f t="shared" si="90"/>
        <v>0</v>
      </c>
      <c r="AN748" s="208">
        <f t="shared" si="91"/>
        <v>0</v>
      </c>
      <c r="AR748" s="200">
        <f t="shared" si="92"/>
        <v>0</v>
      </c>
      <c r="AS748" s="277">
        <f t="shared" si="93"/>
        <v>0</v>
      </c>
    </row>
    <row r="749" spans="1:45" ht="15" customHeight="1">
      <c r="A749" s="70"/>
      <c r="B749" s="2"/>
      <c r="C749" s="74" t="s">
        <v>162</v>
      </c>
      <c r="D749" s="362" t="str">
        <f>IF(CNGE_2024_M1_Secc3!D160="","",CNGE_2024_M1_Secc3!D160)</f>
        <v/>
      </c>
      <c r="E749" s="363"/>
      <c r="F749" s="363"/>
      <c r="G749" s="363"/>
      <c r="H749" s="363"/>
      <c r="I749" s="363"/>
      <c r="J749" s="363"/>
      <c r="K749" s="363"/>
      <c r="L749" s="363"/>
      <c r="M749" s="363"/>
      <c r="N749" s="363"/>
      <c r="O749" s="363"/>
      <c r="P749" s="364"/>
      <c r="Q749" s="302"/>
      <c r="R749" s="304"/>
      <c r="S749" s="302"/>
      <c r="T749" s="304"/>
      <c r="U749" s="302"/>
      <c r="V749" s="304"/>
      <c r="W749" s="302"/>
      <c r="X749" s="304"/>
      <c r="Y749" s="302"/>
      <c r="Z749" s="304"/>
      <c r="AA749" s="302"/>
      <c r="AB749" s="304"/>
      <c r="AC749" s="302"/>
      <c r="AD749" s="304"/>
      <c r="AG749" s="172">
        <f t="shared" si="86"/>
        <v>0</v>
      </c>
      <c r="AH749" s="195">
        <f t="shared" si="87"/>
        <v>0</v>
      </c>
      <c r="AI749" s="201">
        <f t="shared" si="88"/>
        <v>0</v>
      </c>
      <c r="AJ749" s="274"/>
      <c r="AK749" s="274"/>
      <c r="AL749" s="206">
        <f t="shared" si="89"/>
        <v>0</v>
      </c>
      <c r="AM749" s="207">
        <f t="shared" si="90"/>
        <v>0</v>
      </c>
      <c r="AN749" s="208">
        <f t="shared" si="91"/>
        <v>0</v>
      </c>
      <c r="AR749" s="200">
        <f t="shared" si="92"/>
        <v>0</v>
      </c>
      <c r="AS749" s="277">
        <f t="shared" si="93"/>
        <v>0</v>
      </c>
    </row>
    <row r="750" spans="1:45" ht="15" customHeight="1">
      <c r="A750" s="70"/>
      <c r="B750" s="2"/>
      <c r="C750" s="74" t="s">
        <v>163</v>
      </c>
      <c r="D750" s="362" t="str">
        <f>IF(CNGE_2024_M1_Secc3!D161="","",CNGE_2024_M1_Secc3!D161)</f>
        <v/>
      </c>
      <c r="E750" s="363"/>
      <c r="F750" s="363"/>
      <c r="G750" s="363"/>
      <c r="H750" s="363"/>
      <c r="I750" s="363"/>
      <c r="J750" s="363"/>
      <c r="K750" s="363"/>
      <c r="L750" s="363"/>
      <c r="M750" s="363"/>
      <c r="N750" s="363"/>
      <c r="O750" s="363"/>
      <c r="P750" s="364"/>
      <c r="Q750" s="302"/>
      <c r="R750" s="304"/>
      <c r="S750" s="302"/>
      <c r="T750" s="304"/>
      <c r="U750" s="302"/>
      <c r="V750" s="304"/>
      <c r="W750" s="302"/>
      <c r="X750" s="304"/>
      <c r="Y750" s="302"/>
      <c r="Z750" s="304"/>
      <c r="AA750" s="302"/>
      <c r="AB750" s="304"/>
      <c r="AC750" s="302"/>
      <c r="AD750" s="304"/>
      <c r="AG750" s="172">
        <f t="shared" si="86"/>
        <v>0</v>
      </c>
      <c r="AH750" s="195">
        <f t="shared" si="87"/>
        <v>0</v>
      </c>
      <c r="AI750" s="201">
        <f t="shared" si="88"/>
        <v>0</v>
      </c>
      <c r="AJ750" s="274"/>
      <c r="AK750" s="274"/>
      <c r="AL750" s="206">
        <f t="shared" si="89"/>
        <v>0</v>
      </c>
      <c r="AM750" s="207">
        <f t="shared" si="90"/>
        <v>0</v>
      </c>
      <c r="AN750" s="208">
        <f t="shared" si="91"/>
        <v>0</v>
      </c>
      <c r="AR750" s="200">
        <f t="shared" si="92"/>
        <v>0</v>
      </c>
      <c r="AS750" s="277">
        <f t="shared" si="93"/>
        <v>0</v>
      </c>
    </row>
    <row r="751" spans="1:45" ht="15" customHeight="1">
      <c r="A751" s="70"/>
      <c r="B751" s="2"/>
      <c r="C751" s="74" t="s">
        <v>164</v>
      </c>
      <c r="D751" s="362" t="str">
        <f>IF(CNGE_2024_M1_Secc3!D162="","",CNGE_2024_M1_Secc3!D162)</f>
        <v/>
      </c>
      <c r="E751" s="363"/>
      <c r="F751" s="363"/>
      <c r="G751" s="363"/>
      <c r="H751" s="363"/>
      <c r="I751" s="363"/>
      <c r="J751" s="363"/>
      <c r="K751" s="363"/>
      <c r="L751" s="363"/>
      <c r="M751" s="363"/>
      <c r="N751" s="363"/>
      <c r="O751" s="363"/>
      <c r="P751" s="364"/>
      <c r="Q751" s="302"/>
      <c r="R751" s="304"/>
      <c r="S751" s="302"/>
      <c r="T751" s="304"/>
      <c r="U751" s="302"/>
      <c r="V751" s="304"/>
      <c r="W751" s="302"/>
      <c r="X751" s="304"/>
      <c r="Y751" s="302"/>
      <c r="Z751" s="304"/>
      <c r="AA751" s="302"/>
      <c r="AB751" s="304"/>
      <c r="AC751" s="302"/>
      <c r="AD751" s="304"/>
      <c r="AG751" s="172">
        <f t="shared" si="86"/>
        <v>0</v>
      </c>
      <c r="AH751" s="195">
        <f t="shared" si="87"/>
        <v>0</v>
      </c>
      <c r="AI751" s="201">
        <f t="shared" si="88"/>
        <v>0</v>
      </c>
      <c r="AJ751" s="274"/>
      <c r="AK751" s="274"/>
      <c r="AL751" s="206">
        <f t="shared" si="89"/>
        <v>0</v>
      </c>
      <c r="AM751" s="207">
        <f t="shared" si="90"/>
        <v>0</v>
      </c>
      <c r="AN751" s="208">
        <f t="shared" si="91"/>
        <v>0</v>
      </c>
      <c r="AR751" s="200">
        <f t="shared" si="92"/>
        <v>0</v>
      </c>
      <c r="AS751" s="277">
        <f t="shared" si="93"/>
        <v>0</v>
      </c>
    </row>
    <row r="752" spans="1:45" ht="15" customHeight="1">
      <c r="A752" s="70"/>
      <c r="B752" s="2"/>
      <c r="C752" s="74" t="s">
        <v>165</v>
      </c>
      <c r="D752" s="362" t="str">
        <f>IF(CNGE_2024_M1_Secc3!D163="","",CNGE_2024_M1_Secc3!D163)</f>
        <v/>
      </c>
      <c r="E752" s="363"/>
      <c r="F752" s="363"/>
      <c r="G752" s="363"/>
      <c r="H752" s="363"/>
      <c r="I752" s="363"/>
      <c r="J752" s="363"/>
      <c r="K752" s="363"/>
      <c r="L752" s="363"/>
      <c r="M752" s="363"/>
      <c r="N752" s="363"/>
      <c r="O752" s="363"/>
      <c r="P752" s="364"/>
      <c r="Q752" s="302"/>
      <c r="R752" s="304"/>
      <c r="S752" s="302"/>
      <c r="T752" s="304"/>
      <c r="U752" s="302"/>
      <c r="V752" s="304"/>
      <c r="W752" s="302"/>
      <c r="X752" s="304"/>
      <c r="Y752" s="302"/>
      <c r="Z752" s="304"/>
      <c r="AA752" s="302"/>
      <c r="AB752" s="304"/>
      <c r="AC752" s="302"/>
      <c r="AD752" s="304"/>
      <c r="AG752" s="172">
        <f t="shared" si="86"/>
        <v>0</v>
      </c>
      <c r="AH752" s="195">
        <f t="shared" si="87"/>
        <v>0</v>
      </c>
      <c r="AI752" s="201">
        <f t="shared" si="88"/>
        <v>0</v>
      </c>
      <c r="AJ752" s="274"/>
      <c r="AK752" s="274"/>
      <c r="AL752" s="206">
        <f t="shared" si="89"/>
        <v>0</v>
      </c>
      <c r="AM752" s="207">
        <f t="shared" si="90"/>
        <v>0</v>
      </c>
      <c r="AN752" s="208">
        <f t="shared" si="91"/>
        <v>0</v>
      </c>
      <c r="AR752" s="200">
        <f t="shared" si="92"/>
        <v>0</v>
      </c>
      <c r="AS752" s="277">
        <f t="shared" si="93"/>
        <v>0</v>
      </c>
    </row>
    <row r="753" spans="1:45" ht="15" customHeight="1">
      <c r="A753" s="70"/>
      <c r="B753" s="2"/>
      <c r="C753" s="74" t="s">
        <v>166</v>
      </c>
      <c r="D753" s="362" t="str">
        <f>IF(CNGE_2024_M1_Secc3!D164="","",CNGE_2024_M1_Secc3!D164)</f>
        <v/>
      </c>
      <c r="E753" s="363"/>
      <c r="F753" s="363"/>
      <c r="G753" s="363"/>
      <c r="H753" s="363"/>
      <c r="I753" s="363"/>
      <c r="J753" s="363"/>
      <c r="K753" s="363"/>
      <c r="L753" s="363"/>
      <c r="M753" s="363"/>
      <c r="N753" s="363"/>
      <c r="O753" s="363"/>
      <c r="P753" s="364"/>
      <c r="Q753" s="302"/>
      <c r="R753" s="304"/>
      <c r="S753" s="302"/>
      <c r="T753" s="304"/>
      <c r="U753" s="302"/>
      <c r="V753" s="304"/>
      <c r="W753" s="302"/>
      <c r="X753" s="304"/>
      <c r="Y753" s="302"/>
      <c r="Z753" s="304"/>
      <c r="AA753" s="302"/>
      <c r="AB753" s="304"/>
      <c r="AC753" s="302"/>
      <c r="AD753" s="304"/>
      <c r="AG753" s="172">
        <f t="shared" si="86"/>
        <v>0</v>
      </c>
      <c r="AH753" s="195">
        <f t="shared" si="87"/>
        <v>0</v>
      </c>
      <c r="AI753" s="201">
        <f t="shared" si="88"/>
        <v>0</v>
      </c>
      <c r="AJ753" s="274"/>
      <c r="AK753" s="274"/>
      <c r="AL753" s="206">
        <f t="shared" si="89"/>
        <v>0</v>
      </c>
      <c r="AM753" s="207">
        <f t="shared" si="90"/>
        <v>0</v>
      </c>
      <c r="AN753" s="208">
        <f t="shared" si="91"/>
        <v>0</v>
      </c>
      <c r="AR753" s="200">
        <f t="shared" si="92"/>
        <v>0</v>
      </c>
      <c r="AS753" s="277">
        <f t="shared" si="93"/>
        <v>0</v>
      </c>
    </row>
    <row r="754" spans="1:45" ht="15" customHeight="1">
      <c r="A754" s="70"/>
      <c r="B754" s="2"/>
      <c r="C754" s="74" t="s">
        <v>167</v>
      </c>
      <c r="D754" s="362" t="str">
        <f>IF(CNGE_2024_M1_Secc3!D165="","",CNGE_2024_M1_Secc3!D165)</f>
        <v/>
      </c>
      <c r="E754" s="363"/>
      <c r="F754" s="363"/>
      <c r="G754" s="363"/>
      <c r="H754" s="363"/>
      <c r="I754" s="363"/>
      <c r="J754" s="363"/>
      <c r="K754" s="363"/>
      <c r="L754" s="363"/>
      <c r="M754" s="363"/>
      <c r="N754" s="363"/>
      <c r="O754" s="363"/>
      <c r="P754" s="364"/>
      <c r="Q754" s="302"/>
      <c r="R754" s="304"/>
      <c r="S754" s="302"/>
      <c r="T754" s="304"/>
      <c r="U754" s="302"/>
      <c r="V754" s="304"/>
      <c r="W754" s="302"/>
      <c r="X754" s="304"/>
      <c r="Y754" s="302"/>
      <c r="Z754" s="304"/>
      <c r="AA754" s="302"/>
      <c r="AB754" s="304"/>
      <c r="AC754" s="302"/>
      <c r="AD754" s="304"/>
      <c r="AG754" s="172">
        <f t="shared" si="86"/>
        <v>0</v>
      </c>
      <c r="AH754" s="195">
        <f t="shared" si="87"/>
        <v>0</v>
      </c>
      <c r="AI754" s="201">
        <f t="shared" si="88"/>
        <v>0</v>
      </c>
      <c r="AJ754" s="274"/>
      <c r="AK754" s="274"/>
      <c r="AL754" s="206">
        <f t="shared" si="89"/>
        <v>0</v>
      </c>
      <c r="AM754" s="207">
        <f t="shared" si="90"/>
        <v>0</v>
      </c>
      <c r="AN754" s="208">
        <f t="shared" si="91"/>
        <v>0</v>
      </c>
      <c r="AR754" s="200">
        <f t="shared" si="92"/>
        <v>0</v>
      </c>
      <c r="AS754" s="277">
        <f t="shared" si="93"/>
        <v>0</v>
      </c>
    </row>
    <row r="755" spans="1:45" ht="15" customHeight="1">
      <c r="A755" s="70"/>
      <c r="B755" s="2"/>
      <c r="C755" s="74" t="s">
        <v>168</v>
      </c>
      <c r="D755" s="362" t="str">
        <f>IF(CNGE_2024_M1_Secc3!D166="","",CNGE_2024_M1_Secc3!D166)</f>
        <v/>
      </c>
      <c r="E755" s="363"/>
      <c r="F755" s="363"/>
      <c r="G755" s="363"/>
      <c r="H755" s="363"/>
      <c r="I755" s="363"/>
      <c r="J755" s="363"/>
      <c r="K755" s="363"/>
      <c r="L755" s="363"/>
      <c r="M755" s="363"/>
      <c r="N755" s="363"/>
      <c r="O755" s="363"/>
      <c r="P755" s="364"/>
      <c r="Q755" s="302"/>
      <c r="R755" s="304"/>
      <c r="S755" s="302"/>
      <c r="T755" s="304"/>
      <c r="U755" s="302"/>
      <c r="V755" s="304"/>
      <c r="W755" s="302"/>
      <c r="X755" s="304"/>
      <c r="Y755" s="302"/>
      <c r="Z755" s="304"/>
      <c r="AA755" s="302"/>
      <c r="AB755" s="304"/>
      <c r="AC755" s="302"/>
      <c r="AD755" s="304"/>
      <c r="AG755" s="172">
        <f t="shared" si="86"/>
        <v>0</v>
      </c>
      <c r="AH755" s="195">
        <f t="shared" si="87"/>
        <v>0</v>
      </c>
      <c r="AI755" s="201">
        <f t="shared" si="88"/>
        <v>0</v>
      </c>
      <c r="AJ755" s="274"/>
      <c r="AK755" s="274"/>
      <c r="AL755" s="206">
        <f t="shared" si="89"/>
        <v>0</v>
      </c>
      <c r="AM755" s="207">
        <f t="shared" si="90"/>
        <v>0</v>
      </c>
      <c r="AN755" s="208">
        <f t="shared" si="91"/>
        <v>0</v>
      </c>
      <c r="AR755" s="200">
        <f t="shared" si="92"/>
        <v>0</v>
      </c>
      <c r="AS755" s="277">
        <f t="shared" si="93"/>
        <v>0</v>
      </c>
    </row>
    <row r="756" spans="1:45" ht="15" customHeight="1">
      <c r="A756" s="70"/>
      <c r="B756" s="2"/>
      <c r="C756" s="74" t="s">
        <v>169</v>
      </c>
      <c r="D756" s="362" t="str">
        <f>IF(CNGE_2024_M1_Secc3!D167="","",CNGE_2024_M1_Secc3!D167)</f>
        <v/>
      </c>
      <c r="E756" s="363"/>
      <c r="F756" s="363"/>
      <c r="G756" s="363"/>
      <c r="H756" s="363"/>
      <c r="I756" s="363"/>
      <c r="J756" s="363"/>
      <c r="K756" s="363"/>
      <c r="L756" s="363"/>
      <c r="M756" s="363"/>
      <c r="N756" s="363"/>
      <c r="O756" s="363"/>
      <c r="P756" s="364"/>
      <c r="Q756" s="302"/>
      <c r="R756" s="304"/>
      <c r="S756" s="302"/>
      <c r="T756" s="304"/>
      <c r="U756" s="302"/>
      <c r="V756" s="304"/>
      <c r="W756" s="302"/>
      <c r="X756" s="304"/>
      <c r="Y756" s="302"/>
      <c r="Z756" s="304"/>
      <c r="AA756" s="302"/>
      <c r="AB756" s="304"/>
      <c r="AC756" s="302"/>
      <c r="AD756" s="304"/>
      <c r="AG756" s="172">
        <f t="shared" si="86"/>
        <v>0</v>
      </c>
      <c r="AH756" s="195">
        <f t="shared" si="87"/>
        <v>0</v>
      </c>
      <c r="AI756" s="201">
        <f t="shared" si="88"/>
        <v>0</v>
      </c>
      <c r="AJ756" s="274"/>
      <c r="AK756" s="274"/>
      <c r="AL756" s="206">
        <f t="shared" si="89"/>
        <v>0</v>
      </c>
      <c r="AM756" s="207">
        <f t="shared" si="90"/>
        <v>0</v>
      </c>
      <c r="AN756" s="208">
        <f t="shared" si="91"/>
        <v>0</v>
      </c>
      <c r="AR756" s="200">
        <f t="shared" si="92"/>
        <v>0</v>
      </c>
      <c r="AS756" s="277">
        <f t="shared" si="93"/>
        <v>0</v>
      </c>
    </row>
    <row r="757" spans="1:45" ht="15" customHeight="1">
      <c r="A757" s="70"/>
      <c r="B757" s="2"/>
      <c r="C757" s="74" t="s">
        <v>170</v>
      </c>
      <c r="D757" s="362" t="str">
        <f>IF(CNGE_2024_M1_Secc3!D168="","",CNGE_2024_M1_Secc3!D168)</f>
        <v/>
      </c>
      <c r="E757" s="363"/>
      <c r="F757" s="363"/>
      <c r="G757" s="363"/>
      <c r="H757" s="363"/>
      <c r="I757" s="363"/>
      <c r="J757" s="363"/>
      <c r="K757" s="363"/>
      <c r="L757" s="363"/>
      <c r="M757" s="363"/>
      <c r="N757" s="363"/>
      <c r="O757" s="363"/>
      <c r="P757" s="364"/>
      <c r="Q757" s="302"/>
      <c r="R757" s="304"/>
      <c r="S757" s="302"/>
      <c r="T757" s="304"/>
      <c r="U757" s="302"/>
      <c r="V757" s="304"/>
      <c r="W757" s="302"/>
      <c r="X757" s="304"/>
      <c r="Y757" s="302"/>
      <c r="Z757" s="304"/>
      <c r="AA757" s="302"/>
      <c r="AB757" s="304"/>
      <c r="AC757" s="302"/>
      <c r="AD757" s="304"/>
      <c r="AG757" s="172">
        <f t="shared" si="86"/>
        <v>0</v>
      </c>
      <c r="AH757" s="195">
        <f t="shared" si="87"/>
        <v>0</v>
      </c>
      <c r="AI757" s="201">
        <f t="shared" si="88"/>
        <v>0</v>
      </c>
      <c r="AJ757" s="274"/>
      <c r="AK757" s="274"/>
      <c r="AL757" s="206">
        <f t="shared" si="89"/>
        <v>0</v>
      </c>
      <c r="AM757" s="207">
        <f t="shared" si="90"/>
        <v>0</v>
      </c>
      <c r="AN757" s="208">
        <f t="shared" si="91"/>
        <v>0</v>
      </c>
      <c r="AR757" s="200">
        <f t="shared" si="92"/>
        <v>0</v>
      </c>
      <c r="AS757" s="277">
        <f t="shared" si="93"/>
        <v>0</v>
      </c>
    </row>
    <row r="758" spans="1:45" ht="15" customHeight="1">
      <c r="A758" s="70"/>
      <c r="B758" s="2"/>
      <c r="C758" s="74" t="s">
        <v>171</v>
      </c>
      <c r="D758" s="362" t="str">
        <f>IF(CNGE_2024_M1_Secc3!D169="","",CNGE_2024_M1_Secc3!D169)</f>
        <v/>
      </c>
      <c r="E758" s="363"/>
      <c r="F758" s="363"/>
      <c r="G758" s="363"/>
      <c r="H758" s="363"/>
      <c r="I758" s="363"/>
      <c r="J758" s="363"/>
      <c r="K758" s="363"/>
      <c r="L758" s="363"/>
      <c r="M758" s="363"/>
      <c r="N758" s="363"/>
      <c r="O758" s="363"/>
      <c r="P758" s="364"/>
      <c r="Q758" s="302"/>
      <c r="R758" s="304"/>
      <c r="S758" s="302"/>
      <c r="T758" s="304"/>
      <c r="U758" s="302"/>
      <c r="V758" s="304"/>
      <c r="W758" s="302"/>
      <c r="X758" s="304"/>
      <c r="Y758" s="302"/>
      <c r="Z758" s="304"/>
      <c r="AA758" s="302"/>
      <c r="AB758" s="304"/>
      <c r="AC758" s="302"/>
      <c r="AD758" s="304"/>
      <c r="AG758" s="172">
        <f t="shared" si="86"/>
        <v>0</v>
      </c>
      <c r="AH758" s="195">
        <f t="shared" si="87"/>
        <v>0</v>
      </c>
      <c r="AI758" s="201">
        <f t="shared" si="88"/>
        <v>0</v>
      </c>
      <c r="AJ758" s="274"/>
      <c r="AK758" s="274"/>
      <c r="AL758" s="206">
        <f t="shared" si="89"/>
        <v>0</v>
      </c>
      <c r="AM758" s="207">
        <f t="shared" si="90"/>
        <v>0</v>
      </c>
      <c r="AN758" s="208">
        <f t="shared" si="91"/>
        <v>0</v>
      </c>
      <c r="AR758" s="200">
        <f t="shared" si="92"/>
        <v>0</v>
      </c>
      <c r="AS758" s="277">
        <f t="shared" si="93"/>
        <v>0</v>
      </c>
    </row>
    <row r="759" spans="1:45" ht="15" customHeight="1">
      <c r="A759" s="70"/>
      <c r="B759" s="2"/>
      <c r="C759" s="74" t="s">
        <v>172</v>
      </c>
      <c r="D759" s="362" t="str">
        <f>IF(CNGE_2024_M1_Secc3!D170="","",CNGE_2024_M1_Secc3!D170)</f>
        <v/>
      </c>
      <c r="E759" s="363"/>
      <c r="F759" s="363"/>
      <c r="G759" s="363"/>
      <c r="H759" s="363"/>
      <c r="I759" s="363"/>
      <c r="J759" s="363"/>
      <c r="K759" s="363"/>
      <c r="L759" s="363"/>
      <c r="M759" s="363"/>
      <c r="N759" s="363"/>
      <c r="O759" s="363"/>
      <c r="P759" s="364"/>
      <c r="Q759" s="302"/>
      <c r="R759" s="304"/>
      <c r="S759" s="302"/>
      <c r="T759" s="304"/>
      <c r="U759" s="302"/>
      <c r="V759" s="304"/>
      <c r="W759" s="302"/>
      <c r="X759" s="304"/>
      <c r="Y759" s="302"/>
      <c r="Z759" s="304"/>
      <c r="AA759" s="302"/>
      <c r="AB759" s="304"/>
      <c r="AC759" s="302"/>
      <c r="AD759" s="304"/>
      <c r="AG759" s="172">
        <f t="shared" si="86"/>
        <v>0</v>
      </c>
      <c r="AH759" s="195">
        <f t="shared" si="87"/>
        <v>0</v>
      </c>
      <c r="AI759" s="201">
        <f t="shared" si="88"/>
        <v>0</v>
      </c>
      <c r="AJ759" s="274"/>
      <c r="AK759" s="274"/>
      <c r="AL759" s="206">
        <f t="shared" si="89"/>
        <v>0</v>
      </c>
      <c r="AM759" s="207">
        <f t="shared" si="90"/>
        <v>0</v>
      </c>
      <c r="AN759" s="208">
        <f t="shared" si="91"/>
        <v>0</v>
      </c>
      <c r="AR759" s="200">
        <f t="shared" si="92"/>
        <v>0</v>
      </c>
      <c r="AS759" s="277">
        <f t="shared" si="93"/>
        <v>0</v>
      </c>
    </row>
    <row r="760" spans="1:45" ht="15" customHeight="1">
      <c r="A760" s="70"/>
      <c r="B760" s="2"/>
      <c r="C760" s="74" t="s">
        <v>173</v>
      </c>
      <c r="D760" s="362" t="str">
        <f>IF(CNGE_2024_M1_Secc3!D171="","",CNGE_2024_M1_Secc3!D171)</f>
        <v/>
      </c>
      <c r="E760" s="363"/>
      <c r="F760" s="363"/>
      <c r="G760" s="363"/>
      <c r="H760" s="363"/>
      <c r="I760" s="363"/>
      <c r="J760" s="363"/>
      <c r="K760" s="363"/>
      <c r="L760" s="363"/>
      <c r="M760" s="363"/>
      <c r="N760" s="363"/>
      <c r="O760" s="363"/>
      <c r="P760" s="364"/>
      <c r="Q760" s="302"/>
      <c r="R760" s="304"/>
      <c r="S760" s="302"/>
      <c r="T760" s="304"/>
      <c r="U760" s="302"/>
      <c r="V760" s="304"/>
      <c r="W760" s="302"/>
      <c r="X760" s="304"/>
      <c r="Y760" s="302"/>
      <c r="Z760" s="304"/>
      <c r="AA760" s="302"/>
      <c r="AB760" s="304"/>
      <c r="AC760" s="302"/>
      <c r="AD760" s="304"/>
      <c r="AG760" s="172">
        <f t="shared" si="86"/>
        <v>0</v>
      </c>
      <c r="AH760" s="195">
        <f t="shared" si="87"/>
        <v>0</v>
      </c>
      <c r="AI760" s="201">
        <f t="shared" si="88"/>
        <v>0</v>
      </c>
      <c r="AJ760" s="274"/>
      <c r="AK760" s="274"/>
      <c r="AL760" s="206">
        <f t="shared" si="89"/>
        <v>0</v>
      </c>
      <c r="AM760" s="207">
        <f t="shared" si="90"/>
        <v>0</v>
      </c>
      <c r="AN760" s="208">
        <f t="shared" si="91"/>
        <v>0</v>
      </c>
      <c r="AR760" s="200">
        <f t="shared" si="92"/>
        <v>0</v>
      </c>
      <c r="AS760" s="277">
        <f t="shared" si="93"/>
        <v>0</v>
      </c>
    </row>
    <row r="761" spans="1:45" ht="15" customHeight="1">
      <c r="A761" s="70"/>
      <c r="B761" s="2"/>
      <c r="C761" s="74" t="s">
        <v>174</v>
      </c>
      <c r="D761" s="362" t="str">
        <f>IF(CNGE_2024_M1_Secc3!D172="","",CNGE_2024_M1_Secc3!D172)</f>
        <v/>
      </c>
      <c r="E761" s="363"/>
      <c r="F761" s="363"/>
      <c r="G761" s="363"/>
      <c r="H761" s="363"/>
      <c r="I761" s="363"/>
      <c r="J761" s="363"/>
      <c r="K761" s="363"/>
      <c r="L761" s="363"/>
      <c r="M761" s="363"/>
      <c r="N761" s="363"/>
      <c r="O761" s="363"/>
      <c r="P761" s="364"/>
      <c r="Q761" s="302"/>
      <c r="R761" s="304"/>
      <c r="S761" s="302"/>
      <c r="T761" s="304"/>
      <c r="U761" s="302"/>
      <c r="V761" s="304"/>
      <c r="W761" s="302"/>
      <c r="X761" s="304"/>
      <c r="Y761" s="302"/>
      <c r="Z761" s="304"/>
      <c r="AA761" s="302"/>
      <c r="AB761" s="304"/>
      <c r="AC761" s="302"/>
      <c r="AD761" s="304"/>
      <c r="AG761" s="172">
        <f t="shared" si="86"/>
        <v>0</v>
      </c>
      <c r="AH761" s="195">
        <f t="shared" si="87"/>
        <v>0</v>
      </c>
      <c r="AI761" s="201">
        <f t="shared" si="88"/>
        <v>0</v>
      </c>
      <c r="AJ761" s="274"/>
      <c r="AK761" s="274"/>
      <c r="AL761" s="206">
        <f t="shared" si="89"/>
        <v>0</v>
      </c>
      <c r="AM761" s="207">
        <f t="shared" si="90"/>
        <v>0</v>
      </c>
      <c r="AN761" s="208">
        <f t="shared" si="91"/>
        <v>0</v>
      </c>
      <c r="AR761" s="200">
        <f t="shared" si="92"/>
        <v>0</v>
      </c>
      <c r="AS761" s="277">
        <f t="shared" si="93"/>
        <v>0</v>
      </c>
    </row>
    <row r="762" spans="1:45" ht="15" customHeight="1">
      <c r="A762" s="70"/>
      <c r="B762" s="2"/>
      <c r="C762" s="74" t="s">
        <v>175</v>
      </c>
      <c r="D762" s="362" t="str">
        <f>IF(CNGE_2024_M1_Secc3!D173="","",CNGE_2024_M1_Secc3!D173)</f>
        <v/>
      </c>
      <c r="E762" s="363"/>
      <c r="F762" s="363"/>
      <c r="G762" s="363"/>
      <c r="H762" s="363"/>
      <c r="I762" s="363"/>
      <c r="J762" s="363"/>
      <c r="K762" s="363"/>
      <c r="L762" s="363"/>
      <c r="M762" s="363"/>
      <c r="N762" s="363"/>
      <c r="O762" s="363"/>
      <c r="P762" s="364"/>
      <c r="Q762" s="302"/>
      <c r="R762" s="304"/>
      <c r="S762" s="302"/>
      <c r="T762" s="304"/>
      <c r="U762" s="302"/>
      <c r="V762" s="304"/>
      <c r="W762" s="302"/>
      <c r="X762" s="304"/>
      <c r="Y762" s="302"/>
      <c r="Z762" s="304"/>
      <c r="AA762" s="302"/>
      <c r="AB762" s="304"/>
      <c r="AC762" s="302"/>
      <c r="AD762" s="304"/>
      <c r="AG762" s="172">
        <f t="shared" si="86"/>
        <v>0</v>
      </c>
      <c r="AH762" s="195">
        <f t="shared" si="87"/>
        <v>0</v>
      </c>
      <c r="AI762" s="201">
        <f t="shared" si="88"/>
        <v>0</v>
      </c>
      <c r="AJ762" s="274"/>
      <c r="AK762" s="274"/>
      <c r="AL762" s="206">
        <f t="shared" si="89"/>
        <v>0</v>
      </c>
      <c r="AM762" s="207">
        <f t="shared" si="90"/>
        <v>0</v>
      </c>
      <c r="AN762" s="208">
        <f t="shared" si="91"/>
        <v>0</v>
      </c>
      <c r="AR762" s="200">
        <f t="shared" si="92"/>
        <v>0</v>
      </c>
      <c r="AS762" s="277">
        <f t="shared" si="93"/>
        <v>0</v>
      </c>
    </row>
    <row r="763" spans="1:45" ht="15" customHeight="1">
      <c r="A763" s="70"/>
      <c r="B763" s="2"/>
      <c r="C763" s="74" t="s">
        <v>176</v>
      </c>
      <c r="D763" s="362" t="str">
        <f>IF(CNGE_2024_M1_Secc3!D174="","",CNGE_2024_M1_Secc3!D174)</f>
        <v/>
      </c>
      <c r="E763" s="363"/>
      <c r="F763" s="363"/>
      <c r="G763" s="363"/>
      <c r="H763" s="363"/>
      <c r="I763" s="363"/>
      <c r="J763" s="363"/>
      <c r="K763" s="363"/>
      <c r="L763" s="363"/>
      <c r="M763" s="363"/>
      <c r="N763" s="363"/>
      <c r="O763" s="363"/>
      <c r="P763" s="364"/>
      <c r="Q763" s="302"/>
      <c r="R763" s="304"/>
      <c r="S763" s="302"/>
      <c r="T763" s="304"/>
      <c r="U763" s="302"/>
      <c r="V763" s="304"/>
      <c r="W763" s="302"/>
      <c r="X763" s="304"/>
      <c r="Y763" s="302"/>
      <c r="Z763" s="304"/>
      <c r="AA763" s="302"/>
      <c r="AB763" s="304"/>
      <c r="AC763" s="302"/>
      <c r="AD763" s="304"/>
      <c r="AG763" s="172">
        <f t="shared" si="86"/>
        <v>0</v>
      </c>
      <c r="AH763" s="195">
        <f t="shared" si="87"/>
        <v>0</v>
      </c>
      <c r="AI763" s="201">
        <f t="shared" si="88"/>
        <v>0</v>
      </c>
      <c r="AJ763" s="274"/>
      <c r="AK763" s="274"/>
      <c r="AL763" s="206">
        <f t="shared" si="89"/>
        <v>0</v>
      </c>
      <c r="AM763" s="207">
        <f t="shared" si="90"/>
        <v>0</v>
      </c>
      <c r="AN763" s="208">
        <f t="shared" si="91"/>
        <v>0</v>
      </c>
      <c r="AR763" s="200">
        <f t="shared" si="92"/>
        <v>0</v>
      </c>
      <c r="AS763" s="277">
        <f t="shared" si="93"/>
        <v>0</v>
      </c>
    </row>
    <row r="764" spans="1:45" ht="15" customHeight="1">
      <c r="A764" s="70"/>
      <c r="B764" s="2"/>
      <c r="C764" s="74" t="s">
        <v>177</v>
      </c>
      <c r="D764" s="362" t="str">
        <f>IF(CNGE_2024_M1_Secc3!D175="","",CNGE_2024_M1_Secc3!D175)</f>
        <v/>
      </c>
      <c r="E764" s="363"/>
      <c r="F764" s="363"/>
      <c r="G764" s="363"/>
      <c r="H764" s="363"/>
      <c r="I764" s="363"/>
      <c r="J764" s="363"/>
      <c r="K764" s="363"/>
      <c r="L764" s="363"/>
      <c r="M764" s="363"/>
      <c r="N764" s="363"/>
      <c r="O764" s="363"/>
      <c r="P764" s="364"/>
      <c r="Q764" s="302"/>
      <c r="R764" s="304"/>
      <c r="S764" s="302"/>
      <c r="T764" s="304"/>
      <c r="U764" s="302"/>
      <c r="V764" s="304"/>
      <c r="W764" s="302"/>
      <c r="X764" s="304"/>
      <c r="Y764" s="302"/>
      <c r="Z764" s="304"/>
      <c r="AA764" s="302"/>
      <c r="AB764" s="304"/>
      <c r="AC764" s="302"/>
      <c r="AD764" s="304"/>
      <c r="AG764" s="172">
        <f t="shared" si="86"/>
        <v>0</v>
      </c>
      <c r="AH764" s="195">
        <f t="shared" si="87"/>
        <v>0</v>
      </c>
      <c r="AI764" s="201">
        <f t="shared" si="88"/>
        <v>0</v>
      </c>
      <c r="AJ764" s="274"/>
      <c r="AK764" s="274"/>
      <c r="AL764" s="206">
        <f t="shared" si="89"/>
        <v>0</v>
      </c>
      <c r="AM764" s="207">
        <f t="shared" si="90"/>
        <v>0</v>
      </c>
      <c r="AN764" s="208">
        <f t="shared" si="91"/>
        <v>0</v>
      </c>
      <c r="AR764" s="200">
        <f t="shared" si="92"/>
        <v>0</v>
      </c>
      <c r="AS764" s="277">
        <f t="shared" si="93"/>
        <v>0</v>
      </c>
    </row>
    <row r="765" spans="1:45" ht="15" customHeight="1">
      <c r="A765" s="70"/>
      <c r="B765" s="2"/>
      <c r="C765" s="74" t="s">
        <v>178</v>
      </c>
      <c r="D765" s="362" t="str">
        <f>IF(CNGE_2024_M1_Secc3!D176="","",CNGE_2024_M1_Secc3!D176)</f>
        <v/>
      </c>
      <c r="E765" s="363"/>
      <c r="F765" s="363"/>
      <c r="G765" s="363"/>
      <c r="H765" s="363"/>
      <c r="I765" s="363"/>
      <c r="J765" s="363"/>
      <c r="K765" s="363"/>
      <c r="L765" s="363"/>
      <c r="M765" s="363"/>
      <c r="N765" s="363"/>
      <c r="O765" s="363"/>
      <c r="P765" s="364"/>
      <c r="Q765" s="302"/>
      <c r="R765" s="304"/>
      <c r="S765" s="302"/>
      <c r="T765" s="304"/>
      <c r="U765" s="302"/>
      <c r="V765" s="304"/>
      <c r="W765" s="302"/>
      <c r="X765" s="304"/>
      <c r="Y765" s="302"/>
      <c r="Z765" s="304"/>
      <c r="AA765" s="302"/>
      <c r="AB765" s="304"/>
      <c r="AC765" s="302"/>
      <c r="AD765" s="304"/>
      <c r="AG765" s="172">
        <f t="shared" si="86"/>
        <v>0</v>
      </c>
      <c r="AH765" s="195">
        <f t="shared" si="87"/>
        <v>0</v>
      </c>
      <c r="AI765" s="201">
        <f t="shared" si="88"/>
        <v>0</v>
      </c>
      <c r="AJ765" s="274"/>
      <c r="AK765" s="274"/>
      <c r="AL765" s="206">
        <f t="shared" si="89"/>
        <v>0</v>
      </c>
      <c r="AM765" s="207">
        <f t="shared" si="90"/>
        <v>0</v>
      </c>
      <c r="AN765" s="208">
        <f t="shared" si="91"/>
        <v>0</v>
      </c>
      <c r="AR765" s="200">
        <f t="shared" si="92"/>
        <v>0</v>
      </c>
      <c r="AS765" s="277">
        <f t="shared" si="93"/>
        <v>0</v>
      </c>
    </row>
    <row r="766" spans="1:45" ht="15" customHeight="1">
      <c r="A766" s="70"/>
      <c r="B766" s="2"/>
      <c r="C766" s="74" t="s">
        <v>179</v>
      </c>
      <c r="D766" s="362" t="str">
        <f>IF(CNGE_2024_M1_Secc3!D177="","",CNGE_2024_M1_Secc3!D177)</f>
        <v/>
      </c>
      <c r="E766" s="363"/>
      <c r="F766" s="363"/>
      <c r="G766" s="363"/>
      <c r="H766" s="363"/>
      <c r="I766" s="363"/>
      <c r="J766" s="363"/>
      <c r="K766" s="363"/>
      <c r="L766" s="363"/>
      <c r="M766" s="363"/>
      <c r="N766" s="363"/>
      <c r="O766" s="363"/>
      <c r="P766" s="364"/>
      <c r="Q766" s="302"/>
      <c r="R766" s="304"/>
      <c r="S766" s="302"/>
      <c r="T766" s="304"/>
      <c r="U766" s="302"/>
      <c r="V766" s="304"/>
      <c r="W766" s="302"/>
      <c r="X766" s="304"/>
      <c r="Y766" s="302"/>
      <c r="Z766" s="304"/>
      <c r="AA766" s="302"/>
      <c r="AB766" s="304"/>
      <c r="AC766" s="302"/>
      <c r="AD766" s="304"/>
      <c r="AG766" s="172">
        <f t="shared" si="86"/>
        <v>0</v>
      </c>
      <c r="AH766" s="195">
        <f t="shared" si="87"/>
        <v>0</v>
      </c>
      <c r="AI766" s="201">
        <f t="shared" si="88"/>
        <v>0</v>
      </c>
      <c r="AJ766" s="274"/>
      <c r="AK766" s="274"/>
      <c r="AL766" s="206">
        <f t="shared" si="89"/>
        <v>0</v>
      </c>
      <c r="AM766" s="207">
        <f t="shared" si="90"/>
        <v>0</v>
      </c>
      <c r="AN766" s="208">
        <f t="shared" si="91"/>
        <v>0</v>
      </c>
      <c r="AR766" s="200">
        <f t="shared" si="92"/>
        <v>0</v>
      </c>
      <c r="AS766" s="277">
        <f t="shared" si="93"/>
        <v>0</v>
      </c>
    </row>
    <row r="767" spans="1:45" ht="15" customHeight="1">
      <c r="A767" s="70"/>
      <c r="B767" s="2"/>
      <c r="C767" s="123" t="s">
        <v>180</v>
      </c>
      <c r="D767" s="362" t="str">
        <f>IF(CNGE_2024_M1_Secc3!D178="","",CNGE_2024_M1_Secc3!D178)</f>
        <v/>
      </c>
      <c r="E767" s="363"/>
      <c r="F767" s="363"/>
      <c r="G767" s="363"/>
      <c r="H767" s="363"/>
      <c r="I767" s="363"/>
      <c r="J767" s="363"/>
      <c r="K767" s="363"/>
      <c r="L767" s="363"/>
      <c r="M767" s="363"/>
      <c r="N767" s="363"/>
      <c r="O767" s="363"/>
      <c r="P767" s="364"/>
      <c r="Q767" s="302"/>
      <c r="R767" s="304"/>
      <c r="S767" s="302"/>
      <c r="T767" s="304"/>
      <c r="U767" s="302"/>
      <c r="V767" s="304"/>
      <c r="W767" s="302"/>
      <c r="X767" s="304"/>
      <c r="Y767" s="302"/>
      <c r="Z767" s="304"/>
      <c r="AA767" s="302"/>
      <c r="AB767" s="304"/>
      <c r="AC767" s="302"/>
      <c r="AD767" s="304"/>
      <c r="AG767" s="172">
        <f t="shared" si="86"/>
        <v>0</v>
      </c>
      <c r="AH767" s="195">
        <f t="shared" si="87"/>
        <v>0</v>
      </c>
      <c r="AI767" s="201">
        <f t="shared" si="88"/>
        <v>0</v>
      </c>
      <c r="AJ767" s="274"/>
      <c r="AK767" s="274"/>
      <c r="AL767" s="206">
        <f t="shared" si="89"/>
        <v>0</v>
      </c>
      <c r="AM767" s="207">
        <f t="shared" si="90"/>
        <v>0</v>
      </c>
      <c r="AN767" s="208">
        <f t="shared" si="91"/>
        <v>0</v>
      </c>
      <c r="AR767" s="200">
        <f t="shared" si="92"/>
        <v>0</v>
      </c>
      <c r="AS767" s="277">
        <f t="shared" si="93"/>
        <v>0</v>
      </c>
    </row>
    <row r="768" spans="1:45" ht="15" customHeight="1">
      <c r="A768" s="70"/>
      <c r="B768" s="2"/>
      <c r="C768" s="123" t="s">
        <v>181</v>
      </c>
      <c r="D768" s="362" t="str">
        <f>IF(CNGE_2024_M1_Secc3!D179="","",CNGE_2024_M1_Secc3!D179)</f>
        <v/>
      </c>
      <c r="E768" s="363"/>
      <c r="F768" s="363"/>
      <c r="G768" s="363"/>
      <c r="H768" s="363"/>
      <c r="I768" s="363"/>
      <c r="J768" s="363"/>
      <c r="K768" s="363"/>
      <c r="L768" s="363"/>
      <c r="M768" s="363"/>
      <c r="N768" s="363"/>
      <c r="O768" s="363"/>
      <c r="P768" s="364"/>
      <c r="Q768" s="302"/>
      <c r="R768" s="304"/>
      <c r="S768" s="302"/>
      <c r="T768" s="304"/>
      <c r="U768" s="302"/>
      <c r="V768" s="304"/>
      <c r="W768" s="302"/>
      <c r="X768" s="304"/>
      <c r="Y768" s="302"/>
      <c r="Z768" s="304"/>
      <c r="AA768" s="302"/>
      <c r="AB768" s="304"/>
      <c r="AC768" s="302"/>
      <c r="AD768" s="304"/>
      <c r="AG768" s="172">
        <f t="shared" si="86"/>
        <v>0</v>
      </c>
      <c r="AH768" s="195">
        <f t="shared" si="87"/>
        <v>0</v>
      </c>
      <c r="AI768" s="201">
        <f t="shared" si="88"/>
        <v>0</v>
      </c>
      <c r="AJ768" s="274"/>
      <c r="AK768" s="274"/>
      <c r="AL768" s="206">
        <f t="shared" si="89"/>
        <v>0</v>
      </c>
      <c r="AM768" s="207">
        <f t="shared" si="90"/>
        <v>0</v>
      </c>
      <c r="AN768" s="208">
        <f t="shared" si="91"/>
        <v>0</v>
      </c>
      <c r="AR768" s="200">
        <f t="shared" si="92"/>
        <v>0</v>
      </c>
      <c r="AS768" s="277">
        <f t="shared" si="93"/>
        <v>0</v>
      </c>
    </row>
    <row r="769" spans="1:45" ht="15" customHeight="1">
      <c r="A769" s="70"/>
      <c r="B769" s="2"/>
      <c r="C769" s="123" t="s">
        <v>182</v>
      </c>
      <c r="D769" s="362" t="str">
        <f>IF(CNGE_2024_M1_Secc3!D180="","",CNGE_2024_M1_Secc3!D180)</f>
        <v/>
      </c>
      <c r="E769" s="363"/>
      <c r="F769" s="363"/>
      <c r="G769" s="363"/>
      <c r="H769" s="363"/>
      <c r="I769" s="363"/>
      <c r="J769" s="363"/>
      <c r="K769" s="363"/>
      <c r="L769" s="363"/>
      <c r="M769" s="363"/>
      <c r="N769" s="363"/>
      <c r="O769" s="363"/>
      <c r="P769" s="364"/>
      <c r="Q769" s="302"/>
      <c r="R769" s="304"/>
      <c r="S769" s="302"/>
      <c r="T769" s="304"/>
      <c r="U769" s="302"/>
      <c r="V769" s="304"/>
      <c r="W769" s="302"/>
      <c r="X769" s="304"/>
      <c r="Y769" s="302"/>
      <c r="Z769" s="304"/>
      <c r="AA769" s="302"/>
      <c r="AB769" s="304"/>
      <c r="AC769" s="302"/>
      <c r="AD769" s="304"/>
      <c r="AG769" s="172">
        <f t="shared" si="86"/>
        <v>0</v>
      </c>
      <c r="AH769" s="195">
        <f t="shared" si="87"/>
        <v>0</v>
      </c>
      <c r="AI769" s="201">
        <f t="shared" si="88"/>
        <v>0</v>
      </c>
      <c r="AJ769" s="274"/>
      <c r="AK769" s="274"/>
      <c r="AL769" s="206">
        <f t="shared" si="89"/>
        <v>0</v>
      </c>
      <c r="AM769" s="207">
        <f t="shared" si="90"/>
        <v>0</v>
      </c>
      <c r="AN769" s="208">
        <f t="shared" si="91"/>
        <v>0</v>
      </c>
      <c r="AR769" s="200">
        <f t="shared" si="92"/>
        <v>0</v>
      </c>
      <c r="AS769" s="277">
        <f t="shared" si="93"/>
        <v>0</v>
      </c>
    </row>
    <row r="770" spans="1:45" ht="15" customHeight="1">
      <c r="A770" s="70"/>
      <c r="B770" s="2"/>
      <c r="C770" s="123" t="s">
        <v>183</v>
      </c>
      <c r="D770" s="362" t="str">
        <f>IF(CNGE_2024_M1_Secc3!D181="","",CNGE_2024_M1_Secc3!D181)</f>
        <v/>
      </c>
      <c r="E770" s="363"/>
      <c r="F770" s="363"/>
      <c r="G770" s="363"/>
      <c r="H770" s="363"/>
      <c r="I770" s="363"/>
      <c r="J770" s="363"/>
      <c r="K770" s="363"/>
      <c r="L770" s="363"/>
      <c r="M770" s="363"/>
      <c r="N770" s="363"/>
      <c r="O770" s="363"/>
      <c r="P770" s="364"/>
      <c r="Q770" s="302"/>
      <c r="R770" s="304"/>
      <c r="S770" s="302"/>
      <c r="T770" s="304"/>
      <c r="U770" s="302"/>
      <c r="V770" s="304"/>
      <c r="W770" s="302"/>
      <c r="X770" s="304"/>
      <c r="Y770" s="302"/>
      <c r="Z770" s="304"/>
      <c r="AA770" s="302"/>
      <c r="AB770" s="304"/>
      <c r="AC770" s="302"/>
      <c r="AD770" s="304"/>
      <c r="AG770" s="172">
        <f t="shared" si="86"/>
        <v>0</v>
      </c>
      <c r="AH770" s="195">
        <f t="shared" si="87"/>
        <v>0</v>
      </c>
      <c r="AI770" s="201">
        <f t="shared" si="88"/>
        <v>0</v>
      </c>
      <c r="AJ770" s="274"/>
      <c r="AK770" s="274"/>
      <c r="AL770" s="206">
        <f t="shared" si="89"/>
        <v>0</v>
      </c>
      <c r="AM770" s="207">
        <f t="shared" si="90"/>
        <v>0</v>
      </c>
      <c r="AN770" s="208">
        <f t="shared" si="91"/>
        <v>0</v>
      </c>
      <c r="AR770" s="200">
        <f t="shared" si="92"/>
        <v>0</v>
      </c>
      <c r="AS770" s="277">
        <f t="shared" si="93"/>
        <v>0</v>
      </c>
    </row>
    <row r="771" spans="1:45" ht="15" customHeight="1">
      <c r="A771" s="70"/>
      <c r="B771" s="2"/>
      <c r="C771" s="123" t="s">
        <v>184</v>
      </c>
      <c r="D771" s="362" t="str">
        <f>IF(CNGE_2024_M1_Secc3!D182="","",CNGE_2024_M1_Secc3!D182)</f>
        <v/>
      </c>
      <c r="E771" s="363"/>
      <c r="F771" s="363"/>
      <c r="G771" s="363"/>
      <c r="H771" s="363"/>
      <c r="I771" s="363"/>
      <c r="J771" s="363"/>
      <c r="K771" s="363"/>
      <c r="L771" s="363"/>
      <c r="M771" s="363"/>
      <c r="N771" s="363"/>
      <c r="O771" s="363"/>
      <c r="P771" s="364"/>
      <c r="Q771" s="302"/>
      <c r="R771" s="304"/>
      <c r="S771" s="302"/>
      <c r="T771" s="304"/>
      <c r="U771" s="302"/>
      <c r="V771" s="304"/>
      <c r="W771" s="302"/>
      <c r="X771" s="304"/>
      <c r="Y771" s="302"/>
      <c r="Z771" s="304"/>
      <c r="AA771" s="302"/>
      <c r="AB771" s="304"/>
      <c r="AC771" s="302"/>
      <c r="AD771" s="304"/>
      <c r="AG771" s="172">
        <f t="shared" si="86"/>
        <v>0</v>
      </c>
      <c r="AH771" s="195">
        <f t="shared" si="87"/>
        <v>0</v>
      </c>
      <c r="AI771" s="201">
        <f t="shared" si="88"/>
        <v>0</v>
      </c>
      <c r="AJ771" s="274"/>
      <c r="AK771" s="274"/>
      <c r="AL771" s="206">
        <f t="shared" si="89"/>
        <v>0</v>
      </c>
      <c r="AM771" s="207">
        <f t="shared" si="90"/>
        <v>0</v>
      </c>
      <c r="AN771" s="208">
        <f t="shared" si="91"/>
        <v>0</v>
      </c>
      <c r="AR771" s="200">
        <f t="shared" si="92"/>
        <v>0</v>
      </c>
      <c r="AS771" s="277">
        <f t="shared" si="93"/>
        <v>0</v>
      </c>
    </row>
    <row r="772" spans="1:45" ht="15" customHeight="1">
      <c r="A772" s="70"/>
      <c r="B772" s="2"/>
      <c r="C772" s="123" t="s">
        <v>185</v>
      </c>
      <c r="D772" s="362" t="str">
        <f>IF(CNGE_2024_M1_Secc3!D183="","",CNGE_2024_M1_Secc3!D183)</f>
        <v/>
      </c>
      <c r="E772" s="363"/>
      <c r="F772" s="363"/>
      <c r="G772" s="363"/>
      <c r="H772" s="363"/>
      <c r="I772" s="363"/>
      <c r="J772" s="363"/>
      <c r="K772" s="363"/>
      <c r="L772" s="363"/>
      <c r="M772" s="363"/>
      <c r="N772" s="363"/>
      <c r="O772" s="363"/>
      <c r="P772" s="364"/>
      <c r="Q772" s="302"/>
      <c r="R772" s="304"/>
      <c r="S772" s="302"/>
      <c r="T772" s="304"/>
      <c r="U772" s="302"/>
      <c r="V772" s="304"/>
      <c r="W772" s="302"/>
      <c r="X772" s="304"/>
      <c r="Y772" s="302"/>
      <c r="Z772" s="304"/>
      <c r="AA772" s="302"/>
      <c r="AB772" s="304"/>
      <c r="AC772" s="302"/>
      <c r="AD772" s="304"/>
      <c r="AG772" s="172">
        <f t="shared" si="86"/>
        <v>0</v>
      </c>
      <c r="AH772" s="195">
        <f t="shared" si="87"/>
        <v>0</v>
      </c>
      <c r="AI772" s="201">
        <f t="shared" si="88"/>
        <v>0</v>
      </c>
      <c r="AJ772" s="274"/>
      <c r="AK772" s="274"/>
      <c r="AL772" s="206">
        <f t="shared" si="89"/>
        <v>0</v>
      </c>
      <c r="AM772" s="207">
        <f t="shared" si="90"/>
        <v>0</v>
      </c>
      <c r="AN772" s="208">
        <f t="shared" si="91"/>
        <v>0</v>
      </c>
      <c r="AR772" s="200">
        <f t="shared" si="92"/>
        <v>0</v>
      </c>
      <c r="AS772" s="277">
        <f t="shared" si="93"/>
        <v>0</v>
      </c>
    </row>
    <row r="773" spans="1:45" ht="15" customHeight="1">
      <c r="A773" s="70"/>
      <c r="B773" s="2"/>
      <c r="C773" s="123" t="s">
        <v>186</v>
      </c>
      <c r="D773" s="362" t="str">
        <f>IF(CNGE_2024_M1_Secc3!D184="","",CNGE_2024_M1_Secc3!D184)</f>
        <v/>
      </c>
      <c r="E773" s="363"/>
      <c r="F773" s="363"/>
      <c r="G773" s="363"/>
      <c r="H773" s="363"/>
      <c r="I773" s="363"/>
      <c r="J773" s="363"/>
      <c r="K773" s="363"/>
      <c r="L773" s="363"/>
      <c r="M773" s="363"/>
      <c r="N773" s="363"/>
      <c r="O773" s="363"/>
      <c r="P773" s="364"/>
      <c r="Q773" s="302"/>
      <c r="R773" s="304"/>
      <c r="S773" s="302"/>
      <c r="T773" s="304"/>
      <c r="U773" s="302"/>
      <c r="V773" s="304"/>
      <c r="W773" s="302"/>
      <c r="X773" s="304"/>
      <c r="Y773" s="302"/>
      <c r="Z773" s="304"/>
      <c r="AA773" s="302"/>
      <c r="AB773" s="304"/>
      <c r="AC773" s="302"/>
      <c r="AD773" s="304"/>
      <c r="AG773" s="172">
        <f t="shared" si="86"/>
        <v>0</v>
      </c>
      <c r="AH773" s="195">
        <f t="shared" si="87"/>
        <v>0</v>
      </c>
      <c r="AI773" s="201">
        <f t="shared" si="88"/>
        <v>0</v>
      </c>
      <c r="AJ773" s="274"/>
      <c r="AK773" s="274"/>
      <c r="AL773" s="206">
        <f t="shared" si="89"/>
        <v>0</v>
      </c>
      <c r="AM773" s="207">
        <f t="shared" si="90"/>
        <v>0</v>
      </c>
      <c r="AN773" s="208">
        <f t="shared" si="91"/>
        <v>0</v>
      </c>
      <c r="AR773" s="200">
        <f t="shared" si="92"/>
        <v>0</v>
      </c>
      <c r="AS773" s="277">
        <f t="shared" si="93"/>
        <v>0</v>
      </c>
    </row>
    <row r="774" spans="1:45" ht="15" customHeight="1">
      <c r="A774" s="70"/>
      <c r="B774" s="2"/>
      <c r="C774" s="123" t="s">
        <v>187</v>
      </c>
      <c r="D774" s="362" t="str">
        <f>IF(CNGE_2024_M1_Secc3!D185="","",CNGE_2024_M1_Secc3!D185)</f>
        <v/>
      </c>
      <c r="E774" s="363"/>
      <c r="F774" s="363"/>
      <c r="G774" s="363"/>
      <c r="H774" s="363"/>
      <c r="I774" s="363"/>
      <c r="J774" s="363"/>
      <c r="K774" s="363"/>
      <c r="L774" s="363"/>
      <c r="M774" s="363"/>
      <c r="N774" s="363"/>
      <c r="O774" s="363"/>
      <c r="P774" s="364"/>
      <c r="Q774" s="302"/>
      <c r="R774" s="304"/>
      <c r="S774" s="302"/>
      <c r="T774" s="304"/>
      <c r="U774" s="302"/>
      <c r="V774" s="304"/>
      <c r="W774" s="302"/>
      <c r="X774" s="304"/>
      <c r="Y774" s="302"/>
      <c r="Z774" s="304"/>
      <c r="AA774" s="302"/>
      <c r="AB774" s="304"/>
      <c r="AC774" s="302"/>
      <c r="AD774" s="304"/>
      <c r="AG774" s="172">
        <f t="shared" si="86"/>
        <v>0</v>
      </c>
      <c r="AH774" s="195">
        <f t="shared" si="87"/>
        <v>0</v>
      </c>
      <c r="AI774" s="201">
        <f t="shared" si="88"/>
        <v>0</v>
      </c>
      <c r="AJ774" s="274"/>
      <c r="AK774" s="274"/>
      <c r="AL774" s="206">
        <f t="shared" si="89"/>
        <v>0</v>
      </c>
      <c r="AM774" s="207">
        <f t="shared" si="90"/>
        <v>0</v>
      </c>
      <c r="AN774" s="208">
        <f t="shared" si="91"/>
        <v>0</v>
      </c>
      <c r="AR774" s="200">
        <f t="shared" si="92"/>
        <v>0</v>
      </c>
      <c r="AS774" s="277">
        <f t="shared" si="93"/>
        <v>0</v>
      </c>
    </row>
    <row r="775" spans="1:45" ht="15" customHeight="1">
      <c r="A775" s="70"/>
      <c r="B775" s="2"/>
      <c r="C775" s="123" t="s">
        <v>188</v>
      </c>
      <c r="D775" s="362" t="str">
        <f>IF(CNGE_2024_M1_Secc3!D186="","",CNGE_2024_M1_Secc3!D186)</f>
        <v/>
      </c>
      <c r="E775" s="363"/>
      <c r="F775" s="363"/>
      <c r="G775" s="363"/>
      <c r="H775" s="363"/>
      <c r="I775" s="363"/>
      <c r="J775" s="363"/>
      <c r="K775" s="363"/>
      <c r="L775" s="363"/>
      <c r="M775" s="363"/>
      <c r="N775" s="363"/>
      <c r="O775" s="363"/>
      <c r="P775" s="364"/>
      <c r="Q775" s="302"/>
      <c r="R775" s="304"/>
      <c r="S775" s="302"/>
      <c r="T775" s="304"/>
      <c r="U775" s="302"/>
      <c r="V775" s="304"/>
      <c r="W775" s="302"/>
      <c r="X775" s="304"/>
      <c r="Y775" s="302"/>
      <c r="Z775" s="304"/>
      <c r="AA775" s="302"/>
      <c r="AB775" s="304"/>
      <c r="AC775" s="302"/>
      <c r="AD775" s="304"/>
      <c r="AG775" s="172">
        <f t="shared" si="86"/>
        <v>0</v>
      </c>
      <c r="AH775" s="195">
        <f t="shared" si="87"/>
        <v>0</v>
      </c>
      <c r="AI775" s="201">
        <f t="shared" si="88"/>
        <v>0</v>
      </c>
      <c r="AJ775" s="274"/>
      <c r="AK775" s="274"/>
      <c r="AL775" s="206">
        <f t="shared" si="89"/>
        <v>0</v>
      </c>
      <c r="AM775" s="207">
        <f t="shared" si="90"/>
        <v>0</v>
      </c>
      <c r="AN775" s="208">
        <f t="shared" si="91"/>
        <v>0</v>
      </c>
      <c r="AR775" s="200">
        <f t="shared" si="92"/>
        <v>0</v>
      </c>
      <c r="AS775" s="277">
        <f t="shared" si="93"/>
        <v>0</v>
      </c>
    </row>
    <row r="776" spans="1:45" ht="15" customHeight="1">
      <c r="A776" s="70"/>
      <c r="B776" s="2"/>
      <c r="C776" s="123" t="s">
        <v>189</v>
      </c>
      <c r="D776" s="362" t="str">
        <f>IF(CNGE_2024_M1_Secc3!D187="","",CNGE_2024_M1_Secc3!D187)</f>
        <v/>
      </c>
      <c r="E776" s="363"/>
      <c r="F776" s="363"/>
      <c r="G776" s="363"/>
      <c r="H776" s="363"/>
      <c r="I776" s="363"/>
      <c r="J776" s="363"/>
      <c r="K776" s="363"/>
      <c r="L776" s="363"/>
      <c r="M776" s="363"/>
      <c r="N776" s="363"/>
      <c r="O776" s="363"/>
      <c r="P776" s="364"/>
      <c r="Q776" s="302"/>
      <c r="R776" s="304"/>
      <c r="S776" s="302"/>
      <c r="T776" s="304"/>
      <c r="U776" s="302"/>
      <c r="V776" s="304"/>
      <c r="W776" s="302"/>
      <c r="X776" s="304"/>
      <c r="Y776" s="302"/>
      <c r="Z776" s="304"/>
      <c r="AA776" s="302"/>
      <c r="AB776" s="304"/>
      <c r="AC776" s="302"/>
      <c r="AD776" s="304"/>
      <c r="AG776" s="172">
        <f t="shared" si="86"/>
        <v>0</v>
      </c>
      <c r="AH776" s="195">
        <f t="shared" si="87"/>
        <v>0</v>
      </c>
      <c r="AI776" s="201">
        <f t="shared" si="88"/>
        <v>0</v>
      </c>
      <c r="AJ776" s="274"/>
      <c r="AK776" s="274"/>
      <c r="AL776" s="206">
        <f t="shared" si="89"/>
        <v>0</v>
      </c>
      <c r="AM776" s="207">
        <f t="shared" si="90"/>
        <v>0</v>
      </c>
      <c r="AN776" s="208">
        <f t="shared" si="91"/>
        <v>0</v>
      </c>
      <c r="AR776" s="200">
        <f t="shared" si="92"/>
        <v>0</v>
      </c>
      <c r="AS776" s="277">
        <f t="shared" si="93"/>
        <v>0</v>
      </c>
    </row>
    <row r="777" spans="1:45" ht="15" customHeight="1">
      <c r="A777" s="70"/>
      <c r="B777" s="2"/>
      <c r="C777" s="123" t="s">
        <v>190</v>
      </c>
      <c r="D777" s="362" t="str">
        <f>IF(CNGE_2024_M1_Secc3!D188="","",CNGE_2024_M1_Secc3!D188)</f>
        <v/>
      </c>
      <c r="E777" s="363"/>
      <c r="F777" s="363"/>
      <c r="G777" s="363"/>
      <c r="H777" s="363"/>
      <c r="I777" s="363"/>
      <c r="J777" s="363"/>
      <c r="K777" s="363"/>
      <c r="L777" s="363"/>
      <c r="M777" s="363"/>
      <c r="N777" s="363"/>
      <c r="O777" s="363"/>
      <c r="P777" s="364"/>
      <c r="Q777" s="302"/>
      <c r="R777" s="304"/>
      <c r="S777" s="302"/>
      <c r="T777" s="304"/>
      <c r="U777" s="302"/>
      <c r="V777" s="304"/>
      <c r="W777" s="302"/>
      <c r="X777" s="304"/>
      <c r="Y777" s="302"/>
      <c r="Z777" s="304"/>
      <c r="AA777" s="302"/>
      <c r="AB777" s="304"/>
      <c r="AC777" s="302"/>
      <c r="AD777" s="304"/>
      <c r="AG777" s="172">
        <f t="shared" si="86"/>
        <v>0</v>
      </c>
      <c r="AH777" s="195">
        <f t="shared" si="87"/>
        <v>0</v>
      </c>
      <c r="AI777" s="201">
        <f t="shared" si="88"/>
        <v>0</v>
      </c>
      <c r="AJ777" s="274"/>
      <c r="AK777" s="274"/>
      <c r="AL777" s="206">
        <f t="shared" si="89"/>
        <v>0</v>
      </c>
      <c r="AM777" s="207">
        <f t="shared" si="90"/>
        <v>0</v>
      </c>
      <c r="AN777" s="208">
        <f t="shared" si="91"/>
        <v>0</v>
      </c>
      <c r="AR777" s="200">
        <f t="shared" si="92"/>
        <v>0</v>
      </c>
      <c r="AS777" s="277">
        <f t="shared" si="93"/>
        <v>0</v>
      </c>
    </row>
    <row r="778" spans="1:45" ht="15" customHeight="1">
      <c r="A778" s="70"/>
      <c r="B778" s="2"/>
      <c r="C778" s="123" t="s">
        <v>191</v>
      </c>
      <c r="D778" s="362" t="str">
        <f>IF(CNGE_2024_M1_Secc3!D189="","",CNGE_2024_M1_Secc3!D189)</f>
        <v/>
      </c>
      <c r="E778" s="363"/>
      <c r="F778" s="363"/>
      <c r="G778" s="363"/>
      <c r="H778" s="363"/>
      <c r="I778" s="363"/>
      <c r="J778" s="363"/>
      <c r="K778" s="363"/>
      <c r="L778" s="363"/>
      <c r="M778" s="363"/>
      <c r="N778" s="363"/>
      <c r="O778" s="363"/>
      <c r="P778" s="364"/>
      <c r="Q778" s="302"/>
      <c r="R778" s="304"/>
      <c r="S778" s="302"/>
      <c r="T778" s="304"/>
      <c r="U778" s="302"/>
      <c r="V778" s="304"/>
      <c r="W778" s="302"/>
      <c r="X778" s="304"/>
      <c r="Y778" s="302"/>
      <c r="Z778" s="304"/>
      <c r="AA778" s="302"/>
      <c r="AB778" s="304"/>
      <c r="AC778" s="302"/>
      <c r="AD778" s="304"/>
      <c r="AG778" s="172">
        <f t="shared" si="86"/>
        <v>0</v>
      </c>
      <c r="AH778" s="195">
        <f t="shared" si="87"/>
        <v>0</v>
      </c>
      <c r="AI778" s="201">
        <f t="shared" si="88"/>
        <v>0</v>
      </c>
      <c r="AJ778" s="274"/>
      <c r="AK778" s="274"/>
      <c r="AL778" s="206">
        <f t="shared" si="89"/>
        <v>0</v>
      </c>
      <c r="AM778" s="207">
        <f t="shared" si="90"/>
        <v>0</v>
      </c>
      <c r="AN778" s="208">
        <f t="shared" si="91"/>
        <v>0</v>
      </c>
      <c r="AR778" s="200">
        <f t="shared" si="92"/>
        <v>0</v>
      </c>
      <c r="AS778" s="277">
        <f t="shared" si="93"/>
        <v>0</v>
      </c>
    </row>
    <row r="779" spans="1:45" ht="15" customHeight="1">
      <c r="A779" s="70"/>
      <c r="B779" s="2"/>
      <c r="C779" s="123" t="s">
        <v>192</v>
      </c>
      <c r="D779" s="362" t="str">
        <f>IF(CNGE_2024_M1_Secc3!D190="","",CNGE_2024_M1_Secc3!D190)</f>
        <v/>
      </c>
      <c r="E779" s="363"/>
      <c r="F779" s="363"/>
      <c r="G779" s="363"/>
      <c r="H779" s="363"/>
      <c r="I779" s="363"/>
      <c r="J779" s="363"/>
      <c r="K779" s="363"/>
      <c r="L779" s="363"/>
      <c r="M779" s="363"/>
      <c r="N779" s="363"/>
      <c r="O779" s="363"/>
      <c r="P779" s="364"/>
      <c r="Q779" s="302"/>
      <c r="R779" s="304"/>
      <c r="S779" s="302"/>
      <c r="T779" s="304"/>
      <c r="U779" s="302"/>
      <c r="V779" s="304"/>
      <c r="W779" s="302"/>
      <c r="X779" s="304"/>
      <c r="Y779" s="302"/>
      <c r="Z779" s="304"/>
      <c r="AA779" s="302"/>
      <c r="AB779" s="304"/>
      <c r="AC779" s="302"/>
      <c r="AD779" s="304"/>
      <c r="AG779" s="172">
        <f t="shared" si="86"/>
        <v>0</v>
      </c>
      <c r="AH779" s="195">
        <f t="shared" si="87"/>
        <v>0</v>
      </c>
      <c r="AI779" s="201">
        <f t="shared" si="88"/>
        <v>0</v>
      </c>
      <c r="AJ779" s="274"/>
      <c r="AK779" s="274"/>
      <c r="AL779" s="206">
        <f t="shared" si="89"/>
        <v>0</v>
      </c>
      <c r="AM779" s="207">
        <f t="shared" si="90"/>
        <v>0</v>
      </c>
      <c r="AN779" s="208">
        <f t="shared" si="91"/>
        <v>0</v>
      </c>
      <c r="AR779" s="200">
        <f t="shared" si="92"/>
        <v>0</v>
      </c>
      <c r="AS779" s="277">
        <f t="shared" si="93"/>
        <v>0</v>
      </c>
    </row>
    <row r="780" spans="1:45" ht="15" customHeight="1">
      <c r="A780" s="70"/>
      <c r="B780" s="2"/>
      <c r="C780" s="123" t="s">
        <v>193</v>
      </c>
      <c r="D780" s="362" t="str">
        <f>IF(CNGE_2024_M1_Secc3!D191="","",CNGE_2024_M1_Secc3!D191)</f>
        <v/>
      </c>
      <c r="E780" s="363"/>
      <c r="F780" s="363"/>
      <c r="G780" s="363"/>
      <c r="H780" s="363"/>
      <c r="I780" s="363"/>
      <c r="J780" s="363"/>
      <c r="K780" s="363"/>
      <c r="L780" s="363"/>
      <c r="M780" s="363"/>
      <c r="N780" s="363"/>
      <c r="O780" s="363"/>
      <c r="P780" s="364"/>
      <c r="Q780" s="302"/>
      <c r="R780" s="304"/>
      <c r="S780" s="302"/>
      <c r="T780" s="304"/>
      <c r="U780" s="302"/>
      <c r="V780" s="304"/>
      <c r="W780" s="302"/>
      <c r="X780" s="304"/>
      <c r="Y780" s="302"/>
      <c r="Z780" s="304"/>
      <c r="AA780" s="302"/>
      <c r="AB780" s="304"/>
      <c r="AC780" s="302"/>
      <c r="AD780" s="304"/>
      <c r="AG780" s="172">
        <f t="shared" si="86"/>
        <v>0</v>
      </c>
      <c r="AH780" s="195">
        <f t="shared" si="87"/>
        <v>0</v>
      </c>
      <c r="AI780" s="201">
        <f t="shared" si="88"/>
        <v>0</v>
      </c>
      <c r="AJ780" s="274"/>
      <c r="AK780" s="274"/>
      <c r="AL780" s="206">
        <f t="shared" si="89"/>
        <v>0</v>
      </c>
      <c r="AM780" s="207">
        <f t="shared" si="90"/>
        <v>0</v>
      </c>
      <c r="AN780" s="208">
        <f t="shared" si="91"/>
        <v>0</v>
      </c>
      <c r="AR780" s="200">
        <f t="shared" si="92"/>
        <v>0</v>
      </c>
      <c r="AS780" s="277">
        <f t="shared" si="93"/>
        <v>0</v>
      </c>
    </row>
    <row r="781" spans="1:45" ht="15" customHeight="1">
      <c r="A781" s="70"/>
      <c r="B781" s="2"/>
      <c r="C781" s="123" t="s">
        <v>194</v>
      </c>
      <c r="D781" s="362" t="str">
        <f>IF(CNGE_2024_M1_Secc3!D192="","",CNGE_2024_M1_Secc3!D192)</f>
        <v/>
      </c>
      <c r="E781" s="363"/>
      <c r="F781" s="363"/>
      <c r="G781" s="363"/>
      <c r="H781" s="363"/>
      <c r="I781" s="363"/>
      <c r="J781" s="363"/>
      <c r="K781" s="363"/>
      <c r="L781" s="363"/>
      <c r="M781" s="363"/>
      <c r="N781" s="363"/>
      <c r="O781" s="363"/>
      <c r="P781" s="364"/>
      <c r="Q781" s="302"/>
      <c r="R781" s="304"/>
      <c r="S781" s="302"/>
      <c r="T781" s="304"/>
      <c r="U781" s="302"/>
      <c r="V781" s="304"/>
      <c r="W781" s="302"/>
      <c r="X781" s="304"/>
      <c r="Y781" s="302"/>
      <c r="Z781" s="304"/>
      <c r="AA781" s="302"/>
      <c r="AB781" s="304"/>
      <c r="AC781" s="302"/>
      <c r="AD781" s="304"/>
      <c r="AG781" s="172">
        <f t="shared" si="86"/>
        <v>0</v>
      </c>
      <c r="AH781" s="195">
        <f t="shared" si="87"/>
        <v>0</v>
      </c>
      <c r="AI781" s="201">
        <f t="shared" si="88"/>
        <v>0</v>
      </c>
      <c r="AJ781" s="274"/>
      <c r="AK781" s="274"/>
      <c r="AL781" s="206">
        <f t="shared" si="89"/>
        <v>0</v>
      </c>
      <c r="AM781" s="207">
        <f t="shared" si="90"/>
        <v>0</v>
      </c>
      <c r="AN781" s="208">
        <f t="shared" si="91"/>
        <v>0</v>
      </c>
      <c r="AR781" s="200">
        <f t="shared" si="92"/>
        <v>0</v>
      </c>
      <c r="AS781" s="277">
        <f t="shared" si="93"/>
        <v>0</v>
      </c>
    </row>
    <row r="782" spans="1:45" ht="15" customHeight="1">
      <c r="A782" s="70"/>
      <c r="B782" s="2"/>
      <c r="C782" s="123" t="s">
        <v>195</v>
      </c>
      <c r="D782" s="362" t="str">
        <f>IF(CNGE_2024_M1_Secc3!D193="","",CNGE_2024_M1_Secc3!D193)</f>
        <v/>
      </c>
      <c r="E782" s="363"/>
      <c r="F782" s="363"/>
      <c r="G782" s="363"/>
      <c r="H782" s="363"/>
      <c r="I782" s="363"/>
      <c r="J782" s="363"/>
      <c r="K782" s="363"/>
      <c r="L782" s="363"/>
      <c r="M782" s="363"/>
      <c r="N782" s="363"/>
      <c r="O782" s="363"/>
      <c r="P782" s="364"/>
      <c r="Q782" s="302"/>
      <c r="R782" s="304"/>
      <c r="S782" s="302"/>
      <c r="T782" s="304"/>
      <c r="U782" s="302"/>
      <c r="V782" s="304"/>
      <c r="W782" s="302"/>
      <c r="X782" s="304"/>
      <c r="Y782" s="302"/>
      <c r="Z782" s="304"/>
      <c r="AA782" s="302"/>
      <c r="AB782" s="304"/>
      <c r="AC782" s="302"/>
      <c r="AD782" s="304"/>
      <c r="AG782" s="172">
        <f t="shared" si="86"/>
        <v>0</v>
      </c>
      <c r="AH782" s="195">
        <f t="shared" si="87"/>
        <v>0</v>
      </c>
      <c r="AI782" s="201">
        <f t="shared" si="88"/>
        <v>0</v>
      </c>
      <c r="AJ782" s="274"/>
      <c r="AK782" s="274"/>
      <c r="AL782" s="206">
        <f t="shared" si="89"/>
        <v>0</v>
      </c>
      <c r="AM782" s="207">
        <f t="shared" si="90"/>
        <v>0</v>
      </c>
      <c r="AN782" s="208">
        <f t="shared" si="91"/>
        <v>0</v>
      </c>
      <c r="AR782" s="200">
        <f t="shared" si="92"/>
        <v>0</v>
      </c>
      <c r="AS782" s="277">
        <f t="shared" si="93"/>
        <v>0</v>
      </c>
    </row>
    <row r="783" spans="1:45" ht="15" customHeight="1">
      <c r="A783" s="70"/>
      <c r="B783" s="2"/>
      <c r="C783" s="123" t="s">
        <v>196</v>
      </c>
      <c r="D783" s="362" t="str">
        <f>IF(CNGE_2024_M1_Secc3!D194="","",CNGE_2024_M1_Secc3!D194)</f>
        <v/>
      </c>
      <c r="E783" s="363"/>
      <c r="F783" s="363"/>
      <c r="G783" s="363"/>
      <c r="H783" s="363"/>
      <c r="I783" s="363"/>
      <c r="J783" s="363"/>
      <c r="K783" s="363"/>
      <c r="L783" s="363"/>
      <c r="M783" s="363"/>
      <c r="N783" s="363"/>
      <c r="O783" s="363"/>
      <c r="P783" s="364"/>
      <c r="Q783" s="302"/>
      <c r="R783" s="304"/>
      <c r="S783" s="302"/>
      <c r="T783" s="304"/>
      <c r="U783" s="302"/>
      <c r="V783" s="304"/>
      <c r="W783" s="302"/>
      <c r="X783" s="304"/>
      <c r="Y783" s="302"/>
      <c r="Z783" s="304"/>
      <c r="AA783" s="302"/>
      <c r="AB783" s="304"/>
      <c r="AC783" s="302"/>
      <c r="AD783" s="304"/>
      <c r="AG783" s="172">
        <f t="shared" si="86"/>
        <v>0</v>
      </c>
      <c r="AH783" s="195">
        <f t="shared" si="87"/>
        <v>0</v>
      </c>
      <c r="AI783" s="201">
        <f t="shared" si="88"/>
        <v>0</v>
      </c>
      <c r="AJ783" s="274"/>
      <c r="AK783" s="274"/>
      <c r="AL783" s="206">
        <f t="shared" si="89"/>
        <v>0</v>
      </c>
      <c r="AM783" s="207">
        <f t="shared" si="90"/>
        <v>0</v>
      </c>
      <c r="AN783" s="208">
        <f t="shared" si="91"/>
        <v>0</v>
      </c>
      <c r="AR783" s="200">
        <f t="shared" si="92"/>
        <v>0</v>
      </c>
      <c r="AS783" s="277">
        <f t="shared" si="93"/>
        <v>0</v>
      </c>
    </row>
    <row r="784" spans="1:45" ht="15" customHeight="1">
      <c r="A784" s="70"/>
      <c r="B784" s="2"/>
      <c r="C784" s="123" t="s">
        <v>197</v>
      </c>
      <c r="D784" s="362" t="str">
        <f>IF(CNGE_2024_M1_Secc3!D195="","",CNGE_2024_M1_Secc3!D195)</f>
        <v/>
      </c>
      <c r="E784" s="363"/>
      <c r="F784" s="363"/>
      <c r="G784" s="363"/>
      <c r="H784" s="363"/>
      <c r="I784" s="363"/>
      <c r="J784" s="363"/>
      <c r="K784" s="363"/>
      <c r="L784" s="363"/>
      <c r="M784" s="363"/>
      <c r="N784" s="363"/>
      <c r="O784" s="363"/>
      <c r="P784" s="364"/>
      <c r="Q784" s="302"/>
      <c r="R784" s="304"/>
      <c r="S784" s="302"/>
      <c r="T784" s="304"/>
      <c r="U784" s="302"/>
      <c r="V784" s="304"/>
      <c r="W784" s="302"/>
      <c r="X784" s="304"/>
      <c r="Y784" s="302"/>
      <c r="Z784" s="304"/>
      <c r="AA784" s="302"/>
      <c r="AB784" s="304"/>
      <c r="AC784" s="302"/>
      <c r="AD784" s="304"/>
      <c r="AG784" s="172">
        <f t="shared" si="86"/>
        <v>0</v>
      </c>
      <c r="AH784" s="195">
        <f t="shared" si="87"/>
        <v>0</v>
      </c>
      <c r="AI784" s="201">
        <f t="shared" si="88"/>
        <v>0</v>
      </c>
      <c r="AJ784" s="274"/>
      <c r="AK784" s="274"/>
      <c r="AL784" s="206">
        <f t="shared" si="89"/>
        <v>0</v>
      </c>
      <c r="AM784" s="207">
        <f t="shared" si="90"/>
        <v>0</v>
      </c>
      <c r="AN784" s="208">
        <f t="shared" si="91"/>
        <v>0</v>
      </c>
      <c r="AR784" s="200">
        <f t="shared" si="92"/>
        <v>0</v>
      </c>
      <c r="AS784" s="277">
        <f t="shared" si="93"/>
        <v>0</v>
      </c>
    </row>
    <row r="785" spans="1:45" ht="15" customHeight="1">
      <c r="A785" s="70"/>
      <c r="B785" s="2"/>
      <c r="C785" s="123" t="s">
        <v>198</v>
      </c>
      <c r="D785" s="362" t="str">
        <f>IF(CNGE_2024_M1_Secc3!D196="","",CNGE_2024_M1_Secc3!D196)</f>
        <v/>
      </c>
      <c r="E785" s="363"/>
      <c r="F785" s="363"/>
      <c r="G785" s="363"/>
      <c r="H785" s="363"/>
      <c r="I785" s="363"/>
      <c r="J785" s="363"/>
      <c r="K785" s="363"/>
      <c r="L785" s="363"/>
      <c r="M785" s="363"/>
      <c r="N785" s="363"/>
      <c r="O785" s="363"/>
      <c r="P785" s="364"/>
      <c r="Q785" s="302"/>
      <c r="R785" s="304"/>
      <c r="S785" s="302"/>
      <c r="T785" s="304"/>
      <c r="U785" s="302"/>
      <c r="V785" s="304"/>
      <c r="W785" s="302"/>
      <c r="X785" s="304"/>
      <c r="Y785" s="302"/>
      <c r="Z785" s="304"/>
      <c r="AA785" s="302"/>
      <c r="AB785" s="304"/>
      <c r="AC785" s="302"/>
      <c r="AD785" s="304"/>
      <c r="AG785" s="172">
        <f t="shared" si="86"/>
        <v>0</v>
      </c>
      <c r="AH785" s="195">
        <f t="shared" si="87"/>
        <v>0</v>
      </c>
      <c r="AI785" s="201">
        <f t="shared" si="88"/>
        <v>0</v>
      </c>
      <c r="AJ785" s="274"/>
      <c r="AK785" s="274"/>
      <c r="AL785" s="206">
        <f t="shared" si="89"/>
        <v>0</v>
      </c>
      <c r="AM785" s="207">
        <f t="shared" si="90"/>
        <v>0</v>
      </c>
      <c r="AN785" s="208">
        <f t="shared" si="91"/>
        <v>0</v>
      </c>
      <c r="AR785" s="200">
        <f t="shared" si="92"/>
        <v>0</v>
      </c>
      <c r="AS785" s="277">
        <f t="shared" si="93"/>
        <v>0</v>
      </c>
    </row>
    <row r="786" spans="1:45" ht="15" customHeight="1">
      <c r="A786" s="70"/>
      <c r="B786" s="2"/>
      <c r="C786" s="123" t="s">
        <v>199</v>
      </c>
      <c r="D786" s="362" t="str">
        <f>IF(CNGE_2024_M1_Secc3!D197="","",CNGE_2024_M1_Secc3!D197)</f>
        <v/>
      </c>
      <c r="E786" s="363"/>
      <c r="F786" s="363"/>
      <c r="G786" s="363"/>
      <c r="H786" s="363"/>
      <c r="I786" s="363"/>
      <c r="J786" s="363"/>
      <c r="K786" s="363"/>
      <c r="L786" s="363"/>
      <c r="M786" s="363"/>
      <c r="N786" s="363"/>
      <c r="O786" s="363"/>
      <c r="P786" s="364"/>
      <c r="Q786" s="302"/>
      <c r="R786" s="304"/>
      <c r="S786" s="302"/>
      <c r="T786" s="304"/>
      <c r="U786" s="302"/>
      <c r="V786" s="304"/>
      <c r="W786" s="302"/>
      <c r="X786" s="304"/>
      <c r="Y786" s="302"/>
      <c r="Z786" s="304"/>
      <c r="AA786" s="302"/>
      <c r="AB786" s="304"/>
      <c r="AC786" s="302"/>
      <c r="AD786" s="304"/>
      <c r="AG786" s="172">
        <f t="shared" si="86"/>
        <v>0</v>
      </c>
      <c r="AH786" s="195">
        <f t="shared" si="87"/>
        <v>0</v>
      </c>
      <c r="AI786" s="201">
        <f t="shared" si="88"/>
        <v>0</v>
      </c>
      <c r="AJ786" s="274"/>
      <c r="AK786" s="274"/>
      <c r="AL786" s="206">
        <f t="shared" si="89"/>
        <v>0</v>
      </c>
      <c r="AM786" s="207">
        <f t="shared" si="90"/>
        <v>0</v>
      </c>
      <c r="AN786" s="208">
        <f t="shared" si="91"/>
        <v>0</v>
      </c>
      <c r="AR786" s="200">
        <f t="shared" si="92"/>
        <v>0</v>
      </c>
      <c r="AS786" s="277">
        <f t="shared" si="93"/>
        <v>0</v>
      </c>
    </row>
    <row r="787" spans="1:45" ht="15" customHeight="1">
      <c r="A787" s="70"/>
      <c r="B787" s="2"/>
      <c r="C787" s="123" t="s">
        <v>200</v>
      </c>
      <c r="D787" s="362" t="str">
        <f>IF(CNGE_2024_M1_Secc3!D198="","",CNGE_2024_M1_Secc3!D198)</f>
        <v/>
      </c>
      <c r="E787" s="363"/>
      <c r="F787" s="363"/>
      <c r="G787" s="363"/>
      <c r="H787" s="363"/>
      <c r="I787" s="363"/>
      <c r="J787" s="363"/>
      <c r="K787" s="363"/>
      <c r="L787" s="363"/>
      <c r="M787" s="363"/>
      <c r="N787" s="363"/>
      <c r="O787" s="363"/>
      <c r="P787" s="364"/>
      <c r="Q787" s="302"/>
      <c r="R787" s="304"/>
      <c r="S787" s="302"/>
      <c r="T787" s="304"/>
      <c r="U787" s="302"/>
      <c r="V787" s="304"/>
      <c r="W787" s="302"/>
      <c r="X787" s="304"/>
      <c r="Y787" s="302"/>
      <c r="Z787" s="304"/>
      <c r="AA787" s="302"/>
      <c r="AB787" s="304"/>
      <c r="AC787" s="302"/>
      <c r="AD787" s="304"/>
      <c r="AG787" s="172">
        <f t="shared" si="86"/>
        <v>0</v>
      </c>
      <c r="AH787" s="195">
        <f t="shared" si="87"/>
        <v>0</v>
      </c>
      <c r="AI787" s="201">
        <f t="shared" si="88"/>
        <v>0</v>
      </c>
      <c r="AJ787" s="274"/>
      <c r="AK787" s="274"/>
      <c r="AL787" s="206">
        <f t="shared" si="89"/>
        <v>0</v>
      </c>
      <c r="AM787" s="207">
        <f t="shared" si="90"/>
        <v>0</v>
      </c>
      <c r="AN787" s="208">
        <f t="shared" si="91"/>
        <v>0</v>
      </c>
      <c r="AR787" s="200">
        <f t="shared" si="92"/>
        <v>0</v>
      </c>
      <c r="AS787" s="277">
        <f>IF(AND(COUNTBLANK(D787)=0,Q787="",SUM(S787:AD787)=0),1,0)</f>
        <v>0</v>
      </c>
    </row>
    <row r="788" spans="1:45" ht="15" customHeight="1">
      <c r="A788" s="70"/>
      <c r="B788" s="2"/>
      <c r="C788"/>
      <c r="D788"/>
      <c r="E788"/>
      <c r="F788"/>
      <c r="G788"/>
      <c r="H788"/>
      <c r="I788"/>
      <c r="J788"/>
      <c r="K788"/>
      <c r="L788"/>
      <c r="M788"/>
      <c r="N788"/>
      <c r="O788"/>
      <c r="P788"/>
      <c r="Q788"/>
      <c r="R788"/>
      <c r="S788"/>
      <c r="T788"/>
      <c r="U788"/>
      <c r="V788"/>
      <c r="W788"/>
      <c r="X788"/>
      <c r="Y788"/>
      <c r="Z788"/>
      <c r="AA788"/>
      <c r="AB788"/>
      <c r="AC788"/>
      <c r="AD788"/>
      <c r="AG788" s="255">
        <f>SUM(AG668:AG787)</f>
        <v>0</v>
      </c>
      <c r="AH788" s="256">
        <f>SUM(AH668:AH787)</f>
        <v>0</v>
      </c>
      <c r="AI788" s="273">
        <f>SUM(AI668:AI787)</f>
        <v>0</v>
      </c>
      <c r="AJ788" s="60"/>
      <c r="AK788" s="60"/>
      <c r="AL788" s="260">
        <f>SUM(AL668:AL787)</f>
        <v>0</v>
      </c>
      <c r="AM788" s="275">
        <f>SUM(AM668:AM787)</f>
        <v>0</v>
      </c>
      <c r="AS788" s="276">
        <f>SUM(AS668:AS787)</f>
        <v>0</v>
      </c>
    </row>
    <row r="789" spans="1:45" ht="15" customHeight="1">
      <c r="A789" s="70"/>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370" t="s">
        <v>207</v>
      </c>
      <c r="AB789" s="370"/>
      <c r="AC789" s="370"/>
      <c r="AD789" s="370"/>
    </row>
    <row r="790" spans="1:45" ht="24" customHeight="1">
      <c r="A790" s="70"/>
      <c r="B790" s="2"/>
      <c r="C790" s="371" t="s">
        <v>112</v>
      </c>
      <c r="D790" s="371"/>
      <c r="E790" s="371"/>
      <c r="F790" s="371"/>
      <c r="G790" s="371"/>
      <c r="H790" s="371" t="s">
        <v>468</v>
      </c>
      <c r="I790" s="371"/>
      <c r="J790" s="371"/>
      <c r="K790" s="371"/>
      <c r="L790" s="371"/>
      <c r="M790" s="371"/>
      <c r="N790" s="371"/>
      <c r="O790" s="371"/>
      <c r="P790" s="371"/>
      <c r="Q790" s="371"/>
      <c r="R790" s="371"/>
      <c r="S790" s="371"/>
      <c r="T790" s="371"/>
      <c r="U790" s="371"/>
      <c r="V790" s="371"/>
      <c r="W790" s="371"/>
      <c r="X790" s="371"/>
      <c r="Y790" s="371"/>
      <c r="Z790" s="371"/>
      <c r="AA790" s="371"/>
      <c r="AB790" s="371"/>
      <c r="AC790" s="371"/>
      <c r="AD790" s="371"/>
    </row>
    <row r="791" spans="1:45" ht="84" customHeight="1">
      <c r="A791" s="70"/>
      <c r="B791" s="2"/>
      <c r="C791" s="371"/>
      <c r="D791" s="371"/>
      <c r="E791" s="371"/>
      <c r="F791" s="371"/>
      <c r="G791" s="371"/>
      <c r="H791" s="49" t="s">
        <v>57</v>
      </c>
      <c r="I791" s="49" t="s">
        <v>58</v>
      </c>
      <c r="J791" s="49" t="s">
        <v>59</v>
      </c>
      <c r="K791" s="49" t="s">
        <v>60</v>
      </c>
      <c r="L791" s="49" t="s">
        <v>61</v>
      </c>
      <c r="M791" s="49" t="s">
        <v>62</v>
      </c>
      <c r="N791" s="49" t="s">
        <v>63</v>
      </c>
      <c r="O791" s="49" t="s">
        <v>64</v>
      </c>
      <c r="P791" s="49" t="s">
        <v>65</v>
      </c>
      <c r="Q791" s="49" t="s">
        <v>66</v>
      </c>
      <c r="R791" s="49" t="s">
        <v>67</v>
      </c>
      <c r="S791" s="49" t="s">
        <v>68</v>
      </c>
      <c r="T791" s="49" t="s">
        <v>69</v>
      </c>
      <c r="U791" s="49" t="s">
        <v>70</v>
      </c>
      <c r="V791" s="49" t="s">
        <v>71</v>
      </c>
      <c r="W791" s="49" t="s">
        <v>72</v>
      </c>
      <c r="X791" s="49" t="s">
        <v>73</v>
      </c>
      <c r="Y791" s="49" t="s">
        <v>74</v>
      </c>
      <c r="Z791" s="49" t="s">
        <v>75</v>
      </c>
      <c r="AA791" s="49" t="s">
        <v>76</v>
      </c>
      <c r="AB791" s="49" t="s">
        <v>77</v>
      </c>
      <c r="AC791" s="72" t="s">
        <v>78</v>
      </c>
      <c r="AD791" s="49" t="s">
        <v>179</v>
      </c>
    </row>
    <row r="792" spans="1:45" ht="15" customHeight="1">
      <c r="A792" s="70"/>
      <c r="B792" s="2"/>
      <c r="C792" s="49" t="s">
        <v>57</v>
      </c>
      <c r="D792" s="362" t="str">
        <f>IF(CNGE_2024_M1_Secc3!D79="","",CNGE_2024_M1_Secc3!D79)</f>
        <v/>
      </c>
      <c r="E792" s="363"/>
      <c r="F792" s="363"/>
      <c r="G792" s="364"/>
      <c r="H792" s="168"/>
      <c r="I792" s="166"/>
      <c r="J792" s="166"/>
      <c r="K792" s="166"/>
      <c r="L792" s="166"/>
      <c r="M792" s="166"/>
      <c r="N792" s="166"/>
      <c r="O792" s="166"/>
      <c r="P792" s="166"/>
      <c r="Q792" s="166"/>
      <c r="R792" s="166"/>
      <c r="S792" s="166"/>
      <c r="T792" s="166"/>
      <c r="U792" s="166"/>
      <c r="V792" s="166"/>
      <c r="W792" s="166"/>
      <c r="X792" s="166"/>
      <c r="Y792" s="166"/>
      <c r="Z792" s="166"/>
      <c r="AA792" s="166"/>
      <c r="AB792" s="166"/>
      <c r="AC792" s="166"/>
      <c r="AD792" s="166"/>
    </row>
    <row r="793" spans="1:45" ht="15" customHeight="1">
      <c r="A793" s="70"/>
      <c r="B793" s="2"/>
      <c r="C793" s="49" t="s">
        <v>58</v>
      </c>
      <c r="D793" s="362" t="str">
        <f>IF(CNGE_2024_M1_Secc3!D80="","",CNGE_2024_M1_Secc3!D80)</f>
        <v/>
      </c>
      <c r="E793" s="363"/>
      <c r="F793" s="363"/>
      <c r="G793" s="364"/>
      <c r="H793" s="168"/>
      <c r="I793" s="166"/>
      <c r="J793" s="166"/>
      <c r="K793" s="166"/>
      <c r="L793" s="166"/>
      <c r="M793" s="166"/>
      <c r="N793" s="166"/>
      <c r="O793" s="166"/>
      <c r="P793" s="166"/>
      <c r="Q793" s="166"/>
      <c r="R793" s="166"/>
      <c r="S793" s="166"/>
      <c r="T793" s="166"/>
      <c r="U793" s="166"/>
      <c r="V793" s="166"/>
      <c r="W793" s="166"/>
      <c r="X793" s="166"/>
      <c r="Y793" s="166"/>
      <c r="Z793" s="166"/>
      <c r="AA793" s="166"/>
      <c r="AB793" s="166"/>
      <c r="AC793" s="166"/>
      <c r="AD793" s="166"/>
    </row>
    <row r="794" spans="1:45" ht="15" customHeight="1">
      <c r="A794" s="70"/>
      <c r="B794" s="2"/>
      <c r="C794" s="49" t="s">
        <v>59</v>
      </c>
      <c r="D794" s="362" t="str">
        <f>IF(CNGE_2024_M1_Secc3!D81="","",CNGE_2024_M1_Secc3!D81)</f>
        <v/>
      </c>
      <c r="E794" s="363"/>
      <c r="F794" s="363"/>
      <c r="G794" s="364"/>
      <c r="H794" s="168"/>
      <c r="I794" s="166"/>
      <c r="J794" s="166"/>
      <c r="K794" s="166"/>
      <c r="L794" s="166"/>
      <c r="M794" s="166"/>
      <c r="N794" s="166"/>
      <c r="O794" s="166"/>
      <c r="P794" s="166"/>
      <c r="Q794" s="166"/>
      <c r="R794" s="166"/>
      <c r="S794" s="166"/>
      <c r="T794" s="166"/>
      <c r="U794" s="166"/>
      <c r="V794" s="166"/>
      <c r="W794" s="166"/>
      <c r="X794" s="166"/>
      <c r="Y794" s="166"/>
      <c r="Z794" s="166"/>
      <c r="AA794" s="166"/>
      <c r="AB794" s="166"/>
      <c r="AC794" s="166"/>
      <c r="AD794" s="166"/>
    </row>
    <row r="795" spans="1:45" ht="15" customHeight="1">
      <c r="A795" s="70"/>
      <c r="B795" s="2"/>
      <c r="C795" s="49" t="s">
        <v>60</v>
      </c>
      <c r="D795" s="362" t="str">
        <f>IF(CNGE_2024_M1_Secc3!D82="","",CNGE_2024_M1_Secc3!D82)</f>
        <v/>
      </c>
      <c r="E795" s="363"/>
      <c r="F795" s="363"/>
      <c r="G795" s="364"/>
      <c r="H795" s="168"/>
      <c r="I795" s="166"/>
      <c r="J795" s="166"/>
      <c r="K795" s="166"/>
      <c r="L795" s="166"/>
      <c r="M795" s="166"/>
      <c r="N795" s="166"/>
      <c r="O795" s="166"/>
      <c r="P795" s="166"/>
      <c r="Q795" s="166"/>
      <c r="R795" s="166"/>
      <c r="S795" s="166"/>
      <c r="T795" s="166"/>
      <c r="U795" s="166"/>
      <c r="V795" s="166"/>
      <c r="W795" s="166"/>
      <c r="X795" s="166"/>
      <c r="Y795" s="166"/>
      <c r="Z795" s="166"/>
      <c r="AA795" s="166"/>
      <c r="AB795" s="166"/>
      <c r="AC795" s="166"/>
      <c r="AD795" s="166"/>
    </row>
    <row r="796" spans="1:45" ht="15" customHeight="1">
      <c r="A796" s="70"/>
      <c r="B796" s="2"/>
      <c r="C796" s="49" t="s">
        <v>61</v>
      </c>
      <c r="D796" s="362" t="str">
        <f>IF(CNGE_2024_M1_Secc3!D83="","",CNGE_2024_M1_Secc3!D83)</f>
        <v/>
      </c>
      <c r="E796" s="363"/>
      <c r="F796" s="363"/>
      <c r="G796" s="364"/>
      <c r="H796" s="168"/>
      <c r="I796" s="166"/>
      <c r="J796" s="166"/>
      <c r="K796" s="166"/>
      <c r="L796" s="166"/>
      <c r="M796" s="166"/>
      <c r="N796" s="166"/>
      <c r="O796" s="166"/>
      <c r="P796" s="166"/>
      <c r="Q796" s="166"/>
      <c r="R796" s="166"/>
      <c r="S796" s="166"/>
      <c r="T796" s="166"/>
      <c r="U796" s="166"/>
      <c r="V796" s="166"/>
      <c r="W796" s="166"/>
      <c r="X796" s="166"/>
      <c r="Y796" s="166"/>
      <c r="Z796" s="166"/>
      <c r="AA796" s="166"/>
      <c r="AB796" s="166"/>
      <c r="AC796" s="166"/>
      <c r="AD796" s="166"/>
    </row>
    <row r="797" spans="1:45" ht="15" customHeight="1">
      <c r="A797" s="70"/>
      <c r="B797" s="2"/>
      <c r="C797" s="49" t="s">
        <v>62</v>
      </c>
      <c r="D797" s="362" t="str">
        <f>IF(CNGE_2024_M1_Secc3!D84="","",CNGE_2024_M1_Secc3!D84)</f>
        <v/>
      </c>
      <c r="E797" s="363"/>
      <c r="F797" s="363"/>
      <c r="G797" s="364"/>
      <c r="H797" s="168"/>
      <c r="I797" s="166"/>
      <c r="J797" s="166"/>
      <c r="K797" s="166"/>
      <c r="L797" s="166"/>
      <c r="M797" s="166"/>
      <c r="N797" s="166"/>
      <c r="O797" s="166"/>
      <c r="P797" s="166"/>
      <c r="Q797" s="166"/>
      <c r="R797" s="166"/>
      <c r="S797" s="166"/>
      <c r="T797" s="166"/>
      <c r="U797" s="166"/>
      <c r="V797" s="166"/>
      <c r="W797" s="166"/>
      <c r="X797" s="166"/>
      <c r="Y797" s="166"/>
      <c r="Z797" s="166"/>
      <c r="AA797" s="166"/>
      <c r="AB797" s="166"/>
      <c r="AC797" s="166"/>
      <c r="AD797" s="166"/>
    </row>
    <row r="798" spans="1:45" ht="15" customHeight="1">
      <c r="A798" s="70"/>
      <c r="B798" s="2"/>
      <c r="C798" s="49" t="s">
        <v>63</v>
      </c>
      <c r="D798" s="362" t="str">
        <f>IF(CNGE_2024_M1_Secc3!D85="","",CNGE_2024_M1_Secc3!D85)</f>
        <v/>
      </c>
      <c r="E798" s="363"/>
      <c r="F798" s="363"/>
      <c r="G798" s="364"/>
      <c r="H798" s="168"/>
      <c r="I798" s="166"/>
      <c r="J798" s="166"/>
      <c r="K798" s="166"/>
      <c r="L798" s="166"/>
      <c r="M798" s="166"/>
      <c r="N798" s="166"/>
      <c r="O798" s="166"/>
      <c r="P798" s="166"/>
      <c r="Q798" s="166"/>
      <c r="R798" s="166"/>
      <c r="S798" s="166"/>
      <c r="T798" s="166"/>
      <c r="U798" s="166"/>
      <c r="V798" s="166"/>
      <c r="W798" s="166"/>
      <c r="X798" s="166"/>
      <c r="Y798" s="166"/>
      <c r="Z798" s="166"/>
      <c r="AA798" s="166"/>
      <c r="AB798" s="166"/>
      <c r="AC798" s="166"/>
      <c r="AD798" s="166"/>
    </row>
    <row r="799" spans="1:45" ht="15" customHeight="1">
      <c r="A799" s="70"/>
      <c r="B799" s="2"/>
      <c r="C799" s="49" t="s">
        <v>64</v>
      </c>
      <c r="D799" s="362" t="str">
        <f>IF(CNGE_2024_M1_Secc3!D86="","",CNGE_2024_M1_Secc3!D86)</f>
        <v/>
      </c>
      <c r="E799" s="363"/>
      <c r="F799" s="363"/>
      <c r="G799" s="364"/>
      <c r="H799" s="168"/>
      <c r="I799" s="166"/>
      <c r="J799" s="166"/>
      <c r="K799" s="166"/>
      <c r="L799" s="166"/>
      <c r="M799" s="166"/>
      <c r="N799" s="166"/>
      <c r="O799" s="166"/>
      <c r="P799" s="166"/>
      <c r="Q799" s="166"/>
      <c r="R799" s="166"/>
      <c r="S799" s="166"/>
      <c r="T799" s="166"/>
      <c r="U799" s="166"/>
      <c r="V799" s="166"/>
      <c r="W799" s="166"/>
      <c r="X799" s="166"/>
      <c r="Y799" s="166"/>
      <c r="Z799" s="166"/>
      <c r="AA799" s="166"/>
      <c r="AB799" s="166"/>
      <c r="AC799" s="166"/>
      <c r="AD799" s="166"/>
    </row>
    <row r="800" spans="1:45" ht="15" customHeight="1">
      <c r="A800" s="70"/>
      <c r="B800" s="2"/>
      <c r="C800" s="49" t="s">
        <v>65</v>
      </c>
      <c r="D800" s="362" t="str">
        <f>IF(CNGE_2024_M1_Secc3!D87="","",CNGE_2024_M1_Secc3!D87)</f>
        <v/>
      </c>
      <c r="E800" s="363"/>
      <c r="F800" s="363"/>
      <c r="G800" s="364"/>
      <c r="H800" s="168"/>
      <c r="I800" s="166"/>
      <c r="J800" s="166"/>
      <c r="K800" s="166"/>
      <c r="L800" s="166"/>
      <c r="M800" s="166"/>
      <c r="N800" s="166"/>
      <c r="O800" s="166"/>
      <c r="P800" s="166"/>
      <c r="Q800" s="166"/>
      <c r="R800" s="166"/>
      <c r="S800" s="166"/>
      <c r="T800" s="166"/>
      <c r="U800" s="166"/>
      <c r="V800" s="166"/>
      <c r="W800" s="166"/>
      <c r="X800" s="166"/>
      <c r="Y800" s="166"/>
      <c r="Z800" s="166"/>
      <c r="AA800" s="166"/>
      <c r="AB800" s="166"/>
      <c r="AC800" s="166"/>
      <c r="AD800" s="166"/>
    </row>
    <row r="801" spans="1:30" ht="15" customHeight="1">
      <c r="A801" s="70"/>
      <c r="B801" s="2"/>
      <c r="C801" s="49" t="s">
        <v>66</v>
      </c>
      <c r="D801" s="362" t="str">
        <f>IF(CNGE_2024_M1_Secc3!D88="","",CNGE_2024_M1_Secc3!D88)</f>
        <v/>
      </c>
      <c r="E801" s="363"/>
      <c r="F801" s="363"/>
      <c r="G801" s="364"/>
      <c r="H801" s="168"/>
      <c r="I801" s="166"/>
      <c r="J801" s="166"/>
      <c r="K801" s="166"/>
      <c r="L801" s="166"/>
      <c r="M801" s="166"/>
      <c r="N801" s="166"/>
      <c r="O801" s="166"/>
      <c r="P801" s="166"/>
      <c r="Q801" s="166"/>
      <c r="R801" s="166"/>
      <c r="S801" s="166"/>
      <c r="T801" s="166"/>
      <c r="U801" s="166"/>
      <c r="V801" s="166"/>
      <c r="W801" s="166"/>
      <c r="X801" s="166"/>
      <c r="Y801" s="166"/>
      <c r="Z801" s="166"/>
      <c r="AA801" s="166"/>
      <c r="AB801" s="166"/>
      <c r="AC801" s="166"/>
      <c r="AD801" s="166"/>
    </row>
    <row r="802" spans="1:30" ht="15" customHeight="1">
      <c r="A802" s="70"/>
      <c r="B802" s="2"/>
      <c r="C802" s="49" t="s">
        <v>67</v>
      </c>
      <c r="D802" s="362" t="str">
        <f>IF(CNGE_2024_M1_Secc3!D89="","",CNGE_2024_M1_Secc3!D89)</f>
        <v/>
      </c>
      <c r="E802" s="363"/>
      <c r="F802" s="363"/>
      <c r="G802" s="364"/>
      <c r="H802" s="168"/>
      <c r="I802" s="166"/>
      <c r="J802" s="166"/>
      <c r="K802" s="166"/>
      <c r="L802" s="166"/>
      <c r="M802" s="166"/>
      <c r="N802" s="166"/>
      <c r="O802" s="166"/>
      <c r="P802" s="166"/>
      <c r="Q802" s="166"/>
      <c r="R802" s="166"/>
      <c r="S802" s="166"/>
      <c r="T802" s="166"/>
      <c r="U802" s="166"/>
      <c r="V802" s="166"/>
      <c r="W802" s="166"/>
      <c r="X802" s="166"/>
      <c r="Y802" s="166"/>
      <c r="Z802" s="166"/>
      <c r="AA802" s="166"/>
      <c r="AB802" s="166"/>
      <c r="AC802" s="166"/>
      <c r="AD802" s="166"/>
    </row>
    <row r="803" spans="1:30" ht="15" customHeight="1">
      <c r="A803" s="70"/>
      <c r="B803" s="2"/>
      <c r="C803" s="49" t="s">
        <v>68</v>
      </c>
      <c r="D803" s="362" t="str">
        <f>IF(CNGE_2024_M1_Secc3!D90="","",CNGE_2024_M1_Secc3!D90)</f>
        <v/>
      </c>
      <c r="E803" s="363"/>
      <c r="F803" s="363"/>
      <c r="G803" s="364"/>
      <c r="H803" s="168"/>
      <c r="I803" s="166"/>
      <c r="J803" s="166"/>
      <c r="K803" s="166"/>
      <c r="L803" s="166"/>
      <c r="M803" s="166"/>
      <c r="N803" s="166"/>
      <c r="O803" s="166"/>
      <c r="P803" s="166"/>
      <c r="Q803" s="166"/>
      <c r="R803" s="166"/>
      <c r="S803" s="166"/>
      <c r="T803" s="166"/>
      <c r="U803" s="166"/>
      <c r="V803" s="166"/>
      <c r="W803" s="166"/>
      <c r="X803" s="166"/>
      <c r="Y803" s="166"/>
      <c r="Z803" s="166"/>
      <c r="AA803" s="166"/>
      <c r="AB803" s="166"/>
      <c r="AC803" s="166"/>
      <c r="AD803" s="166"/>
    </row>
    <row r="804" spans="1:30" ht="15" customHeight="1">
      <c r="A804" s="70"/>
      <c r="B804" s="2"/>
      <c r="C804" s="49" t="s">
        <v>69</v>
      </c>
      <c r="D804" s="362" t="str">
        <f>IF(CNGE_2024_M1_Secc3!D91="","",CNGE_2024_M1_Secc3!D91)</f>
        <v/>
      </c>
      <c r="E804" s="363"/>
      <c r="F804" s="363"/>
      <c r="G804" s="364"/>
      <c r="H804" s="168"/>
      <c r="I804" s="166"/>
      <c r="J804" s="166"/>
      <c r="K804" s="166"/>
      <c r="L804" s="166"/>
      <c r="M804" s="166"/>
      <c r="N804" s="166"/>
      <c r="O804" s="166"/>
      <c r="P804" s="166"/>
      <c r="Q804" s="166"/>
      <c r="R804" s="166"/>
      <c r="S804" s="166"/>
      <c r="T804" s="166"/>
      <c r="U804" s="166"/>
      <c r="V804" s="166"/>
      <c r="W804" s="166"/>
      <c r="X804" s="166"/>
      <c r="Y804" s="166"/>
      <c r="Z804" s="166"/>
      <c r="AA804" s="166"/>
      <c r="AB804" s="166"/>
      <c r="AC804" s="166"/>
      <c r="AD804" s="166"/>
    </row>
    <row r="805" spans="1:30" ht="15" customHeight="1">
      <c r="A805" s="70"/>
      <c r="B805" s="2"/>
      <c r="C805" s="49" t="s">
        <v>70</v>
      </c>
      <c r="D805" s="362" t="str">
        <f>IF(CNGE_2024_M1_Secc3!D92="","",CNGE_2024_M1_Secc3!D92)</f>
        <v/>
      </c>
      <c r="E805" s="363"/>
      <c r="F805" s="363"/>
      <c r="G805" s="364"/>
      <c r="H805" s="168"/>
      <c r="I805" s="166"/>
      <c r="J805" s="166"/>
      <c r="K805" s="166"/>
      <c r="L805" s="166"/>
      <c r="M805" s="166"/>
      <c r="N805" s="166"/>
      <c r="O805" s="166"/>
      <c r="P805" s="166"/>
      <c r="Q805" s="166"/>
      <c r="R805" s="166"/>
      <c r="S805" s="166"/>
      <c r="T805" s="166"/>
      <c r="U805" s="166"/>
      <c r="V805" s="166"/>
      <c r="W805" s="166"/>
      <c r="X805" s="166"/>
      <c r="Y805" s="166"/>
      <c r="Z805" s="166"/>
      <c r="AA805" s="166"/>
      <c r="AB805" s="166"/>
      <c r="AC805" s="166"/>
      <c r="AD805" s="166"/>
    </row>
    <row r="806" spans="1:30" ht="15" customHeight="1">
      <c r="A806" s="70"/>
      <c r="B806" s="2"/>
      <c r="C806" s="49" t="s">
        <v>71</v>
      </c>
      <c r="D806" s="362" t="str">
        <f>IF(CNGE_2024_M1_Secc3!D93="","",CNGE_2024_M1_Secc3!D93)</f>
        <v/>
      </c>
      <c r="E806" s="363"/>
      <c r="F806" s="363"/>
      <c r="G806" s="364"/>
      <c r="H806" s="168"/>
      <c r="I806" s="166"/>
      <c r="J806" s="166"/>
      <c r="K806" s="166"/>
      <c r="L806" s="166"/>
      <c r="M806" s="166"/>
      <c r="N806" s="166"/>
      <c r="O806" s="166"/>
      <c r="P806" s="166"/>
      <c r="Q806" s="166"/>
      <c r="R806" s="166"/>
      <c r="S806" s="166"/>
      <c r="T806" s="166"/>
      <c r="U806" s="166"/>
      <c r="V806" s="166"/>
      <c r="W806" s="166"/>
      <c r="X806" s="166"/>
      <c r="Y806" s="166"/>
      <c r="Z806" s="166"/>
      <c r="AA806" s="166"/>
      <c r="AB806" s="166"/>
      <c r="AC806" s="166"/>
      <c r="AD806" s="166"/>
    </row>
    <row r="807" spans="1:30" ht="15" customHeight="1">
      <c r="A807" s="70"/>
      <c r="B807" s="2"/>
      <c r="C807" s="49" t="s">
        <v>72</v>
      </c>
      <c r="D807" s="362" t="str">
        <f>IF(CNGE_2024_M1_Secc3!D94="","",CNGE_2024_M1_Secc3!D94)</f>
        <v/>
      </c>
      <c r="E807" s="363"/>
      <c r="F807" s="363"/>
      <c r="G807" s="364"/>
      <c r="H807" s="168"/>
      <c r="I807" s="166"/>
      <c r="J807" s="166"/>
      <c r="K807" s="166"/>
      <c r="L807" s="166"/>
      <c r="M807" s="166"/>
      <c r="N807" s="166"/>
      <c r="O807" s="166"/>
      <c r="P807" s="166"/>
      <c r="Q807" s="166"/>
      <c r="R807" s="166"/>
      <c r="S807" s="166"/>
      <c r="T807" s="166"/>
      <c r="U807" s="166"/>
      <c r="V807" s="166"/>
      <c r="W807" s="166"/>
      <c r="X807" s="166"/>
      <c r="Y807" s="166"/>
      <c r="Z807" s="166"/>
      <c r="AA807" s="166"/>
      <c r="AB807" s="166"/>
      <c r="AC807" s="166"/>
      <c r="AD807" s="166"/>
    </row>
    <row r="808" spans="1:30" ht="15" customHeight="1">
      <c r="A808" s="70"/>
      <c r="B808" s="2"/>
      <c r="C808" s="49" t="s">
        <v>73</v>
      </c>
      <c r="D808" s="362" t="str">
        <f>IF(CNGE_2024_M1_Secc3!D95="","",CNGE_2024_M1_Secc3!D95)</f>
        <v/>
      </c>
      <c r="E808" s="363"/>
      <c r="F808" s="363"/>
      <c r="G808" s="364"/>
      <c r="H808" s="168"/>
      <c r="I808" s="166"/>
      <c r="J808" s="166"/>
      <c r="K808" s="166"/>
      <c r="L808" s="166"/>
      <c r="M808" s="166"/>
      <c r="N808" s="166"/>
      <c r="O808" s="166"/>
      <c r="P808" s="166"/>
      <c r="Q808" s="166"/>
      <c r="R808" s="166"/>
      <c r="S808" s="166"/>
      <c r="T808" s="166"/>
      <c r="U808" s="166"/>
      <c r="V808" s="166"/>
      <c r="W808" s="166"/>
      <c r="X808" s="166"/>
      <c r="Y808" s="166"/>
      <c r="Z808" s="166"/>
      <c r="AA808" s="166"/>
      <c r="AB808" s="166"/>
      <c r="AC808" s="166"/>
      <c r="AD808" s="166"/>
    </row>
    <row r="809" spans="1:30" ht="15" customHeight="1">
      <c r="A809" s="70"/>
      <c r="B809" s="2"/>
      <c r="C809" s="49" t="s">
        <v>74</v>
      </c>
      <c r="D809" s="362" t="str">
        <f>IF(CNGE_2024_M1_Secc3!D96="","",CNGE_2024_M1_Secc3!D96)</f>
        <v/>
      </c>
      <c r="E809" s="363"/>
      <c r="F809" s="363"/>
      <c r="G809" s="364"/>
      <c r="H809" s="168"/>
      <c r="I809" s="166"/>
      <c r="J809" s="166"/>
      <c r="K809" s="166"/>
      <c r="L809" s="166"/>
      <c r="M809" s="166"/>
      <c r="N809" s="166"/>
      <c r="O809" s="166"/>
      <c r="P809" s="166"/>
      <c r="Q809" s="166"/>
      <c r="R809" s="166"/>
      <c r="S809" s="166"/>
      <c r="T809" s="166"/>
      <c r="U809" s="166"/>
      <c r="V809" s="166"/>
      <c r="W809" s="166"/>
      <c r="X809" s="166"/>
      <c r="Y809" s="166"/>
      <c r="Z809" s="166"/>
      <c r="AA809" s="166"/>
      <c r="AB809" s="166"/>
      <c r="AC809" s="166"/>
      <c r="AD809" s="166"/>
    </row>
    <row r="810" spans="1:30" ht="15" customHeight="1">
      <c r="A810" s="70"/>
      <c r="B810" s="2"/>
      <c r="C810" s="49" t="s">
        <v>75</v>
      </c>
      <c r="D810" s="362" t="str">
        <f>IF(CNGE_2024_M1_Secc3!D97="","",CNGE_2024_M1_Secc3!D97)</f>
        <v/>
      </c>
      <c r="E810" s="363"/>
      <c r="F810" s="363"/>
      <c r="G810" s="364"/>
      <c r="H810" s="168"/>
      <c r="I810" s="166"/>
      <c r="J810" s="166"/>
      <c r="K810" s="166"/>
      <c r="L810" s="166"/>
      <c r="M810" s="166"/>
      <c r="N810" s="166"/>
      <c r="O810" s="166"/>
      <c r="P810" s="166"/>
      <c r="Q810" s="166"/>
      <c r="R810" s="166"/>
      <c r="S810" s="166"/>
      <c r="T810" s="166"/>
      <c r="U810" s="166"/>
      <c r="V810" s="166"/>
      <c r="W810" s="166"/>
      <c r="X810" s="166"/>
      <c r="Y810" s="166"/>
      <c r="Z810" s="166"/>
      <c r="AA810" s="166"/>
      <c r="AB810" s="166"/>
      <c r="AC810" s="166"/>
      <c r="AD810" s="166"/>
    </row>
    <row r="811" spans="1:30" ht="15" customHeight="1">
      <c r="A811" s="70"/>
      <c r="B811" s="2"/>
      <c r="C811" s="49" t="s">
        <v>76</v>
      </c>
      <c r="D811" s="362" t="str">
        <f>IF(CNGE_2024_M1_Secc3!D98="","",CNGE_2024_M1_Secc3!D98)</f>
        <v/>
      </c>
      <c r="E811" s="363"/>
      <c r="F811" s="363"/>
      <c r="G811" s="364"/>
      <c r="H811" s="168"/>
      <c r="I811" s="166"/>
      <c r="J811" s="166"/>
      <c r="K811" s="166"/>
      <c r="L811" s="166"/>
      <c r="M811" s="166"/>
      <c r="N811" s="166"/>
      <c r="O811" s="166"/>
      <c r="P811" s="166"/>
      <c r="Q811" s="166"/>
      <c r="R811" s="166"/>
      <c r="S811" s="166"/>
      <c r="T811" s="166"/>
      <c r="U811" s="166"/>
      <c r="V811" s="166"/>
      <c r="W811" s="166"/>
      <c r="X811" s="166"/>
      <c r="Y811" s="166"/>
      <c r="Z811" s="166"/>
      <c r="AA811" s="166"/>
      <c r="AB811" s="166"/>
      <c r="AC811" s="166"/>
      <c r="AD811" s="166"/>
    </row>
    <row r="812" spans="1:30" ht="15" customHeight="1">
      <c r="A812" s="70"/>
      <c r="B812" s="2"/>
      <c r="C812" s="49" t="s">
        <v>77</v>
      </c>
      <c r="D812" s="362" t="str">
        <f>IF(CNGE_2024_M1_Secc3!D99="","",CNGE_2024_M1_Secc3!D99)</f>
        <v/>
      </c>
      <c r="E812" s="363"/>
      <c r="F812" s="363"/>
      <c r="G812" s="364"/>
      <c r="H812" s="168"/>
      <c r="I812" s="166"/>
      <c r="J812" s="166"/>
      <c r="K812" s="166"/>
      <c r="L812" s="166"/>
      <c r="M812" s="166"/>
      <c r="N812" s="166"/>
      <c r="O812" s="166"/>
      <c r="P812" s="166"/>
      <c r="Q812" s="166"/>
      <c r="R812" s="166"/>
      <c r="S812" s="166"/>
      <c r="T812" s="166"/>
      <c r="U812" s="166"/>
      <c r="V812" s="166"/>
      <c r="W812" s="166"/>
      <c r="X812" s="166"/>
      <c r="Y812" s="166"/>
      <c r="Z812" s="166"/>
      <c r="AA812" s="166"/>
      <c r="AB812" s="166"/>
      <c r="AC812" s="166"/>
      <c r="AD812" s="166"/>
    </row>
    <row r="813" spans="1:30" ht="15" customHeight="1">
      <c r="A813" s="70"/>
      <c r="B813" s="2"/>
      <c r="C813" s="49" t="s">
        <v>78</v>
      </c>
      <c r="D813" s="362" t="str">
        <f>IF(CNGE_2024_M1_Secc3!D100="","",CNGE_2024_M1_Secc3!D100)</f>
        <v/>
      </c>
      <c r="E813" s="363"/>
      <c r="F813" s="363"/>
      <c r="G813" s="364"/>
      <c r="H813" s="168"/>
      <c r="I813" s="166"/>
      <c r="J813" s="166"/>
      <c r="K813" s="166"/>
      <c r="L813" s="166"/>
      <c r="M813" s="166"/>
      <c r="N813" s="166"/>
      <c r="O813" s="166"/>
      <c r="P813" s="166"/>
      <c r="Q813" s="166"/>
      <c r="R813" s="166"/>
      <c r="S813" s="166"/>
      <c r="T813" s="166"/>
      <c r="U813" s="166"/>
      <c r="V813" s="166"/>
      <c r="W813" s="166"/>
      <c r="X813" s="166"/>
      <c r="Y813" s="166"/>
      <c r="Z813" s="166"/>
      <c r="AA813" s="166"/>
      <c r="AB813" s="166"/>
      <c r="AC813" s="166"/>
      <c r="AD813" s="166"/>
    </row>
    <row r="814" spans="1:30" ht="15" customHeight="1">
      <c r="A814" s="70"/>
      <c r="B814" s="2"/>
      <c r="C814" s="49" t="s">
        <v>79</v>
      </c>
      <c r="D814" s="362" t="str">
        <f>IF(CNGE_2024_M1_Secc3!D101="","",CNGE_2024_M1_Secc3!D101)</f>
        <v/>
      </c>
      <c r="E814" s="363"/>
      <c r="F814" s="363"/>
      <c r="G814" s="364"/>
      <c r="H814" s="168"/>
      <c r="I814" s="166"/>
      <c r="J814" s="166"/>
      <c r="K814" s="166"/>
      <c r="L814" s="166"/>
      <c r="M814" s="166"/>
      <c r="N814" s="166"/>
      <c r="O814" s="166"/>
      <c r="P814" s="166"/>
      <c r="Q814" s="166"/>
      <c r="R814" s="166"/>
      <c r="S814" s="166"/>
      <c r="T814" s="166"/>
      <c r="U814" s="166"/>
      <c r="V814" s="166"/>
      <c r="W814" s="166"/>
      <c r="X814" s="166"/>
      <c r="Y814" s="166"/>
      <c r="Z814" s="166"/>
      <c r="AA814" s="166"/>
      <c r="AB814" s="166"/>
      <c r="AC814" s="166"/>
      <c r="AD814" s="166"/>
    </row>
    <row r="815" spans="1:30" ht="15" customHeight="1">
      <c r="A815" s="70"/>
      <c r="B815" s="2"/>
      <c r="C815" s="49" t="s">
        <v>80</v>
      </c>
      <c r="D815" s="362" t="str">
        <f>IF(CNGE_2024_M1_Secc3!D102="","",CNGE_2024_M1_Secc3!D102)</f>
        <v/>
      </c>
      <c r="E815" s="363"/>
      <c r="F815" s="363"/>
      <c r="G815" s="364"/>
      <c r="H815" s="168"/>
      <c r="I815" s="166"/>
      <c r="J815" s="166"/>
      <c r="K815" s="166"/>
      <c r="L815" s="166"/>
      <c r="M815" s="166"/>
      <c r="N815" s="166"/>
      <c r="O815" s="166"/>
      <c r="P815" s="166"/>
      <c r="Q815" s="166"/>
      <c r="R815" s="166"/>
      <c r="S815" s="166"/>
      <c r="T815" s="166"/>
      <c r="U815" s="166"/>
      <c r="V815" s="166"/>
      <c r="W815" s="166"/>
      <c r="X815" s="166"/>
      <c r="Y815" s="166"/>
      <c r="Z815" s="166"/>
      <c r="AA815" s="166"/>
      <c r="AB815" s="166"/>
      <c r="AC815" s="166"/>
      <c r="AD815" s="166"/>
    </row>
    <row r="816" spans="1:30" ht="15" customHeight="1">
      <c r="A816" s="70"/>
      <c r="B816" s="2"/>
      <c r="C816" s="49" t="s">
        <v>81</v>
      </c>
      <c r="D816" s="362" t="str">
        <f>IF(CNGE_2024_M1_Secc3!D103="","",CNGE_2024_M1_Secc3!D103)</f>
        <v/>
      </c>
      <c r="E816" s="363"/>
      <c r="F816" s="363"/>
      <c r="G816" s="364"/>
      <c r="H816" s="168"/>
      <c r="I816" s="166"/>
      <c r="J816" s="166"/>
      <c r="K816" s="166"/>
      <c r="L816" s="166"/>
      <c r="M816" s="166"/>
      <c r="N816" s="166"/>
      <c r="O816" s="166"/>
      <c r="P816" s="166"/>
      <c r="Q816" s="166"/>
      <c r="R816" s="166"/>
      <c r="S816" s="166"/>
      <c r="T816" s="166"/>
      <c r="U816" s="166"/>
      <c r="V816" s="166"/>
      <c r="W816" s="166"/>
      <c r="X816" s="166"/>
      <c r="Y816" s="166"/>
      <c r="Z816" s="166"/>
      <c r="AA816" s="166"/>
      <c r="AB816" s="166"/>
      <c r="AC816" s="166"/>
      <c r="AD816" s="166"/>
    </row>
    <row r="817" spans="1:30" ht="15" customHeight="1">
      <c r="A817" s="70"/>
      <c r="B817" s="2"/>
      <c r="C817" s="49" t="s">
        <v>82</v>
      </c>
      <c r="D817" s="362" t="str">
        <f>IF(CNGE_2024_M1_Secc3!D104="","",CNGE_2024_M1_Secc3!D104)</f>
        <v/>
      </c>
      <c r="E817" s="363"/>
      <c r="F817" s="363"/>
      <c r="G817" s="364"/>
      <c r="H817" s="168"/>
      <c r="I817" s="166"/>
      <c r="J817" s="166"/>
      <c r="K817" s="166"/>
      <c r="L817" s="166"/>
      <c r="M817" s="166"/>
      <c r="N817" s="166"/>
      <c r="O817" s="166"/>
      <c r="P817" s="166"/>
      <c r="Q817" s="166"/>
      <c r="R817" s="166"/>
      <c r="S817" s="166"/>
      <c r="T817" s="166"/>
      <c r="U817" s="166"/>
      <c r="V817" s="166"/>
      <c r="W817" s="166"/>
      <c r="X817" s="166"/>
      <c r="Y817" s="166"/>
      <c r="Z817" s="166"/>
      <c r="AA817" s="166"/>
      <c r="AB817" s="166"/>
      <c r="AC817" s="166"/>
      <c r="AD817" s="166"/>
    </row>
    <row r="818" spans="1:30" ht="15" customHeight="1">
      <c r="A818" s="70"/>
      <c r="B818" s="2"/>
      <c r="C818" s="49" t="s">
        <v>83</v>
      </c>
      <c r="D818" s="362" t="str">
        <f>IF(CNGE_2024_M1_Secc3!D105="","",CNGE_2024_M1_Secc3!D105)</f>
        <v/>
      </c>
      <c r="E818" s="363"/>
      <c r="F818" s="363"/>
      <c r="G818" s="364"/>
      <c r="H818" s="168"/>
      <c r="I818" s="166"/>
      <c r="J818" s="166"/>
      <c r="K818" s="166"/>
      <c r="L818" s="166"/>
      <c r="M818" s="166"/>
      <c r="N818" s="166"/>
      <c r="O818" s="166"/>
      <c r="P818" s="166"/>
      <c r="Q818" s="166"/>
      <c r="R818" s="166"/>
      <c r="S818" s="166"/>
      <c r="T818" s="166"/>
      <c r="U818" s="166"/>
      <c r="V818" s="166"/>
      <c r="W818" s="166"/>
      <c r="X818" s="166"/>
      <c r="Y818" s="166"/>
      <c r="Z818" s="166"/>
      <c r="AA818" s="166"/>
      <c r="AB818" s="166"/>
      <c r="AC818" s="166"/>
      <c r="AD818" s="166"/>
    </row>
    <row r="819" spans="1:30" ht="15" customHeight="1">
      <c r="A819" s="70"/>
      <c r="B819" s="2"/>
      <c r="C819" s="49" t="s">
        <v>84</v>
      </c>
      <c r="D819" s="362" t="str">
        <f>IF(CNGE_2024_M1_Secc3!D106="","",CNGE_2024_M1_Secc3!D106)</f>
        <v/>
      </c>
      <c r="E819" s="363"/>
      <c r="F819" s="363"/>
      <c r="G819" s="364"/>
      <c r="H819" s="168"/>
      <c r="I819" s="166"/>
      <c r="J819" s="166"/>
      <c r="K819" s="166"/>
      <c r="L819" s="166"/>
      <c r="M819" s="166"/>
      <c r="N819" s="166"/>
      <c r="O819" s="166"/>
      <c r="P819" s="166"/>
      <c r="Q819" s="166"/>
      <c r="R819" s="166"/>
      <c r="S819" s="166"/>
      <c r="T819" s="166"/>
      <c r="U819" s="166"/>
      <c r="V819" s="166"/>
      <c r="W819" s="166"/>
      <c r="X819" s="166"/>
      <c r="Y819" s="166"/>
      <c r="Z819" s="166"/>
      <c r="AA819" s="166"/>
      <c r="AB819" s="166"/>
      <c r="AC819" s="166"/>
      <c r="AD819" s="166"/>
    </row>
    <row r="820" spans="1:30" ht="15" customHeight="1">
      <c r="A820" s="70"/>
      <c r="B820" s="2"/>
      <c r="C820" s="49" t="s">
        <v>85</v>
      </c>
      <c r="D820" s="362" t="str">
        <f>IF(CNGE_2024_M1_Secc3!D107="","",CNGE_2024_M1_Secc3!D107)</f>
        <v/>
      </c>
      <c r="E820" s="363"/>
      <c r="F820" s="363"/>
      <c r="G820" s="364"/>
      <c r="H820" s="168"/>
      <c r="I820" s="166"/>
      <c r="J820" s="166"/>
      <c r="K820" s="166"/>
      <c r="L820" s="166"/>
      <c r="M820" s="166"/>
      <c r="N820" s="166"/>
      <c r="O820" s="166"/>
      <c r="P820" s="166"/>
      <c r="Q820" s="166"/>
      <c r="R820" s="166"/>
      <c r="S820" s="166"/>
      <c r="T820" s="166"/>
      <c r="U820" s="166"/>
      <c r="V820" s="166"/>
      <c r="W820" s="166"/>
      <c r="X820" s="166"/>
      <c r="Y820" s="166"/>
      <c r="Z820" s="166"/>
      <c r="AA820" s="166"/>
      <c r="AB820" s="166"/>
      <c r="AC820" s="166"/>
      <c r="AD820" s="166"/>
    </row>
    <row r="821" spans="1:30" ht="15" customHeight="1">
      <c r="A821" s="70"/>
      <c r="B821" s="2"/>
      <c r="C821" s="49" t="s">
        <v>86</v>
      </c>
      <c r="D821" s="362" t="str">
        <f>IF(CNGE_2024_M1_Secc3!D108="","",CNGE_2024_M1_Secc3!D108)</f>
        <v/>
      </c>
      <c r="E821" s="363"/>
      <c r="F821" s="363"/>
      <c r="G821" s="364"/>
      <c r="H821" s="168"/>
      <c r="I821" s="166"/>
      <c r="J821" s="166"/>
      <c r="K821" s="166"/>
      <c r="L821" s="166"/>
      <c r="M821" s="166"/>
      <c r="N821" s="166"/>
      <c r="O821" s="166"/>
      <c r="P821" s="166"/>
      <c r="Q821" s="166"/>
      <c r="R821" s="166"/>
      <c r="S821" s="166"/>
      <c r="T821" s="166"/>
      <c r="U821" s="166"/>
      <c r="V821" s="166"/>
      <c r="W821" s="166"/>
      <c r="X821" s="166"/>
      <c r="Y821" s="166"/>
      <c r="Z821" s="166"/>
      <c r="AA821" s="166"/>
      <c r="AB821" s="166"/>
      <c r="AC821" s="166"/>
      <c r="AD821" s="166"/>
    </row>
    <row r="822" spans="1:30" ht="15" customHeight="1">
      <c r="A822" s="70"/>
      <c r="B822" s="2"/>
      <c r="C822" s="49" t="s">
        <v>87</v>
      </c>
      <c r="D822" s="362" t="str">
        <f>IF(CNGE_2024_M1_Secc3!D109="","",CNGE_2024_M1_Secc3!D109)</f>
        <v/>
      </c>
      <c r="E822" s="363"/>
      <c r="F822" s="363"/>
      <c r="G822" s="364"/>
      <c r="H822" s="168"/>
      <c r="I822" s="166"/>
      <c r="J822" s="166"/>
      <c r="K822" s="166"/>
      <c r="L822" s="166"/>
      <c r="M822" s="166"/>
      <c r="N822" s="166"/>
      <c r="O822" s="166"/>
      <c r="P822" s="166"/>
      <c r="Q822" s="166"/>
      <c r="R822" s="166"/>
      <c r="S822" s="166"/>
      <c r="T822" s="166"/>
      <c r="U822" s="166"/>
      <c r="V822" s="166"/>
      <c r="W822" s="166"/>
      <c r="X822" s="166"/>
      <c r="Y822" s="166"/>
      <c r="Z822" s="166"/>
      <c r="AA822" s="166"/>
      <c r="AB822" s="166"/>
      <c r="AC822" s="166"/>
      <c r="AD822" s="166"/>
    </row>
    <row r="823" spans="1:30" ht="15" customHeight="1">
      <c r="A823" s="70"/>
      <c r="B823" s="2"/>
      <c r="C823" s="49" t="s">
        <v>88</v>
      </c>
      <c r="D823" s="362" t="str">
        <f>IF(CNGE_2024_M1_Secc3!D110="","",CNGE_2024_M1_Secc3!D110)</f>
        <v/>
      </c>
      <c r="E823" s="363"/>
      <c r="F823" s="363"/>
      <c r="G823" s="364"/>
      <c r="H823" s="168"/>
      <c r="I823" s="166"/>
      <c r="J823" s="166"/>
      <c r="K823" s="166"/>
      <c r="L823" s="166"/>
      <c r="M823" s="166"/>
      <c r="N823" s="166"/>
      <c r="O823" s="166"/>
      <c r="P823" s="166"/>
      <c r="Q823" s="166"/>
      <c r="R823" s="166"/>
      <c r="S823" s="166"/>
      <c r="T823" s="166"/>
      <c r="U823" s="166"/>
      <c r="V823" s="166"/>
      <c r="W823" s="166"/>
      <c r="X823" s="166"/>
      <c r="Y823" s="166"/>
      <c r="Z823" s="166"/>
      <c r="AA823" s="166"/>
      <c r="AB823" s="166"/>
      <c r="AC823" s="166"/>
      <c r="AD823" s="166"/>
    </row>
    <row r="824" spans="1:30" ht="15" customHeight="1">
      <c r="A824" s="70"/>
      <c r="B824" s="2"/>
      <c r="C824" s="49" t="s">
        <v>89</v>
      </c>
      <c r="D824" s="362" t="str">
        <f>IF(CNGE_2024_M1_Secc3!D111="","",CNGE_2024_M1_Secc3!D111)</f>
        <v/>
      </c>
      <c r="E824" s="363"/>
      <c r="F824" s="363"/>
      <c r="G824" s="364"/>
      <c r="H824" s="168"/>
      <c r="I824" s="166"/>
      <c r="J824" s="166"/>
      <c r="K824" s="166"/>
      <c r="L824" s="166"/>
      <c r="M824" s="166"/>
      <c r="N824" s="166"/>
      <c r="O824" s="166"/>
      <c r="P824" s="166"/>
      <c r="Q824" s="166"/>
      <c r="R824" s="166"/>
      <c r="S824" s="166"/>
      <c r="T824" s="166"/>
      <c r="U824" s="166"/>
      <c r="V824" s="166"/>
      <c r="W824" s="166"/>
      <c r="X824" s="166"/>
      <c r="Y824" s="166"/>
      <c r="Z824" s="166"/>
      <c r="AA824" s="166"/>
      <c r="AB824" s="166"/>
      <c r="AC824" s="166"/>
      <c r="AD824" s="166"/>
    </row>
    <row r="825" spans="1:30" ht="15" customHeight="1">
      <c r="A825" s="70"/>
      <c r="B825" s="2"/>
      <c r="C825" s="49" t="s">
        <v>90</v>
      </c>
      <c r="D825" s="362" t="str">
        <f>IF(CNGE_2024_M1_Secc3!D112="","",CNGE_2024_M1_Secc3!D112)</f>
        <v/>
      </c>
      <c r="E825" s="363"/>
      <c r="F825" s="363"/>
      <c r="G825" s="364"/>
      <c r="H825" s="168"/>
      <c r="I825" s="166"/>
      <c r="J825" s="166"/>
      <c r="K825" s="166"/>
      <c r="L825" s="166"/>
      <c r="M825" s="166"/>
      <c r="N825" s="166"/>
      <c r="O825" s="166"/>
      <c r="P825" s="166"/>
      <c r="Q825" s="166"/>
      <c r="R825" s="166"/>
      <c r="S825" s="166"/>
      <c r="T825" s="166"/>
      <c r="U825" s="166"/>
      <c r="V825" s="166"/>
      <c r="W825" s="166"/>
      <c r="X825" s="166"/>
      <c r="Y825" s="166"/>
      <c r="Z825" s="166"/>
      <c r="AA825" s="166"/>
      <c r="AB825" s="166"/>
      <c r="AC825" s="166"/>
      <c r="AD825" s="166"/>
    </row>
    <row r="826" spans="1:30" ht="15" customHeight="1">
      <c r="A826" s="70"/>
      <c r="B826" s="2"/>
      <c r="C826" s="49" t="s">
        <v>91</v>
      </c>
      <c r="D826" s="362" t="str">
        <f>IF(CNGE_2024_M1_Secc3!D113="","",CNGE_2024_M1_Secc3!D113)</f>
        <v/>
      </c>
      <c r="E826" s="363"/>
      <c r="F826" s="363"/>
      <c r="G826" s="364"/>
      <c r="H826" s="168"/>
      <c r="I826" s="166"/>
      <c r="J826" s="166"/>
      <c r="K826" s="166"/>
      <c r="L826" s="166"/>
      <c r="M826" s="166"/>
      <c r="N826" s="166"/>
      <c r="O826" s="166"/>
      <c r="P826" s="166"/>
      <c r="Q826" s="166"/>
      <c r="R826" s="166"/>
      <c r="S826" s="166"/>
      <c r="T826" s="166"/>
      <c r="U826" s="166"/>
      <c r="V826" s="166"/>
      <c r="W826" s="166"/>
      <c r="X826" s="166"/>
      <c r="Y826" s="166"/>
      <c r="Z826" s="166"/>
      <c r="AA826" s="166"/>
      <c r="AB826" s="166"/>
      <c r="AC826" s="166"/>
      <c r="AD826" s="166"/>
    </row>
    <row r="827" spans="1:30" ht="15" customHeight="1">
      <c r="A827" s="70"/>
      <c r="B827" s="2"/>
      <c r="C827" s="49" t="s">
        <v>116</v>
      </c>
      <c r="D827" s="362" t="str">
        <f>IF(CNGE_2024_M1_Secc3!D114="","",CNGE_2024_M1_Secc3!D114)</f>
        <v/>
      </c>
      <c r="E827" s="363"/>
      <c r="F827" s="363"/>
      <c r="G827" s="364"/>
      <c r="H827" s="168"/>
      <c r="I827" s="166"/>
      <c r="J827" s="166"/>
      <c r="K827" s="166"/>
      <c r="L827" s="166"/>
      <c r="M827" s="166"/>
      <c r="N827" s="166"/>
      <c r="O827" s="166"/>
      <c r="P827" s="166"/>
      <c r="Q827" s="166"/>
      <c r="R827" s="166"/>
      <c r="S827" s="166"/>
      <c r="T827" s="166"/>
      <c r="U827" s="166"/>
      <c r="V827" s="166"/>
      <c r="W827" s="166"/>
      <c r="X827" s="166"/>
      <c r="Y827" s="166"/>
      <c r="Z827" s="166"/>
      <c r="AA827" s="166"/>
      <c r="AB827" s="166"/>
      <c r="AC827" s="166"/>
      <c r="AD827" s="166"/>
    </row>
    <row r="828" spans="1:30" ht="15" customHeight="1">
      <c r="A828" s="70"/>
      <c r="B828" s="2"/>
      <c r="C828" s="49" t="s">
        <v>117</v>
      </c>
      <c r="D828" s="362" t="str">
        <f>IF(CNGE_2024_M1_Secc3!D115="","",CNGE_2024_M1_Secc3!D115)</f>
        <v/>
      </c>
      <c r="E828" s="363"/>
      <c r="F828" s="363"/>
      <c r="G828" s="364"/>
      <c r="H828" s="168"/>
      <c r="I828" s="166"/>
      <c r="J828" s="166"/>
      <c r="K828" s="166"/>
      <c r="L828" s="166"/>
      <c r="M828" s="166"/>
      <c r="N828" s="166"/>
      <c r="O828" s="166"/>
      <c r="P828" s="166"/>
      <c r="Q828" s="166"/>
      <c r="R828" s="166"/>
      <c r="S828" s="166"/>
      <c r="T828" s="166"/>
      <c r="U828" s="166"/>
      <c r="V828" s="166"/>
      <c r="W828" s="166"/>
      <c r="X828" s="166"/>
      <c r="Y828" s="166"/>
      <c r="Z828" s="166"/>
      <c r="AA828" s="166"/>
      <c r="AB828" s="166"/>
      <c r="AC828" s="166"/>
      <c r="AD828" s="166"/>
    </row>
    <row r="829" spans="1:30" ht="15" customHeight="1">
      <c r="A829" s="70"/>
      <c r="B829" s="2"/>
      <c r="C829" s="49" t="s">
        <v>118</v>
      </c>
      <c r="D829" s="362" t="str">
        <f>IF(CNGE_2024_M1_Secc3!D116="","",CNGE_2024_M1_Secc3!D116)</f>
        <v/>
      </c>
      <c r="E829" s="363"/>
      <c r="F829" s="363"/>
      <c r="G829" s="364"/>
      <c r="H829" s="168"/>
      <c r="I829" s="166"/>
      <c r="J829" s="166"/>
      <c r="K829" s="166"/>
      <c r="L829" s="166"/>
      <c r="M829" s="166"/>
      <c r="N829" s="166"/>
      <c r="O829" s="166"/>
      <c r="P829" s="166"/>
      <c r="Q829" s="166"/>
      <c r="R829" s="166"/>
      <c r="S829" s="166"/>
      <c r="T829" s="166"/>
      <c r="U829" s="166"/>
      <c r="V829" s="166"/>
      <c r="W829" s="166"/>
      <c r="X829" s="166"/>
      <c r="Y829" s="166"/>
      <c r="Z829" s="166"/>
      <c r="AA829" s="166"/>
      <c r="AB829" s="166"/>
      <c r="AC829" s="166"/>
      <c r="AD829" s="166"/>
    </row>
    <row r="830" spans="1:30" ht="15" customHeight="1">
      <c r="A830" s="70"/>
      <c r="B830" s="2"/>
      <c r="C830" s="49" t="s">
        <v>119</v>
      </c>
      <c r="D830" s="362" t="str">
        <f>IF(CNGE_2024_M1_Secc3!D117="","",CNGE_2024_M1_Secc3!D117)</f>
        <v/>
      </c>
      <c r="E830" s="363"/>
      <c r="F830" s="363"/>
      <c r="G830" s="364"/>
      <c r="H830" s="168"/>
      <c r="I830" s="166"/>
      <c r="J830" s="166"/>
      <c r="K830" s="166"/>
      <c r="L830" s="166"/>
      <c r="M830" s="166"/>
      <c r="N830" s="166"/>
      <c r="O830" s="166"/>
      <c r="P830" s="166"/>
      <c r="Q830" s="166"/>
      <c r="R830" s="166"/>
      <c r="S830" s="166"/>
      <c r="T830" s="166"/>
      <c r="U830" s="166"/>
      <c r="V830" s="166"/>
      <c r="W830" s="166"/>
      <c r="X830" s="166"/>
      <c r="Y830" s="166"/>
      <c r="Z830" s="166"/>
      <c r="AA830" s="166"/>
      <c r="AB830" s="166"/>
      <c r="AC830" s="166"/>
      <c r="AD830" s="166"/>
    </row>
    <row r="831" spans="1:30" ht="15" customHeight="1">
      <c r="A831" s="70"/>
      <c r="B831" s="2"/>
      <c r="C831" s="49" t="s">
        <v>120</v>
      </c>
      <c r="D831" s="362" t="str">
        <f>IF(CNGE_2024_M1_Secc3!D118="","",CNGE_2024_M1_Secc3!D118)</f>
        <v/>
      </c>
      <c r="E831" s="363"/>
      <c r="F831" s="363"/>
      <c r="G831" s="364"/>
      <c r="H831" s="168"/>
      <c r="I831" s="166"/>
      <c r="J831" s="166"/>
      <c r="K831" s="166"/>
      <c r="L831" s="166"/>
      <c r="M831" s="166"/>
      <c r="N831" s="166"/>
      <c r="O831" s="166"/>
      <c r="P831" s="166"/>
      <c r="Q831" s="166"/>
      <c r="R831" s="166"/>
      <c r="S831" s="166"/>
      <c r="T831" s="166"/>
      <c r="U831" s="166"/>
      <c r="V831" s="166"/>
      <c r="W831" s="166"/>
      <c r="X831" s="166"/>
      <c r="Y831" s="166"/>
      <c r="Z831" s="166"/>
      <c r="AA831" s="166"/>
      <c r="AB831" s="166"/>
      <c r="AC831" s="166"/>
      <c r="AD831" s="166"/>
    </row>
    <row r="832" spans="1:30" ht="15" customHeight="1">
      <c r="A832" s="70"/>
      <c r="B832" s="2"/>
      <c r="C832" s="49" t="s">
        <v>121</v>
      </c>
      <c r="D832" s="362" t="str">
        <f>IF(CNGE_2024_M1_Secc3!D119="","",CNGE_2024_M1_Secc3!D119)</f>
        <v/>
      </c>
      <c r="E832" s="363"/>
      <c r="F832" s="363"/>
      <c r="G832" s="364"/>
      <c r="H832" s="168"/>
      <c r="I832" s="166"/>
      <c r="J832" s="166"/>
      <c r="K832" s="166"/>
      <c r="L832" s="166"/>
      <c r="M832" s="166"/>
      <c r="N832" s="166"/>
      <c r="O832" s="166"/>
      <c r="P832" s="166"/>
      <c r="Q832" s="166"/>
      <c r="R832" s="166"/>
      <c r="S832" s="166"/>
      <c r="T832" s="166"/>
      <c r="U832" s="166"/>
      <c r="V832" s="166"/>
      <c r="W832" s="166"/>
      <c r="X832" s="166"/>
      <c r="Y832" s="166"/>
      <c r="Z832" s="166"/>
      <c r="AA832" s="166"/>
      <c r="AB832" s="166"/>
      <c r="AC832" s="166"/>
      <c r="AD832" s="166"/>
    </row>
    <row r="833" spans="1:30" ht="15" customHeight="1">
      <c r="A833" s="70"/>
      <c r="B833" s="2"/>
      <c r="C833" s="49" t="s">
        <v>122</v>
      </c>
      <c r="D833" s="362" t="str">
        <f>IF(CNGE_2024_M1_Secc3!D120="","",CNGE_2024_M1_Secc3!D120)</f>
        <v/>
      </c>
      <c r="E833" s="363"/>
      <c r="F833" s="363"/>
      <c r="G833" s="364"/>
      <c r="H833" s="168"/>
      <c r="I833" s="166"/>
      <c r="J833" s="166"/>
      <c r="K833" s="166"/>
      <c r="L833" s="166"/>
      <c r="M833" s="166"/>
      <c r="N833" s="166"/>
      <c r="O833" s="166"/>
      <c r="P833" s="166"/>
      <c r="Q833" s="166"/>
      <c r="R833" s="166"/>
      <c r="S833" s="166"/>
      <c r="T833" s="166"/>
      <c r="U833" s="166"/>
      <c r="V833" s="166"/>
      <c r="W833" s="166"/>
      <c r="X833" s="166"/>
      <c r="Y833" s="166"/>
      <c r="Z833" s="166"/>
      <c r="AA833" s="166"/>
      <c r="AB833" s="166"/>
      <c r="AC833" s="166"/>
      <c r="AD833" s="166"/>
    </row>
    <row r="834" spans="1:30" ht="15" customHeight="1">
      <c r="A834" s="70"/>
      <c r="B834" s="2"/>
      <c r="C834" s="49" t="s">
        <v>123</v>
      </c>
      <c r="D834" s="362" t="str">
        <f>IF(CNGE_2024_M1_Secc3!D121="","",CNGE_2024_M1_Secc3!D121)</f>
        <v/>
      </c>
      <c r="E834" s="363"/>
      <c r="F834" s="363"/>
      <c r="G834" s="364"/>
      <c r="H834" s="168"/>
      <c r="I834" s="166"/>
      <c r="J834" s="166"/>
      <c r="K834" s="166"/>
      <c r="L834" s="166"/>
      <c r="M834" s="166"/>
      <c r="N834" s="166"/>
      <c r="O834" s="166"/>
      <c r="P834" s="166"/>
      <c r="Q834" s="166"/>
      <c r="R834" s="166"/>
      <c r="S834" s="166"/>
      <c r="T834" s="166"/>
      <c r="U834" s="166"/>
      <c r="V834" s="166"/>
      <c r="W834" s="166"/>
      <c r="X834" s="166"/>
      <c r="Y834" s="166"/>
      <c r="Z834" s="166"/>
      <c r="AA834" s="166"/>
      <c r="AB834" s="166"/>
      <c r="AC834" s="166"/>
      <c r="AD834" s="166"/>
    </row>
    <row r="835" spans="1:30" ht="15" customHeight="1">
      <c r="A835" s="70"/>
      <c r="B835" s="2"/>
      <c r="C835" s="49" t="s">
        <v>124</v>
      </c>
      <c r="D835" s="362" t="str">
        <f>IF(CNGE_2024_M1_Secc3!D122="","",CNGE_2024_M1_Secc3!D122)</f>
        <v/>
      </c>
      <c r="E835" s="363"/>
      <c r="F835" s="363"/>
      <c r="G835" s="364"/>
      <c r="H835" s="168"/>
      <c r="I835" s="166"/>
      <c r="J835" s="166"/>
      <c r="K835" s="166"/>
      <c r="L835" s="166"/>
      <c r="M835" s="166"/>
      <c r="N835" s="166"/>
      <c r="O835" s="166"/>
      <c r="P835" s="166"/>
      <c r="Q835" s="166"/>
      <c r="R835" s="166"/>
      <c r="S835" s="166"/>
      <c r="T835" s="166"/>
      <c r="U835" s="166"/>
      <c r="V835" s="166"/>
      <c r="W835" s="166"/>
      <c r="X835" s="166"/>
      <c r="Y835" s="166"/>
      <c r="Z835" s="166"/>
      <c r="AA835" s="166"/>
      <c r="AB835" s="166"/>
      <c r="AC835" s="166"/>
      <c r="AD835" s="166"/>
    </row>
    <row r="836" spans="1:30" ht="15" customHeight="1">
      <c r="A836" s="70"/>
      <c r="B836" s="2"/>
      <c r="C836" s="49" t="s">
        <v>125</v>
      </c>
      <c r="D836" s="362" t="str">
        <f>IF(CNGE_2024_M1_Secc3!D123="","",CNGE_2024_M1_Secc3!D123)</f>
        <v/>
      </c>
      <c r="E836" s="363"/>
      <c r="F836" s="363"/>
      <c r="G836" s="364"/>
      <c r="H836" s="168"/>
      <c r="I836" s="166"/>
      <c r="J836" s="166"/>
      <c r="K836" s="166"/>
      <c r="L836" s="166"/>
      <c r="M836" s="166"/>
      <c r="N836" s="166"/>
      <c r="O836" s="166"/>
      <c r="P836" s="166"/>
      <c r="Q836" s="166"/>
      <c r="R836" s="166"/>
      <c r="S836" s="166"/>
      <c r="T836" s="166"/>
      <c r="U836" s="166"/>
      <c r="V836" s="166"/>
      <c r="W836" s="166"/>
      <c r="X836" s="166"/>
      <c r="Y836" s="166"/>
      <c r="Z836" s="166"/>
      <c r="AA836" s="166"/>
      <c r="AB836" s="166"/>
      <c r="AC836" s="166"/>
      <c r="AD836" s="166"/>
    </row>
    <row r="837" spans="1:30" ht="15" customHeight="1">
      <c r="A837" s="70"/>
      <c r="B837" s="2"/>
      <c r="C837" s="49" t="s">
        <v>126</v>
      </c>
      <c r="D837" s="362" t="str">
        <f>IF(CNGE_2024_M1_Secc3!D124="","",CNGE_2024_M1_Secc3!D124)</f>
        <v/>
      </c>
      <c r="E837" s="363"/>
      <c r="F837" s="363"/>
      <c r="G837" s="364"/>
      <c r="H837" s="168"/>
      <c r="I837" s="166"/>
      <c r="J837" s="166"/>
      <c r="K837" s="166"/>
      <c r="L837" s="166"/>
      <c r="M837" s="166"/>
      <c r="N837" s="166"/>
      <c r="O837" s="166"/>
      <c r="P837" s="166"/>
      <c r="Q837" s="166"/>
      <c r="R837" s="166"/>
      <c r="S837" s="166"/>
      <c r="T837" s="166"/>
      <c r="U837" s="166"/>
      <c r="V837" s="166"/>
      <c r="W837" s="166"/>
      <c r="X837" s="166"/>
      <c r="Y837" s="166"/>
      <c r="Z837" s="166"/>
      <c r="AA837" s="166"/>
      <c r="AB837" s="166"/>
      <c r="AC837" s="166"/>
      <c r="AD837" s="166"/>
    </row>
    <row r="838" spans="1:30" ht="15" customHeight="1">
      <c r="A838" s="70"/>
      <c r="B838" s="2"/>
      <c r="C838" s="49" t="s">
        <v>127</v>
      </c>
      <c r="D838" s="362" t="str">
        <f>IF(CNGE_2024_M1_Secc3!D125="","",CNGE_2024_M1_Secc3!D125)</f>
        <v/>
      </c>
      <c r="E838" s="363"/>
      <c r="F838" s="363"/>
      <c r="G838" s="364"/>
      <c r="H838" s="168"/>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row>
    <row r="839" spans="1:30" ht="15" customHeight="1">
      <c r="A839" s="70"/>
      <c r="B839" s="2"/>
      <c r="C839" s="49" t="s">
        <v>128</v>
      </c>
      <c r="D839" s="362" t="str">
        <f>IF(CNGE_2024_M1_Secc3!D126="","",CNGE_2024_M1_Secc3!D126)</f>
        <v/>
      </c>
      <c r="E839" s="363"/>
      <c r="F839" s="363"/>
      <c r="G839" s="364"/>
      <c r="H839" s="168"/>
      <c r="I839" s="166"/>
      <c r="J839" s="166"/>
      <c r="K839" s="166"/>
      <c r="L839" s="166"/>
      <c r="M839" s="166"/>
      <c r="N839" s="166"/>
      <c r="O839" s="166"/>
      <c r="P839" s="166"/>
      <c r="Q839" s="166"/>
      <c r="R839" s="166"/>
      <c r="S839" s="166"/>
      <c r="T839" s="166"/>
      <c r="U839" s="166"/>
      <c r="V839" s="166"/>
      <c r="W839" s="166"/>
      <c r="X839" s="166"/>
      <c r="Y839" s="166"/>
      <c r="Z839" s="166"/>
      <c r="AA839" s="166"/>
      <c r="AB839" s="166"/>
      <c r="AC839" s="166"/>
      <c r="AD839" s="166"/>
    </row>
    <row r="840" spans="1:30" ht="15" customHeight="1">
      <c r="A840" s="70"/>
      <c r="B840" s="2"/>
      <c r="C840" s="49" t="s">
        <v>129</v>
      </c>
      <c r="D840" s="362" t="str">
        <f>IF(CNGE_2024_M1_Secc3!D127="","",CNGE_2024_M1_Secc3!D127)</f>
        <v/>
      </c>
      <c r="E840" s="363"/>
      <c r="F840" s="363"/>
      <c r="G840" s="364"/>
      <c r="H840" s="168"/>
      <c r="I840" s="166"/>
      <c r="J840" s="166"/>
      <c r="K840" s="166"/>
      <c r="L840" s="166"/>
      <c r="M840" s="166"/>
      <c r="N840" s="166"/>
      <c r="O840" s="166"/>
      <c r="P840" s="166"/>
      <c r="Q840" s="166"/>
      <c r="R840" s="166"/>
      <c r="S840" s="166"/>
      <c r="T840" s="166"/>
      <c r="U840" s="166"/>
      <c r="V840" s="166"/>
      <c r="W840" s="166"/>
      <c r="X840" s="166"/>
      <c r="Y840" s="166"/>
      <c r="Z840" s="166"/>
      <c r="AA840" s="166"/>
      <c r="AB840" s="166"/>
      <c r="AC840" s="166"/>
      <c r="AD840" s="166"/>
    </row>
    <row r="841" spans="1:30" ht="15" customHeight="1">
      <c r="A841" s="70"/>
      <c r="B841" s="2"/>
      <c r="C841" s="49" t="s">
        <v>130</v>
      </c>
      <c r="D841" s="362" t="str">
        <f>IF(CNGE_2024_M1_Secc3!D128="","",CNGE_2024_M1_Secc3!D128)</f>
        <v/>
      </c>
      <c r="E841" s="363"/>
      <c r="F841" s="363"/>
      <c r="G841" s="364"/>
      <c r="H841" s="168"/>
      <c r="I841" s="166"/>
      <c r="J841" s="166"/>
      <c r="K841" s="166"/>
      <c r="L841" s="166"/>
      <c r="M841" s="166"/>
      <c r="N841" s="166"/>
      <c r="O841" s="166"/>
      <c r="P841" s="166"/>
      <c r="Q841" s="166"/>
      <c r="R841" s="166"/>
      <c r="S841" s="166"/>
      <c r="T841" s="166"/>
      <c r="U841" s="166"/>
      <c r="V841" s="166"/>
      <c r="W841" s="166"/>
      <c r="X841" s="166"/>
      <c r="Y841" s="166"/>
      <c r="Z841" s="166"/>
      <c r="AA841" s="166"/>
      <c r="AB841" s="166"/>
      <c r="AC841" s="166"/>
      <c r="AD841" s="166"/>
    </row>
    <row r="842" spans="1:30" ht="15" customHeight="1">
      <c r="A842" s="70"/>
      <c r="B842" s="2"/>
      <c r="C842" s="49" t="s">
        <v>131</v>
      </c>
      <c r="D842" s="362" t="str">
        <f>IF(CNGE_2024_M1_Secc3!D129="","",CNGE_2024_M1_Secc3!D129)</f>
        <v/>
      </c>
      <c r="E842" s="363"/>
      <c r="F842" s="363"/>
      <c r="G842" s="364"/>
      <c r="H842" s="168"/>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row>
    <row r="843" spans="1:30" ht="15" customHeight="1">
      <c r="A843" s="70"/>
      <c r="B843" s="2"/>
      <c r="C843" s="49" t="s">
        <v>132</v>
      </c>
      <c r="D843" s="362" t="str">
        <f>IF(CNGE_2024_M1_Secc3!D130="","",CNGE_2024_M1_Secc3!D130)</f>
        <v/>
      </c>
      <c r="E843" s="363"/>
      <c r="F843" s="363"/>
      <c r="G843" s="364"/>
      <c r="H843" s="168"/>
      <c r="I843" s="166"/>
      <c r="J843" s="166"/>
      <c r="K843" s="166"/>
      <c r="L843" s="166"/>
      <c r="M843" s="166"/>
      <c r="N843" s="166"/>
      <c r="O843" s="166"/>
      <c r="P843" s="166"/>
      <c r="Q843" s="166"/>
      <c r="R843" s="166"/>
      <c r="S843" s="166"/>
      <c r="T843" s="166"/>
      <c r="U843" s="166"/>
      <c r="V843" s="166"/>
      <c r="W843" s="166"/>
      <c r="X843" s="166"/>
      <c r="Y843" s="166"/>
      <c r="Z843" s="166"/>
      <c r="AA843" s="166"/>
      <c r="AB843" s="166"/>
      <c r="AC843" s="166"/>
      <c r="AD843" s="166"/>
    </row>
    <row r="844" spans="1:30" ht="15" customHeight="1">
      <c r="A844" s="70"/>
      <c r="B844" s="2"/>
      <c r="C844" s="49" t="s">
        <v>133</v>
      </c>
      <c r="D844" s="362" t="str">
        <f>IF(CNGE_2024_M1_Secc3!D131="","",CNGE_2024_M1_Secc3!D131)</f>
        <v/>
      </c>
      <c r="E844" s="363"/>
      <c r="F844" s="363"/>
      <c r="G844" s="364"/>
      <c r="H844" s="168"/>
      <c r="I844" s="166"/>
      <c r="J844" s="166"/>
      <c r="K844" s="166"/>
      <c r="L844" s="166"/>
      <c r="M844" s="166"/>
      <c r="N844" s="166"/>
      <c r="O844" s="166"/>
      <c r="P844" s="166"/>
      <c r="Q844" s="166"/>
      <c r="R844" s="166"/>
      <c r="S844" s="166"/>
      <c r="T844" s="166"/>
      <c r="U844" s="166"/>
      <c r="V844" s="166"/>
      <c r="W844" s="166"/>
      <c r="X844" s="166"/>
      <c r="Y844" s="166"/>
      <c r="Z844" s="166"/>
      <c r="AA844" s="166"/>
      <c r="AB844" s="166"/>
      <c r="AC844" s="166"/>
      <c r="AD844" s="166"/>
    </row>
    <row r="845" spans="1:30" ht="15" customHeight="1">
      <c r="A845" s="70"/>
      <c r="B845" s="2"/>
      <c r="C845" s="49" t="s">
        <v>134</v>
      </c>
      <c r="D845" s="362" t="str">
        <f>IF(CNGE_2024_M1_Secc3!D132="","",CNGE_2024_M1_Secc3!D132)</f>
        <v/>
      </c>
      <c r="E845" s="363"/>
      <c r="F845" s="363"/>
      <c r="G845" s="364"/>
      <c r="H845" s="168"/>
      <c r="I845" s="166"/>
      <c r="J845" s="166"/>
      <c r="K845" s="166"/>
      <c r="L845" s="166"/>
      <c r="M845" s="166"/>
      <c r="N845" s="166"/>
      <c r="O845" s="166"/>
      <c r="P845" s="166"/>
      <c r="Q845" s="166"/>
      <c r="R845" s="166"/>
      <c r="S845" s="166"/>
      <c r="T845" s="166"/>
      <c r="U845" s="166"/>
      <c r="V845" s="166"/>
      <c r="W845" s="166"/>
      <c r="X845" s="166"/>
      <c r="Y845" s="166"/>
      <c r="Z845" s="166"/>
      <c r="AA845" s="166"/>
      <c r="AB845" s="166"/>
      <c r="AC845" s="166"/>
      <c r="AD845" s="166"/>
    </row>
    <row r="846" spans="1:30" ht="15" customHeight="1">
      <c r="A846" s="70"/>
      <c r="B846" s="2"/>
      <c r="C846" s="49" t="s">
        <v>135</v>
      </c>
      <c r="D846" s="362" t="str">
        <f>IF(CNGE_2024_M1_Secc3!D133="","",CNGE_2024_M1_Secc3!D133)</f>
        <v/>
      </c>
      <c r="E846" s="363"/>
      <c r="F846" s="363"/>
      <c r="G846" s="364"/>
      <c r="H846" s="168"/>
      <c r="I846" s="166"/>
      <c r="J846" s="166"/>
      <c r="K846" s="166"/>
      <c r="L846" s="166"/>
      <c r="M846" s="166"/>
      <c r="N846" s="166"/>
      <c r="O846" s="166"/>
      <c r="P846" s="166"/>
      <c r="Q846" s="166"/>
      <c r="R846" s="166"/>
      <c r="S846" s="166"/>
      <c r="T846" s="166"/>
      <c r="U846" s="166"/>
      <c r="V846" s="166"/>
      <c r="W846" s="166"/>
      <c r="X846" s="166"/>
      <c r="Y846" s="166"/>
      <c r="Z846" s="166"/>
      <c r="AA846" s="166"/>
      <c r="AB846" s="166"/>
      <c r="AC846" s="166"/>
      <c r="AD846" s="166"/>
    </row>
    <row r="847" spans="1:30" ht="15" customHeight="1">
      <c r="A847" s="70"/>
      <c r="B847" s="2"/>
      <c r="C847" s="49" t="s">
        <v>136</v>
      </c>
      <c r="D847" s="362" t="str">
        <f>IF(CNGE_2024_M1_Secc3!D134="","",CNGE_2024_M1_Secc3!D134)</f>
        <v/>
      </c>
      <c r="E847" s="363"/>
      <c r="F847" s="363"/>
      <c r="G847" s="364"/>
      <c r="H847" s="168"/>
      <c r="I847" s="166"/>
      <c r="J847" s="166"/>
      <c r="K847" s="166"/>
      <c r="L847" s="166"/>
      <c r="M847" s="166"/>
      <c r="N847" s="166"/>
      <c r="O847" s="166"/>
      <c r="P847" s="166"/>
      <c r="Q847" s="166"/>
      <c r="R847" s="166"/>
      <c r="S847" s="166"/>
      <c r="T847" s="166"/>
      <c r="U847" s="166"/>
      <c r="V847" s="166"/>
      <c r="W847" s="166"/>
      <c r="X847" s="166"/>
      <c r="Y847" s="166"/>
      <c r="Z847" s="166"/>
      <c r="AA847" s="166"/>
      <c r="AB847" s="166"/>
      <c r="AC847" s="166"/>
      <c r="AD847" s="166"/>
    </row>
    <row r="848" spans="1:30" ht="15" customHeight="1">
      <c r="A848" s="70"/>
      <c r="B848" s="2"/>
      <c r="C848" s="49" t="s">
        <v>137</v>
      </c>
      <c r="D848" s="362" t="str">
        <f>IF(CNGE_2024_M1_Secc3!D135="","",CNGE_2024_M1_Secc3!D135)</f>
        <v/>
      </c>
      <c r="E848" s="363"/>
      <c r="F848" s="363"/>
      <c r="G848" s="364"/>
      <c r="H848" s="168"/>
      <c r="I848" s="166"/>
      <c r="J848" s="166"/>
      <c r="K848" s="166"/>
      <c r="L848" s="166"/>
      <c r="M848" s="166"/>
      <c r="N848" s="166"/>
      <c r="O848" s="166"/>
      <c r="P848" s="166"/>
      <c r="Q848" s="166"/>
      <c r="R848" s="166"/>
      <c r="S848" s="166"/>
      <c r="T848" s="166"/>
      <c r="U848" s="166"/>
      <c r="V848" s="166"/>
      <c r="W848" s="166"/>
      <c r="X848" s="166"/>
      <c r="Y848" s="166"/>
      <c r="Z848" s="166"/>
      <c r="AA848" s="166"/>
      <c r="AB848" s="166"/>
      <c r="AC848" s="166"/>
      <c r="AD848" s="166"/>
    </row>
    <row r="849" spans="1:30" ht="15" customHeight="1">
      <c r="A849" s="70"/>
      <c r="B849" s="2"/>
      <c r="C849" s="49" t="s">
        <v>138</v>
      </c>
      <c r="D849" s="362" t="str">
        <f>IF(CNGE_2024_M1_Secc3!D136="","",CNGE_2024_M1_Secc3!D136)</f>
        <v/>
      </c>
      <c r="E849" s="363"/>
      <c r="F849" s="363"/>
      <c r="G849" s="364"/>
      <c r="H849" s="168"/>
      <c r="I849" s="166"/>
      <c r="J849" s="166"/>
      <c r="K849" s="166"/>
      <c r="L849" s="166"/>
      <c r="M849" s="166"/>
      <c r="N849" s="166"/>
      <c r="O849" s="166"/>
      <c r="P849" s="166"/>
      <c r="Q849" s="166"/>
      <c r="R849" s="166"/>
      <c r="S849" s="166"/>
      <c r="T849" s="166"/>
      <c r="U849" s="166"/>
      <c r="V849" s="166"/>
      <c r="W849" s="166"/>
      <c r="X849" s="166"/>
      <c r="Y849" s="166"/>
      <c r="Z849" s="166"/>
      <c r="AA849" s="166"/>
      <c r="AB849" s="166"/>
      <c r="AC849" s="166"/>
      <c r="AD849" s="166"/>
    </row>
    <row r="850" spans="1:30" ht="15" customHeight="1">
      <c r="A850" s="70"/>
      <c r="B850" s="2"/>
      <c r="C850" s="49" t="s">
        <v>139</v>
      </c>
      <c r="D850" s="362" t="str">
        <f>IF(CNGE_2024_M1_Secc3!D137="","",CNGE_2024_M1_Secc3!D137)</f>
        <v/>
      </c>
      <c r="E850" s="363"/>
      <c r="F850" s="363"/>
      <c r="G850" s="364"/>
      <c r="H850" s="168"/>
      <c r="I850" s="166"/>
      <c r="J850" s="166"/>
      <c r="K850" s="166"/>
      <c r="L850" s="166"/>
      <c r="M850" s="166"/>
      <c r="N850" s="166"/>
      <c r="O850" s="166"/>
      <c r="P850" s="166"/>
      <c r="Q850" s="166"/>
      <c r="R850" s="166"/>
      <c r="S850" s="166"/>
      <c r="T850" s="166"/>
      <c r="U850" s="166"/>
      <c r="V850" s="166"/>
      <c r="W850" s="166"/>
      <c r="X850" s="166"/>
      <c r="Y850" s="166"/>
      <c r="Z850" s="166"/>
      <c r="AA850" s="166"/>
      <c r="AB850" s="166"/>
      <c r="AC850" s="166"/>
      <c r="AD850" s="166"/>
    </row>
    <row r="851" spans="1:30" ht="15" customHeight="1">
      <c r="A851" s="70"/>
      <c r="B851" s="2"/>
      <c r="C851" s="49" t="s">
        <v>140</v>
      </c>
      <c r="D851" s="362" t="str">
        <f>IF(CNGE_2024_M1_Secc3!D138="","",CNGE_2024_M1_Secc3!D138)</f>
        <v/>
      </c>
      <c r="E851" s="363"/>
      <c r="F851" s="363"/>
      <c r="G851" s="364"/>
      <c r="H851" s="168"/>
      <c r="I851" s="166"/>
      <c r="J851" s="166"/>
      <c r="K851" s="166"/>
      <c r="L851" s="166"/>
      <c r="M851" s="166"/>
      <c r="N851" s="166"/>
      <c r="O851" s="166"/>
      <c r="P851" s="166"/>
      <c r="Q851" s="166"/>
      <c r="R851" s="166"/>
      <c r="S851" s="166"/>
      <c r="T851" s="166"/>
      <c r="U851" s="166"/>
      <c r="V851" s="166"/>
      <c r="W851" s="166"/>
      <c r="X851" s="166"/>
      <c r="Y851" s="166"/>
      <c r="Z851" s="166"/>
      <c r="AA851" s="166"/>
      <c r="AB851" s="166"/>
      <c r="AC851" s="166"/>
      <c r="AD851" s="166"/>
    </row>
    <row r="852" spans="1:30" ht="15" customHeight="1">
      <c r="A852" s="70"/>
      <c r="B852" s="2"/>
      <c r="C852" s="74" t="s">
        <v>141</v>
      </c>
      <c r="D852" s="362" t="str">
        <f>IF(CNGE_2024_M1_Secc3!D139="","",CNGE_2024_M1_Secc3!D139)</f>
        <v/>
      </c>
      <c r="E852" s="363"/>
      <c r="F852" s="363"/>
      <c r="G852" s="364"/>
      <c r="H852" s="168"/>
      <c r="I852" s="166"/>
      <c r="J852" s="166"/>
      <c r="K852" s="166"/>
      <c r="L852" s="166"/>
      <c r="M852" s="166"/>
      <c r="N852" s="166"/>
      <c r="O852" s="166"/>
      <c r="P852" s="166"/>
      <c r="Q852" s="166"/>
      <c r="R852" s="166"/>
      <c r="S852" s="166"/>
      <c r="T852" s="166"/>
      <c r="U852" s="166"/>
      <c r="V852" s="166"/>
      <c r="W852" s="166"/>
      <c r="X852" s="166"/>
      <c r="Y852" s="166"/>
      <c r="Z852" s="166"/>
      <c r="AA852" s="166"/>
      <c r="AB852" s="166"/>
      <c r="AC852" s="166"/>
      <c r="AD852" s="166"/>
    </row>
    <row r="853" spans="1:30" ht="15" customHeight="1">
      <c r="A853" s="70"/>
      <c r="B853" s="2"/>
      <c r="C853" s="74" t="s">
        <v>142</v>
      </c>
      <c r="D853" s="362" t="str">
        <f>IF(CNGE_2024_M1_Secc3!D140="","",CNGE_2024_M1_Secc3!D140)</f>
        <v/>
      </c>
      <c r="E853" s="363"/>
      <c r="F853" s="363"/>
      <c r="G853" s="364"/>
      <c r="H853" s="168"/>
      <c r="I853" s="166"/>
      <c r="J853" s="166"/>
      <c r="K853" s="166"/>
      <c r="L853" s="166"/>
      <c r="M853" s="166"/>
      <c r="N853" s="166"/>
      <c r="O853" s="166"/>
      <c r="P853" s="166"/>
      <c r="Q853" s="166"/>
      <c r="R853" s="166"/>
      <c r="S853" s="166"/>
      <c r="T853" s="166"/>
      <c r="U853" s="166"/>
      <c r="V853" s="166"/>
      <c r="W853" s="166"/>
      <c r="X853" s="166"/>
      <c r="Y853" s="166"/>
      <c r="Z853" s="166"/>
      <c r="AA853" s="166"/>
      <c r="AB853" s="166"/>
      <c r="AC853" s="166"/>
      <c r="AD853" s="166"/>
    </row>
    <row r="854" spans="1:30" ht="15" customHeight="1">
      <c r="A854" s="70"/>
      <c r="B854" s="2"/>
      <c r="C854" s="74" t="s">
        <v>143</v>
      </c>
      <c r="D854" s="362" t="str">
        <f>IF(CNGE_2024_M1_Secc3!D141="","",CNGE_2024_M1_Secc3!D141)</f>
        <v/>
      </c>
      <c r="E854" s="363"/>
      <c r="F854" s="363"/>
      <c r="G854" s="364"/>
      <c r="H854" s="168"/>
      <c r="I854" s="166"/>
      <c r="J854" s="166"/>
      <c r="K854" s="166"/>
      <c r="L854" s="166"/>
      <c r="M854" s="166"/>
      <c r="N854" s="166"/>
      <c r="O854" s="166"/>
      <c r="P854" s="166"/>
      <c r="Q854" s="166"/>
      <c r="R854" s="166"/>
      <c r="S854" s="166"/>
      <c r="T854" s="166"/>
      <c r="U854" s="166"/>
      <c r="V854" s="166"/>
      <c r="W854" s="166"/>
      <c r="X854" s="166"/>
      <c r="Y854" s="166"/>
      <c r="Z854" s="166"/>
      <c r="AA854" s="166"/>
      <c r="AB854" s="166"/>
      <c r="AC854" s="166"/>
      <c r="AD854" s="166"/>
    </row>
    <row r="855" spans="1:30" ht="15" customHeight="1">
      <c r="A855" s="70"/>
      <c r="B855" s="2"/>
      <c r="C855" s="74" t="s">
        <v>144</v>
      </c>
      <c r="D855" s="362" t="str">
        <f>IF(CNGE_2024_M1_Secc3!D142="","",CNGE_2024_M1_Secc3!D142)</f>
        <v/>
      </c>
      <c r="E855" s="363"/>
      <c r="F855" s="363"/>
      <c r="G855" s="364"/>
      <c r="H855" s="168"/>
      <c r="I855" s="166"/>
      <c r="J855" s="166"/>
      <c r="K855" s="166"/>
      <c r="L855" s="166"/>
      <c r="M855" s="166"/>
      <c r="N855" s="166"/>
      <c r="O855" s="166"/>
      <c r="P855" s="166"/>
      <c r="Q855" s="166"/>
      <c r="R855" s="166"/>
      <c r="S855" s="166"/>
      <c r="T855" s="166"/>
      <c r="U855" s="166"/>
      <c r="V855" s="166"/>
      <c r="W855" s="166"/>
      <c r="X855" s="166"/>
      <c r="Y855" s="166"/>
      <c r="Z855" s="166"/>
      <c r="AA855" s="166"/>
      <c r="AB855" s="166"/>
      <c r="AC855" s="166"/>
      <c r="AD855" s="166"/>
    </row>
    <row r="856" spans="1:30" ht="15" customHeight="1">
      <c r="A856" s="70"/>
      <c r="B856" s="2"/>
      <c r="C856" s="74" t="s">
        <v>145</v>
      </c>
      <c r="D856" s="362" t="str">
        <f>IF(CNGE_2024_M1_Secc3!D143="","",CNGE_2024_M1_Secc3!D143)</f>
        <v/>
      </c>
      <c r="E856" s="363"/>
      <c r="F856" s="363"/>
      <c r="G856" s="364"/>
      <c r="H856" s="168"/>
      <c r="I856" s="166"/>
      <c r="J856" s="166"/>
      <c r="K856" s="166"/>
      <c r="L856" s="166"/>
      <c r="M856" s="166"/>
      <c r="N856" s="166"/>
      <c r="O856" s="166"/>
      <c r="P856" s="166"/>
      <c r="Q856" s="166"/>
      <c r="R856" s="166"/>
      <c r="S856" s="166"/>
      <c r="T856" s="166"/>
      <c r="U856" s="166"/>
      <c r="V856" s="166"/>
      <c r="W856" s="166"/>
      <c r="X856" s="166"/>
      <c r="Y856" s="166"/>
      <c r="Z856" s="166"/>
      <c r="AA856" s="166"/>
      <c r="AB856" s="166"/>
      <c r="AC856" s="166"/>
      <c r="AD856" s="166"/>
    </row>
    <row r="857" spans="1:30" ht="15" customHeight="1">
      <c r="A857" s="70"/>
      <c r="B857" s="2"/>
      <c r="C857" s="74" t="s">
        <v>146</v>
      </c>
      <c r="D857" s="362" t="str">
        <f>IF(CNGE_2024_M1_Secc3!D144="","",CNGE_2024_M1_Secc3!D144)</f>
        <v/>
      </c>
      <c r="E857" s="363"/>
      <c r="F857" s="363"/>
      <c r="G857" s="364"/>
      <c r="H857" s="168"/>
      <c r="I857" s="166"/>
      <c r="J857" s="166"/>
      <c r="K857" s="166"/>
      <c r="L857" s="166"/>
      <c r="M857" s="166"/>
      <c r="N857" s="166"/>
      <c r="O857" s="166"/>
      <c r="P857" s="166"/>
      <c r="Q857" s="166"/>
      <c r="R857" s="166"/>
      <c r="S857" s="166"/>
      <c r="T857" s="166"/>
      <c r="U857" s="166"/>
      <c r="V857" s="166"/>
      <c r="W857" s="166"/>
      <c r="X857" s="166"/>
      <c r="Y857" s="166"/>
      <c r="Z857" s="166"/>
      <c r="AA857" s="166"/>
      <c r="AB857" s="166"/>
      <c r="AC857" s="166"/>
      <c r="AD857" s="166"/>
    </row>
    <row r="858" spans="1:30" ht="15" customHeight="1">
      <c r="A858" s="70"/>
      <c r="B858" s="2"/>
      <c r="C858" s="74" t="s">
        <v>147</v>
      </c>
      <c r="D858" s="362" t="str">
        <f>IF(CNGE_2024_M1_Secc3!D145="","",CNGE_2024_M1_Secc3!D145)</f>
        <v/>
      </c>
      <c r="E858" s="363"/>
      <c r="F858" s="363"/>
      <c r="G858" s="364"/>
      <c r="H858" s="168"/>
      <c r="I858" s="166"/>
      <c r="J858" s="166"/>
      <c r="K858" s="166"/>
      <c r="L858" s="166"/>
      <c r="M858" s="166"/>
      <c r="N858" s="166"/>
      <c r="O858" s="166"/>
      <c r="P858" s="166"/>
      <c r="Q858" s="166"/>
      <c r="R858" s="166"/>
      <c r="S858" s="166"/>
      <c r="T858" s="166"/>
      <c r="U858" s="166"/>
      <c r="V858" s="166"/>
      <c r="W858" s="166"/>
      <c r="X858" s="166"/>
      <c r="Y858" s="166"/>
      <c r="Z858" s="166"/>
      <c r="AA858" s="166"/>
      <c r="AB858" s="166"/>
      <c r="AC858" s="166"/>
      <c r="AD858" s="166"/>
    </row>
    <row r="859" spans="1:30" ht="15" customHeight="1">
      <c r="A859" s="70"/>
      <c r="B859" s="2"/>
      <c r="C859" s="74" t="s">
        <v>148</v>
      </c>
      <c r="D859" s="362" t="str">
        <f>IF(CNGE_2024_M1_Secc3!D146="","",CNGE_2024_M1_Secc3!D146)</f>
        <v/>
      </c>
      <c r="E859" s="363"/>
      <c r="F859" s="363"/>
      <c r="G859" s="364"/>
      <c r="H859" s="168"/>
      <c r="I859" s="166"/>
      <c r="J859" s="166"/>
      <c r="K859" s="166"/>
      <c r="L859" s="166"/>
      <c r="M859" s="166"/>
      <c r="N859" s="166"/>
      <c r="O859" s="166"/>
      <c r="P859" s="166"/>
      <c r="Q859" s="166"/>
      <c r="R859" s="166"/>
      <c r="S859" s="166"/>
      <c r="T859" s="166"/>
      <c r="U859" s="166"/>
      <c r="V859" s="166"/>
      <c r="W859" s="166"/>
      <c r="X859" s="166"/>
      <c r="Y859" s="166"/>
      <c r="Z859" s="166"/>
      <c r="AA859" s="166"/>
      <c r="AB859" s="166"/>
      <c r="AC859" s="166"/>
      <c r="AD859" s="166"/>
    </row>
    <row r="860" spans="1:30" ht="15" customHeight="1">
      <c r="A860" s="70"/>
      <c r="B860" s="2"/>
      <c r="C860" s="74" t="s">
        <v>149</v>
      </c>
      <c r="D860" s="362" t="str">
        <f>IF(CNGE_2024_M1_Secc3!D147="","",CNGE_2024_M1_Secc3!D147)</f>
        <v/>
      </c>
      <c r="E860" s="363"/>
      <c r="F860" s="363"/>
      <c r="G860" s="364"/>
      <c r="H860" s="168"/>
      <c r="I860" s="166"/>
      <c r="J860" s="166"/>
      <c r="K860" s="166"/>
      <c r="L860" s="166"/>
      <c r="M860" s="166"/>
      <c r="N860" s="166"/>
      <c r="O860" s="166"/>
      <c r="P860" s="166"/>
      <c r="Q860" s="166"/>
      <c r="R860" s="166"/>
      <c r="S860" s="166"/>
      <c r="T860" s="166"/>
      <c r="U860" s="166"/>
      <c r="V860" s="166"/>
      <c r="W860" s="166"/>
      <c r="X860" s="166"/>
      <c r="Y860" s="166"/>
      <c r="Z860" s="166"/>
      <c r="AA860" s="166"/>
      <c r="AB860" s="166"/>
      <c r="AC860" s="166"/>
      <c r="AD860" s="166"/>
    </row>
    <row r="861" spans="1:30" ht="15" customHeight="1">
      <c r="A861" s="70"/>
      <c r="B861" s="2"/>
      <c r="C861" s="74" t="s">
        <v>150</v>
      </c>
      <c r="D861" s="362" t="str">
        <f>IF(CNGE_2024_M1_Secc3!D148="","",CNGE_2024_M1_Secc3!D148)</f>
        <v/>
      </c>
      <c r="E861" s="363"/>
      <c r="F861" s="363"/>
      <c r="G861" s="364"/>
      <c r="H861" s="168"/>
      <c r="I861" s="166"/>
      <c r="J861" s="166"/>
      <c r="K861" s="166"/>
      <c r="L861" s="166"/>
      <c r="M861" s="166"/>
      <c r="N861" s="166"/>
      <c r="O861" s="166"/>
      <c r="P861" s="166"/>
      <c r="Q861" s="166"/>
      <c r="R861" s="166"/>
      <c r="S861" s="166"/>
      <c r="T861" s="166"/>
      <c r="U861" s="166"/>
      <c r="V861" s="166"/>
      <c r="W861" s="166"/>
      <c r="X861" s="166"/>
      <c r="Y861" s="166"/>
      <c r="Z861" s="166"/>
      <c r="AA861" s="166"/>
      <c r="AB861" s="166"/>
      <c r="AC861" s="166"/>
      <c r="AD861" s="166"/>
    </row>
    <row r="862" spans="1:30" ht="15" customHeight="1">
      <c r="A862" s="70"/>
      <c r="B862" s="2"/>
      <c r="C862" s="74" t="s">
        <v>151</v>
      </c>
      <c r="D862" s="362" t="str">
        <f>IF(CNGE_2024_M1_Secc3!D149="","",CNGE_2024_M1_Secc3!D149)</f>
        <v/>
      </c>
      <c r="E862" s="363"/>
      <c r="F862" s="363"/>
      <c r="G862" s="364"/>
      <c r="H862" s="168"/>
      <c r="I862" s="166"/>
      <c r="J862" s="166"/>
      <c r="K862" s="166"/>
      <c r="L862" s="166"/>
      <c r="M862" s="166"/>
      <c r="N862" s="166"/>
      <c r="O862" s="166"/>
      <c r="P862" s="166"/>
      <c r="Q862" s="166"/>
      <c r="R862" s="166"/>
      <c r="S862" s="166"/>
      <c r="T862" s="166"/>
      <c r="U862" s="166"/>
      <c r="V862" s="166"/>
      <c r="W862" s="166"/>
      <c r="X862" s="166"/>
      <c r="Y862" s="166"/>
      <c r="Z862" s="166"/>
      <c r="AA862" s="166"/>
      <c r="AB862" s="166"/>
      <c r="AC862" s="166"/>
      <c r="AD862" s="166"/>
    </row>
    <row r="863" spans="1:30" ht="15" customHeight="1">
      <c r="A863" s="70"/>
      <c r="B863" s="2"/>
      <c r="C863" s="74" t="s">
        <v>152</v>
      </c>
      <c r="D863" s="362" t="str">
        <f>IF(CNGE_2024_M1_Secc3!D150="","",CNGE_2024_M1_Secc3!D150)</f>
        <v/>
      </c>
      <c r="E863" s="363"/>
      <c r="F863" s="363"/>
      <c r="G863" s="364"/>
      <c r="H863" s="168"/>
      <c r="I863" s="166"/>
      <c r="J863" s="166"/>
      <c r="K863" s="166"/>
      <c r="L863" s="166"/>
      <c r="M863" s="166"/>
      <c r="N863" s="166"/>
      <c r="O863" s="166"/>
      <c r="P863" s="166"/>
      <c r="Q863" s="166"/>
      <c r="R863" s="166"/>
      <c r="S863" s="166"/>
      <c r="T863" s="166"/>
      <c r="U863" s="166"/>
      <c r="V863" s="166"/>
      <c r="W863" s="166"/>
      <c r="X863" s="166"/>
      <c r="Y863" s="166"/>
      <c r="Z863" s="166"/>
      <c r="AA863" s="166"/>
      <c r="AB863" s="166"/>
      <c r="AC863" s="166"/>
      <c r="AD863" s="166"/>
    </row>
    <row r="864" spans="1:30" ht="15" customHeight="1">
      <c r="A864" s="70"/>
      <c r="B864" s="2"/>
      <c r="C864" s="74" t="s">
        <v>153</v>
      </c>
      <c r="D864" s="362" t="str">
        <f>IF(CNGE_2024_M1_Secc3!D151="","",CNGE_2024_M1_Secc3!D151)</f>
        <v/>
      </c>
      <c r="E864" s="363"/>
      <c r="F864" s="363"/>
      <c r="G864" s="364"/>
      <c r="H864" s="168"/>
      <c r="I864" s="166"/>
      <c r="J864" s="166"/>
      <c r="K864" s="166"/>
      <c r="L864" s="166"/>
      <c r="M864" s="166"/>
      <c r="N864" s="166"/>
      <c r="O864" s="166"/>
      <c r="P864" s="166"/>
      <c r="Q864" s="166"/>
      <c r="R864" s="166"/>
      <c r="S864" s="166"/>
      <c r="T864" s="166"/>
      <c r="U864" s="166"/>
      <c r="V864" s="166"/>
      <c r="W864" s="166"/>
      <c r="X864" s="166"/>
      <c r="Y864" s="166"/>
      <c r="Z864" s="166"/>
      <c r="AA864" s="166"/>
      <c r="AB864" s="166"/>
      <c r="AC864" s="166"/>
      <c r="AD864" s="166"/>
    </row>
    <row r="865" spans="1:30" ht="15" customHeight="1">
      <c r="A865" s="70"/>
      <c r="B865" s="2"/>
      <c r="C865" s="74" t="s">
        <v>154</v>
      </c>
      <c r="D865" s="362" t="str">
        <f>IF(CNGE_2024_M1_Secc3!D152="","",CNGE_2024_M1_Secc3!D152)</f>
        <v/>
      </c>
      <c r="E865" s="363"/>
      <c r="F865" s="363"/>
      <c r="G865" s="364"/>
      <c r="H865" s="168"/>
      <c r="I865" s="166"/>
      <c r="J865" s="166"/>
      <c r="K865" s="166"/>
      <c r="L865" s="166"/>
      <c r="M865" s="166"/>
      <c r="N865" s="166"/>
      <c r="O865" s="166"/>
      <c r="P865" s="166"/>
      <c r="Q865" s="166"/>
      <c r="R865" s="166"/>
      <c r="S865" s="166"/>
      <c r="T865" s="166"/>
      <c r="U865" s="166"/>
      <c r="V865" s="166"/>
      <c r="W865" s="166"/>
      <c r="X865" s="166"/>
      <c r="Y865" s="166"/>
      <c r="Z865" s="166"/>
      <c r="AA865" s="166"/>
      <c r="AB865" s="166"/>
      <c r="AC865" s="166"/>
      <c r="AD865" s="166"/>
    </row>
    <row r="866" spans="1:30" ht="15" customHeight="1">
      <c r="A866" s="70"/>
      <c r="B866" s="2"/>
      <c r="C866" s="74" t="s">
        <v>155</v>
      </c>
      <c r="D866" s="362" t="str">
        <f>IF(CNGE_2024_M1_Secc3!D153="","",CNGE_2024_M1_Secc3!D153)</f>
        <v/>
      </c>
      <c r="E866" s="363"/>
      <c r="F866" s="363"/>
      <c r="G866" s="364"/>
      <c r="H866" s="168"/>
      <c r="I866" s="166"/>
      <c r="J866" s="166"/>
      <c r="K866" s="166"/>
      <c r="L866" s="166"/>
      <c r="M866" s="166"/>
      <c r="N866" s="166"/>
      <c r="O866" s="166"/>
      <c r="P866" s="166"/>
      <c r="Q866" s="166"/>
      <c r="R866" s="166"/>
      <c r="S866" s="166"/>
      <c r="T866" s="166"/>
      <c r="U866" s="166"/>
      <c r="V866" s="166"/>
      <c r="W866" s="166"/>
      <c r="X866" s="166"/>
      <c r="Y866" s="166"/>
      <c r="Z866" s="166"/>
      <c r="AA866" s="166"/>
      <c r="AB866" s="166"/>
      <c r="AC866" s="166"/>
      <c r="AD866" s="166"/>
    </row>
    <row r="867" spans="1:30" ht="15" customHeight="1">
      <c r="A867" s="70"/>
      <c r="B867" s="2"/>
      <c r="C867" s="74" t="s">
        <v>156</v>
      </c>
      <c r="D867" s="362" t="str">
        <f>IF(CNGE_2024_M1_Secc3!D154="","",CNGE_2024_M1_Secc3!D154)</f>
        <v/>
      </c>
      <c r="E867" s="363"/>
      <c r="F867" s="363"/>
      <c r="G867" s="364"/>
      <c r="H867" s="168"/>
      <c r="I867" s="166"/>
      <c r="J867" s="166"/>
      <c r="K867" s="166"/>
      <c r="L867" s="166"/>
      <c r="M867" s="166"/>
      <c r="N867" s="166"/>
      <c r="O867" s="166"/>
      <c r="P867" s="166"/>
      <c r="Q867" s="166"/>
      <c r="R867" s="166"/>
      <c r="S867" s="166"/>
      <c r="T867" s="166"/>
      <c r="U867" s="166"/>
      <c r="V867" s="166"/>
      <c r="W867" s="166"/>
      <c r="X867" s="166"/>
      <c r="Y867" s="166"/>
      <c r="Z867" s="166"/>
      <c r="AA867" s="166"/>
      <c r="AB867" s="166"/>
      <c r="AC867" s="166"/>
      <c r="AD867" s="166"/>
    </row>
    <row r="868" spans="1:30" ht="15" customHeight="1">
      <c r="A868" s="70"/>
      <c r="B868" s="2"/>
      <c r="C868" s="74" t="s">
        <v>157</v>
      </c>
      <c r="D868" s="362" t="str">
        <f>IF(CNGE_2024_M1_Secc3!D155="","",CNGE_2024_M1_Secc3!D155)</f>
        <v/>
      </c>
      <c r="E868" s="363"/>
      <c r="F868" s="363"/>
      <c r="G868" s="364"/>
      <c r="H868" s="168"/>
      <c r="I868" s="166"/>
      <c r="J868" s="166"/>
      <c r="K868" s="166"/>
      <c r="L868" s="166"/>
      <c r="M868" s="166"/>
      <c r="N868" s="166"/>
      <c r="O868" s="166"/>
      <c r="P868" s="166"/>
      <c r="Q868" s="166"/>
      <c r="R868" s="166"/>
      <c r="S868" s="166"/>
      <c r="T868" s="166"/>
      <c r="U868" s="166"/>
      <c r="V868" s="166"/>
      <c r="W868" s="166"/>
      <c r="X868" s="166"/>
      <c r="Y868" s="166"/>
      <c r="Z868" s="166"/>
      <c r="AA868" s="166"/>
      <c r="AB868" s="166"/>
      <c r="AC868" s="166"/>
      <c r="AD868" s="166"/>
    </row>
    <row r="869" spans="1:30" ht="15" customHeight="1">
      <c r="A869" s="70"/>
      <c r="B869" s="2"/>
      <c r="C869" s="74" t="s">
        <v>158</v>
      </c>
      <c r="D869" s="362" t="str">
        <f>IF(CNGE_2024_M1_Secc3!D156="","",CNGE_2024_M1_Secc3!D156)</f>
        <v/>
      </c>
      <c r="E869" s="363"/>
      <c r="F869" s="363"/>
      <c r="G869" s="364"/>
      <c r="H869" s="168"/>
      <c r="I869" s="166"/>
      <c r="J869" s="166"/>
      <c r="K869" s="166"/>
      <c r="L869" s="166"/>
      <c r="M869" s="166"/>
      <c r="N869" s="166"/>
      <c r="O869" s="166"/>
      <c r="P869" s="166"/>
      <c r="Q869" s="166"/>
      <c r="R869" s="166"/>
      <c r="S869" s="166"/>
      <c r="T869" s="166"/>
      <c r="U869" s="166"/>
      <c r="V869" s="166"/>
      <c r="W869" s="166"/>
      <c r="X869" s="166"/>
      <c r="Y869" s="166"/>
      <c r="Z869" s="166"/>
      <c r="AA869" s="166"/>
      <c r="AB869" s="166"/>
      <c r="AC869" s="166"/>
      <c r="AD869" s="166"/>
    </row>
    <row r="870" spans="1:30" ht="15" customHeight="1">
      <c r="A870" s="70"/>
      <c r="B870" s="2"/>
      <c r="C870" s="122" t="s">
        <v>159</v>
      </c>
      <c r="D870" s="362" t="str">
        <f>IF(CNGE_2024_M1_Secc3!D157="","",CNGE_2024_M1_Secc3!D157)</f>
        <v/>
      </c>
      <c r="E870" s="363"/>
      <c r="F870" s="363"/>
      <c r="G870" s="364"/>
      <c r="H870" s="168"/>
      <c r="I870" s="166"/>
      <c r="J870" s="166"/>
      <c r="K870" s="166"/>
      <c r="L870" s="166"/>
      <c r="M870" s="166"/>
      <c r="N870" s="166"/>
      <c r="O870" s="166"/>
      <c r="P870" s="166"/>
      <c r="Q870" s="166"/>
      <c r="R870" s="166"/>
      <c r="S870" s="166"/>
      <c r="T870" s="166"/>
      <c r="U870" s="166"/>
      <c r="V870" s="166"/>
      <c r="W870" s="166"/>
      <c r="X870" s="166"/>
      <c r="Y870" s="166"/>
      <c r="Z870" s="166"/>
      <c r="AA870" s="166"/>
      <c r="AB870" s="166"/>
      <c r="AC870" s="166"/>
      <c r="AD870" s="166"/>
    </row>
    <row r="871" spans="1:30" ht="15" customHeight="1">
      <c r="A871" s="70"/>
      <c r="B871" s="2"/>
      <c r="C871" s="74" t="s">
        <v>160</v>
      </c>
      <c r="D871" s="362" t="str">
        <f>IF(CNGE_2024_M1_Secc3!D158="","",CNGE_2024_M1_Secc3!D158)</f>
        <v/>
      </c>
      <c r="E871" s="363"/>
      <c r="F871" s="363"/>
      <c r="G871" s="364"/>
      <c r="H871" s="168"/>
      <c r="I871" s="166"/>
      <c r="J871" s="166"/>
      <c r="K871" s="166"/>
      <c r="L871" s="166"/>
      <c r="M871" s="166"/>
      <c r="N871" s="166"/>
      <c r="O871" s="166"/>
      <c r="P871" s="166"/>
      <c r="Q871" s="166"/>
      <c r="R871" s="166"/>
      <c r="S871" s="166"/>
      <c r="T871" s="166"/>
      <c r="U871" s="166"/>
      <c r="V871" s="166"/>
      <c r="W871" s="166"/>
      <c r="X871" s="166"/>
      <c r="Y871" s="166"/>
      <c r="Z871" s="166"/>
      <c r="AA871" s="166"/>
      <c r="AB871" s="166"/>
      <c r="AC871" s="166"/>
      <c r="AD871" s="166"/>
    </row>
    <row r="872" spans="1:30" ht="15" customHeight="1">
      <c r="A872" s="70"/>
      <c r="B872" s="2"/>
      <c r="C872" s="74" t="s">
        <v>161</v>
      </c>
      <c r="D872" s="362" t="str">
        <f>IF(CNGE_2024_M1_Secc3!D159="","",CNGE_2024_M1_Secc3!D159)</f>
        <v/>
      </c>
      <c r="E872" s="363"/>
      <c r="F872" s="363"/>
      <c r="G872" s="364"/>
      <c r="H872" s="168"/>
      <c r="I872" s="166"/>
      <c r="J872" s="166"/>
      <c r="K872" s="166"/>
      <c r="L872" s="166"/>
      <c r="M872" s="166"/>
      <c r="N872" s="166"/>
      <c r="O872" s="166"/>
      <c r="P872" s="166"/>
      <c r="Q872" s="166"/>
      <c r="R872" s="166"/>
      <c r="S872" s="166"/>
      <c r="T872" s="166"/>
      <c r="U872" s="166"/>
      <c r="V872" s="166"/>
      <c r="W872" s="166"/>
      <c r="X872" s="166"/>
      <c r="Y872" s="166"/>
      <c r="Z872" s="166"/>
      <c r="AA872" s="166"/>
      <c r="AB872" s="166"/>
      <c r="AC872" s="166"/>
      <c r="AD872" s="166"/>
    </row>
    <row r="873" spans="1:30" ht="15" customHeight="1">
      <c r="A873" s="70"/>
      <c r="B873" s="2"/>
      <c r="C873" s="74" t="s">
        <v>162</v>
      </c>
      <c r="D873" s="362" t="str">
        <f>IF(CNGE_2024_M1_Secc3!D160="","",CNGE_2024_M1_Secc3!D160)</f>
        <v/>
      </c>
      <c r="E873" s="363"/>
      <c r="F873" s="363"/>
      <c r="G873" s="364"/>
      <c r="H873" s="168"/>
      <c r="I873" s="166"/>
      <c r="J873" s="166"/>
      <c r="K873" s="166"/>
      <c r="L873" s="166"/>
      <c r="M873" s="166"/>
      <c r="N873" s="166"/>
      <c r="O873" s="166"/>
      <c r="P873" s="166"/>
      <c r="Q873" s="166"/>
      <c r="R873" s="166"/>
      <c r="S873" s="166"/>
      <c r="T873" s="166"/>
      <c r="U873" s="166"/>
      <c r="V873" s="166"/>
      <c r="W873" s="166"/>
      <c r="X873" s="166"/>
      <c r="Y873" s="166"/>
      <c r="Z873" s="166"/>
      <c r="AA873" s="166"/>
      <c r="AB873" s="166"/>
      <c r="AC873" s="166"/>
      <c r="AD873" s="166"/>
    </row>
    <row r="874" spans="1:30" ht="15" customHeight="1">
      <c r="A874" s="70"/>
      <c r="B874" s="2"/>
      <c r="C874" s="74" t="s">
        <v>163</v>
      </c>
      <c r="D874" s="362" t="str">
        <f>IF(CNGE_2024_M1_Secc3!D161="","",CNGE_2024_M1_Secc3!D161)</f>
        <v/>
      </c>
      <c r="E874" s="363"/>
      <c r="F874" s="363"/>
      <c r="G874" s="364"/>
      <c r="H874" s="168"/>
      <c r="I874" s="166"/>
      <c r="J874" s="166"/>
      <c r="K874" s="166"/>
      <c r="L874" s="166"/>
      <c r="M874" s="166"/>
      <c r="N874" s="166"/>
      <c r="O874" s="166"/>
      <c r="P874" s="166"/>
      <c r="Q874" s="166"/>
      <c r="R874" s="166"/>
      <c r="S874" s="166"/>
      <c r="T874" s="166"/>
      <c r="U874" s="166"/>
      <c r="V874" s="166"/>
      <c r="W874" s="166"/>
      <c r="X874" s="166"/>
      <c r="Y874" s="166"/>
      <c r="Z874" s="166"/>
      <c r="AA874" s="166"/>
      <c r="AB874" s="166"/>
      <c r="AC874" s="166"/>
      <c r="AD874" s="166"/>
    </row>
    <row r="875" spans="1:30" ht="15" customHeight="1">
      <c r="A875" s="70"/>
      <c r="B875" s="2"/>
      <c r="C875" s="74" t="s">
        <v>164</v>
      </c>
      <c r="D875" s="362" t="str">
        <f>IF(CNGE_2024_M1_Secc3!D162="","",CNGE_2024_M1_Secc3!D162)</f>
        <v/>
      </c>
      <c r="E875" s="363"/>
      <c r="F875" s="363"/>
      <c r="G875" s="364"/>
      <c r="H875" s="168"/>
      <c r="I875" s="166"/>
      <c r="J875" s="166"/>
      <c r="K875" s="166"/>
      <c r="L875" s="166"/>
      <c r="M875" s="166"/>
      <c r="N875" s="166"/>
      <c r="O875" s="166"/>
      <c r="P875" s="166"/>
      <c r="Q875" s="166"/>
      <c r="R875" s="166"/>
      <c r="S875" s="166"/>
      <c r="T875" s="166"/>
      <c r="U875" s="166"/>
      <c r="V875" s="166"/>
      <c r="W875" s="166"/>
      <c r="X875" s="166"/>
      <c r="Y875" s="166"/>
      <c r="Z875" s="166"/>
      <c r="AA875" s="166"/>
      <c r="AB875" s="166"/>
      <c r="AC875" s="166"/>
      <c r="AD875" s="166"/>
    </row>
    <row r="876" spans="1:30" ht="15" customHeight="1">
      <c r="A876" s="70"/>
      <c r="B876" s="2"/>
      <c r="C876" s="74" t="s">
        <v>165</v>
      </c>
      <c r="D876" s="362" t="str">
        <f>IF(CNGE_2024_M1_Secc3!D163="","",CNGE_2024_M1_Secc3!D163)</f>
        <v/>
      </c>
      <c r="E876" s="363"/>
      <c r="F876" s="363"/>
      <c r="G876" s="364"/>
      <c r="H876" s="168"/>
      <c r="I876" s="166"/>
      <c r="J876" s="166"/>
      <c r="K876" s="166"/>
      <c r="L876" s="166"/>
      <c r="M876" s="166"/>
      <c r="N876" s="166"/>
      <c r="O876" s="166"/>
      <c r="P876" s="166"/>
      <c r="Q876" s="166"/>
      <c r="R876" s="166"/>
      <c r="S876" s="166"/>
      <c r="T876" s="166"/>
      <c r="U876" s="166"/>
      <c r="V876" s="166"/>
      <c r="W876" s="166"/>
      <c r="X876" s="166"/>
      <c r="Y876" s="166"/>
      <c r="Z876" s="166"/>
      <c r="AA876" s="166"/>
      <c r="AB876" s="166"/>
      <c r="AC876" s="166"/>
      <c r="AD876" s="166"/>
    </row>
    <row r="877" spans="1:30" ht="15" customHeight="1">
      <c r="A877" s="70"/>
      <c r="B877" s="2"/>
      <c r="C877" s="74" t="s">
        <v>166</v>
      </c>
      <c r="D877" s="362" t="str">
        <f>IF(CNGE_2024_M1_Secc3!D164="","",CNGE_2024_M1_Secc3!D164)</f>
        <v/>
      </c>
      <c r="E877" s="363"/>
      <c r="F877" s="363"/>
      <c r="G877" s="364"/>
      <c r="H877" s="168"/>
      <c r="I877" s="166"/>
      <c r="J877" s="166"/>
      <c r="K877" s="166"/>
      <c r="L877" s="166"/>
      <c r="M877" s="166"/>
      <c r="N877" s="166"/>
      <c r="O877" s="166"/>
      <c r="P877" s="166"/>
      <c r="Q877" s="166"/>
      <c r="R877" s="166"/>
      <c r="S877" s="166"/>
      <c r="T877" s="166"/>
      <c r="U877" s="166"/>
      <c r="V877" s="166"/>
      <c r="W877" s="166"/>
      <c r="X877" s="166"/>
      <c r="Y877" s="166"/>
      <c r="Z877" s="166"/>
      <c r="AA877" s="166"/>
      <c r="AB877" s="166"/>
      <c r="AC877" s="166"/>
      <c r="AD877" s="166"/>
    </row>
    <row r="878" spans="1:30" ht="15" customHeight="1">
      <c r="A878" s="70"/>
      <c r="B878" s="2"/>
      <c r="C878" s="74" t="s">
        <v>167</v>
      </c>
      <c r="D878" s="362" t="str">
        <f>IF(CNGE_2024_M1_Secc3!D165="","",CNGE_2024_M1_Secc3!D165)</f>
        <v/>
      </c>
      <c r="E878" s="363"/>
      <c r="F878" s="363"/>
      <c r="G878" s="364"/>
      <c r="H878" s="168"/>
      <c r="I878" s="166"/>
      <c r="J878" s="166"/>
      <c r="K878" s="166"/>
      <c r="L878" s="166"/>
      <c r="M878" s="166"/>
      <c r="N878" s="166"/>
      <c r="O878" s="166"/>
      <c r="P878" s="166"/>
      <c r="Q878" s="166"/>
      <c r="R878" s="166"/>
      <c r="S878" s="166"/>
      <c r="T878" s="166"/>
      <c r="U878" s="166"/>
      <c r="V878" s="166"/>
      <c r="W878" s="166"/>
      <c r="X878" s="166"/>
      <c r="Y878" s="166"/>
      <c r="Z878" s="166"/>
      <c r="AA878" s="166"/>
      <c r="AB878" s="166"/>
      <c r="AC878" s="166"/>
      <c r="AD878" s="166"/>
    </row>
    <row r="879" spans="1:30" ht="15" customHeight="1">
      <c r="A879" s="70"/>
      <c r="B879" s="2"/>
      <c r="C879" s="74" t="s">
        <v>168</v>
      </c>
      <c r="D879" s="362" t="str">
        <f>IF(CNGE_2024_M1_Secc3!D166="","",CNGE_2024_M1_Secc3!D166)</f>
        <v/>
      </c>
      <c r="E879" s="363"/>
      <c r="F879" s="363"/>
      <c r="G879" s="364"/>
      <c r="H879" s="168"/>
      <c r="I879" s="166"/>
      <c r="J879" s="166"/>
      <c r="K879" s="166"/>
      <c r="L879" s="166"/>
      <c r="M879" s="166"/>
      <c r="N879" s="166"/>
      <c r="O879" s="166"/>
      <c r="P879" s="166"/>
      <c r="Q879" s="166"/>
      <c r="R879" s="166"/>
      <c r="S879" s="166"/>
      <c r="T879" s="166"/>
      <c r="U879" s="166"/>
      <c r="V879" s="166"/>
      <c r="W879" s="166"/>
      <c r="X879" s="166"/>
      <c r="Y879" s="166"/>
      <c r="Z879" s="166"/>
      <c r="AA879" s="166"/>
      <c r="AB879" s="166"/>
      <c r="AC879" s="166"/>
      <c r="AD879" s="166"/>
    </row>
    <row r="880" spans="1:30" ht="15" customHeight="1">
      <c r="A880" s="70"/>
      <c r="B880" s="2"/>
      <c r="C880" s="74" t="s">
        <v>169</v>
      </c>
      <c r="D880" s="362" t="str">
        <f>IF(CNGE_2024_M1_Secc3!D167="","",CNGE_2024_M1_Secc3!D167)</f>
        <v/>
      </c>
      <c r="E880" s="363"/>
      <c r="F880" s="363"/>
      <c r="G880" s="364"/>
      <c r="H880" s="168"/>
      <c r="I880" s="166"/>
      <c r="J880" s="166"/>
      <c r="K880" s="166"/>
      <c r="L880" s="166"/>
      <c r="M880" s="166"/>
      <c r="N880" s="166"/>
      <c r="O880" s="166"/>
      <c r="P880" s="166"/>
      <c r="Q880" s="166"/>
      <c r="R880" s="166"/>
      <c r="S880" s="166"/>
      <c r="T880" s="166"/>
      <c r="U880" s="166"/>
      <c r="V880" s="166"/>
      <c r="W880" s="166"/>
      <c r="X880" s="166"/>
      <c r="Y880" s="166"/>
      <c r="Z880" s="166"/>
      <c r="AA880" s="166"/>
      <c r="AB880" s="166"/>
      <c r="AC880" s="166"/>
      <c r="AD880" s="166"/>
    </row>
    <row r="881" spans="1:30" ht="15" customHeight="1">
      <c r="A881" s="70"/>
      <c r="B881" s="2"/>
      <c r="C881" s="74" t="s">
        <v>170</v>
      </c>
      <c r="D881" s="362" t="str">
        <f>IF(CNGE_2024_M1_Secc3!D168="","",CNGE_2024_M1_Secc3!D168)</f>
        <v/>
      </c>
      <c r="E881" s="363"/>
      <c r="F881" s="363"/>
      <c r="G881" s="364"/>
      <c r="H881" s="168"/>
      <c r="I881" s="166"/>
      <c r="J881" s="166"/>
      <c r="K881" s="166"/>
      <c r="L881" s="166"/>
      <c r="M881" s="166"/>
      <c r="N881" s="166"/>
      <c r="O881" s="166"/>
      <c r="P881" s="166"/>
      <c r="Q881" s="166"/>
      <c r="R881" s="166"/>
      <c r="S881" s="166"/>
      <c r="T881" s="166"/>
      <c r="U881" s="166"/>
      <c r="V881" s="166"/>
      <c r="W881" s="166"/>
      <c r="X881" s="166"/>
      <c r="Y881" s="166"/>
      <c r="Z881" s="166"/>
      <c r="AA881" s="166"/>
      <c r="AB881" s="166"/>
      <c r="AC881" s="166"/>
      <c r="AD881" s="166"/>
    </row>
    <row r="882" spans="1:30" ht="15" customHeight="1">
      <c r="A882" s="70"/>
      <c r="B882" s="2"/>
      <c r="C882" s="74" t="s">
        <v>171</v>
      </c>
      <c r="D882" s="362" t="str">
        <f>IF(CNGE_2024_M1_Secc3!D169="","",CNGE_2024_M1_Secc3!D169)</f>
        <v/>
      </c>
      <c r="E882" s="363"/>
      <c r="F882" s="363"/>
      <c r="G882" s="364"/>
      <c r="H882" s="168"/>
      <c r="I882" s="166"/>
      <c r="J882" s="166"/>
      <c r="K882" s="166"/>
      <c r="L882" s="166"/>
      <c r="M882" s="166"/>
      <c r="N882" s="166"/>
      <c r="O882" s="166"/>
      <c r="P882" s="166"/>
      <c r="Q882" s="166"/>
      <c r="R882" s="166"/>
      <c r="S882" s="166"/>
      <c r="T882" s="166"/>
      <c r="U882" s="166"/>
      <c r="V882" s="166"/>
      <c r="W882" s="166"/>
      <c r="X882" s="166"/>
      <c r="Y882" s="166"/>
      <c r="Z882" s="166"/>
      <c r="AA882" s="166"/>
      <c r="AB882" s="166"/>
      <c r="AC882" s="166"/>
      <c r="AD882" s="166"/>
    </row>
    <row r="883" spans="1:30" ht="15" customHeight="1">
      <c r="A883" s="70"/>
      <c r="B883" s="2"/>
      <c r="C883" s="74" t="s">
        <v>172</v>
      </c>
      <c r="D883" s="362" t="str">
        <f>IF(CNGE_2024_M1_Secc3!D170="","",CNGE_2024_M1_Secc3!D170)</f>
        <v/>
      </c>
      <c r="E883" s="363"/>
      <c r="F883" s="363"/>
      <c r="G883" s="364"/>
      <c r="H883" s="168"/>
      <c r="I883" s="166"/>
      <c r="J883" s="166"/>
      <c r="K883" s="166"/>
      <c r="L883" s="166"/>
      <c r="M883" s="166"/>
      <c r="N883" s="166"/>
      <c r="O883" s="166"/>
      <c r="P883" s="166"/>
      <c r="Q883" s="166"/>
      <c r="R883" s="166"/>
      <c r="S883" s="166"/>
      <c r="T883" s="166"/>
      <c r="U883" s="166"/>
      <c r="V883" s="166"/>
      <c r="W883" s="166"/>
      <c r="X883" s="166"/>
      <c r="Y883" s="166"/>
      <c r="Z883" s="166"/>
      <c r="AA883" s="166"/>
      <c r="AB883" s="166"/>
      <c r="AC883" s="166"/>
      <c r="AD883" s="166"/>
    </row>
    <row r="884" spans="1:30" ht="15" customHeight="1">
      <c r="A884" s="70"/>
      <c r="B884" s="2"/>
      <c r="C884" s="74" t="s">
        <v>173</v>
      </c>
      <c r="D884" s="362" t="str">
        <f>IF(CNGE_2024_M1_Secc3!D171="","",CNGE_2024_M1_Secc3!D171)</f>
        <v/>
      </c>
      <c r="E884" s="363"/>
      <c r="F884" s="363"/>
      <c r="G884" s="364"/>
      <c r="H884" s="168"/>
      <c r="I884" s="166"/>
      <c r="J884" s="166"/>
      <c r="K884" s="166"/>
      <c r="L884" s="166"/>
      <c r="M884" s="166"/>
      <c r="N884" s="166"/>
      <c r="O884" s="166"/>
      <c r="P884" s="166"/>
      <c r="Q884" s="166"/>
      <c r="R884" s="166"/>
      <c r="S884" s="166"/>
      <c r="T884" s="166"/>
      <c r="U884" s="166"/>
      <c r="V884" s="166"/>
      <c r="W884" s="166"/>
      <c r="X884" s="166"/>
      <c r="Y884" s="166"/>
      <c r="Z884" s="166"/>
      <c r="AA884" s="166"/>
      <c r="AB884" s="166"/>
      <c r="AC884" s="166"/>
      <c r="AD884" s="166"/>
    </row>
    <row r="885" spans="1:30" ht="15" customHeight="1">
      <c r="A885" s="70"/>
      <c r="B885" s="2"/>
      <c r="C885" s="74" t="s">
        <v>174</v>
      </c>
      <c r="D885" s="362" t="str">
        <f>IF(CNGE_2024_M1_Secc3!D172="","",CNGE_2024_M1_Secc3!D172)</f>
        <v/>
      </c>
      <c r="E885" s="363"/>
      <c r="F885" s="363"/>
      <c r="G885" s="364"/>
      <c r="H885" s="168"/>
      <c r="I885" s="166"/>
      <c r="J885" s="166"/>
      <c r="K885" s="166"/>
      <c r="L885" s="166"/>
      <c r="M885" s="166"/>
      <c r="N885" s="166"/>
      <c r="O885" s="166"/>
      <c r="P885" s="166"/>
      <c r="Q885" s="166"/>
      <c r="R885" s="166"/>
      <c r="S885" s="166"/>
      <c r="T885" s="166"/>
      <c r="U885" s="166"/>
      <c r="V885" s="166"/>
      <c r="W885" s="166"/>
      <c r="X885" s="166"/>
      <c r="Y885" s="166"/>
      <c r="Z885" s="166"/>
      <c r="AA885" s="166"/>
      <c r="AB885" s="166"/>
      <c r="AC885" s="166"/>
      <c r="AD885" s="166"/>
    </row>
    <row r="886" spans="1:30" ht="15" customHeight="1">
      <c r="A886" s="70"/>
      <c r="B886" s="2"/>
      <c r="C886" s="74" t="s">
        <v>175</v>
      </c>
      <c r="D886" s="362" t="str">
        <f>IF(CNGE_2024_M1_Secc3!D173="","",CNGE_2024_M1_Secc3!D173)</f>
        <v/>
      </c>
      <c r="E886" s="363"/>
      <c r="F886" s="363"/>
      <c r="G886" s="364"/>
      <c r="H886" s="168"/>
      <c r="I886" s="166"/>
      <c r="J886" s="166"/>
      <c r="K886" s="166"/>
      <c r="L886" s="166"/>
      <c r="M886" s="166"/>
      <c r="N886" s="166"/>
      <c r="O886" s="166"/>
      <c r="P886" s="166"/>
      <c r="Q886" s="166"/>
      <c r="R886" s="166"/>
      <c r="S886" s="166"/>
      <c r="T886" s="166"/>
      <c r="U886" s="166"/>
      <c r="V886" s="166"/>
      <c r="W886" s="166"/>
      <c r="X886" s="166"/>
      <c r="Y886" s="166"/>
      <c r="Z886" s="166"/>
      <c r="AA886" s="166"/>
      <c r="AB886" s="166"/>
      <c r="AC886" s="166"/>
      <c r="AD886" s="166"/>
    </row>
    <row r="887" spans="1:30" ht="15" customHeight="1">
      <c r="A887" s="70"/>
      <c r="B887" s="2"/>
      <c r="C887" s="74" t="s">
        <v>176</v>
      </c>
      <c r="D887" s="362" t="str">
        <f>IF(CNGE_2024_M1_Secc3!D174="","",CNGE_2024_M1_Secc3!D174)</f>
        <v/>
      </c>
      <c r="E887" s="363"/>
      <c r="F887" s="363"/>
      <c r="G887" s="364"/>
      <c r="H887" s="168"/>
      <c r="I887" s="166"/>
      <c r="J887" s="166"/>
      <c r="K887" s="166"/>
      <c r="L887" s="166"/>
      <c r="M887" s="166"/>
      <c r="N887" s="166"/>
      <c r="O887" s="166"/>
      <c r="P887" s="166"/>
      <c r="Q887" s="166"/>
      <c r="R887" s="166"/>
      <c r="S887" s="166"/>
      <c r="T887" s="166"/>
      <c r="U887" s="166"/>
      <c r="V887" s="166"/>
      <c r="W887" s="166"/>
      <c r="X887" s="166"/>
      <c r="Y887" s="166"/>
      <c r="Z887" s="166"/>
      <c r="AA887" s="166"/>
      <c r="AB887" s="166"/>
      <c r="AC887" s="166"/>
      <c r="AD887" s="166"/>
    </row>
    <row r="888" spans="1:30" ht="15" customHeight="1">
      <c r="A888" s="70"/>
      <c r="B888" s="2"/>
      <c r="C888" s="74" t="s">
        <v>177</v>
      </c>
      <c r="D888" s="362" t="str">
        <f>IF(CNGE_2024_M1_Secc3!D175="","",CNGE_2024_M1_Secc3!D175)</f>
        <v/>
      </c>
      <c r="E888" s="363"/>
      <c r="F888" s="363"/>
      <c r="G888" s="364"/>
      <c r="H888" s="168"/>
      <c r="I888" s="166"/>
      <c r="J888" s="166"/>
      <c r="K888" s="166"/>
      <c r="L888" s="166"/>
      <c r="M888" s="166"/>
      <c r="N888" s="166"/>
      <c r="O888" s="166"/>
      <c r="P888" s="166"/>
      <c r="Q888" s="166"/>
      <c r="R888" s="166"/>
      <c r="S888" s="166"/>
      <c r="T888" s="166"/>
      <c r="U888" s="166"/>
      <c r="V888" s="166"/>
      <c r="W888" s="166"/>
      <c r="X888" s="166"/>
      <c r="Y888" s="166"/>
      <c r="Z888" s="166"/>
      <c r="AA888" s="166"/>
      <c r="AB888" s="166"/>
      <c r="AC888" s="166"/>
      <c r="AD888" s="166"/>
    </row>
    <row r="889" spans="1:30" ht="15" customHeight="1">
      <c r="A889" s="70"/>
      <c r="B889" s="2"/>
      <c r="C889" s="74" t="s">
        <v>178</v>
      </c>
      <c r="D889" s="362" t="str">
        <f>IF(CNGE_2024_M1_Secc3!D176="","",CNGE_2024_M1_Secc3!D176)</f>
        <v/>
      </c>
      <c r="E889" s="363"/>
      <c r="F889" s="363"/>
      <c r="G889" s="364"/>
      <c r="H889" s="168"/>
      <c r="I889" s="166"/>
      <c r="J889" s="166"/>
      <c r="K889" s="166"/>
      <c r="L889" s="166"/>
      <c r="M889" s="166"/>
      <c r="N889" s="166"/>
      <c r="O889" s="166"/>
      <c r="P889" s="166"/>
      <c r="Q889" s="166"/>
      <c r="R889" s="166"/>
      <c r="S889" s="166"/>
      <c r="T889" s="166"/>
      <c r="U889" s="166"/>
      <c r="V889" s="166"/>
      <c r="W889" s="166"/>
      <c r="X889" s="166"/>
      <c r="Y889" s="166"/>
      <c r="Z889" s="166"/>
      <c r="AA889" s="166"/>
      <c r="AB889" s="166"/>
      <c r="AC889" s="166"/>
      <c r="AD889" s="166"/>
    </row>
    <row r="890" spans="1:30" ht="15" customHeight="1">
      <c r="A890" s="70"/>
      <c r="B890" s="2"/>
      <c r="C890" s="74" t="s">
        <v>179</v>
      </c>
      <c r="D890" s="362" t="str">
        <f>IF(CNGE_2024_M1_Secc3!D177="","",CNGE_2024_M1_Secc3!D177)</f>
        <v/>
      </c>
      <c r="E890" s="363"/>
      <c r="F890" s="363"/>
      <c r="G890" s="364"/>
      <c r="H890" s="168"/>
      <c r="I890" s="166"/>
      <c r="J890" s="166"/>
      <c r="K890" s="166"/>
      <c r="L890" s="166"/>
      <c r="M890" s="166"/>
      <c r="N890" s="166"/>
      <c r="O890" s="166"/>
      <c r="P890" s="166"/>
      <c r="Q890" s="166"/>
      <c r="R890" s="166"/>
      <c r="S890" s="166"/>
      <c r="T890" s="166"/>
      <c r="U890" s="166"/>
      <c r="V890" s="166"/>
      <c r="W890" s="166"/>
      <c r="X890" s="166"/>
      <c r="Y890" s="166"/>
      <c r="Z890" s="166"/>
      <c r="AA890" s="166"/>
      <c r="AB890" s="166"/>
      <c r="AC890" s="166"/>
      <c r="AD890" s="166"/>
    </row>
    <row r="891" spans="1:30" ht="15" customHeight="1">
      <c r="A891" s="70"/>
      <c r="B891" s="2"/>
      <c r="C891" s="123" t="s">
        <v>180</v>
      </c>
      <c r="D891" s="362" t="str">
        <f>IF(CNGE_2024_M1_Secc3!D178="","",CNGE_2024_M1_Secc3!D178)</f>
        <v/>
      </c>
      <c r="E891" s="363"/>
      <c r="F891" s="363"/>
      <c r="G891" s="364"/>
      <c r="H891" s="168"/>
      <c r="I891" s="166"/>
      <c r="J891" s="166"/>
      <c r="K891" s="166"/>
      <c r="L891" s="166"/>
      <c r="M891" s="166"/>
      <c r="N891" s="166"/>
      <c r="O891" s="166"/>
      <c r="P891" s="166"/>
      <c r="Q891" s="166"/>
      <c r="R891" s="166"/>
      <c r="S891" s="166"/>
      <c r="T891" s="166"/>
      <c r="U891" s="166"/>
      <c r="V891" s="166"/>
      <c r="W891" s="166"/>
      <c r="X891" s="166"/>
      <c r="Y891" s="166"/>
      <c r="Z891" s="166"/>
      <c r="AA891" s="166"/>
      <c r="AB891" s="166"/>
      <c r="AC891" s="166"/>
      <c r="AD891" s="166"/>
    </row>
    <row r="892" spans="1:30" ht="15" customHeight="1">
      <c r="A892" s="70"/>
      <c r="B892" s="2"/>
      <c r="C892" s="123" t="s">
        <v>181</v>
      </c>
      <c r="D892" s="362" t="str">
        <f>IF(CNGE_2024_M1_Secc3!D179="","",CNGE_2024_M1_Secc3!D179)</f>
        <v/>
      </c>
      <c r="E892" s="363"/>
      <c r="F892" s="363"/>
      <c r="G892" s="364"/>
      <c r="H892" s="168"/>
      <c r="I892" s="166"/>
      <c r="J892" s="166"/>
      <c r="K892" s="166"/>
      <c r="L892" s="166"/>
      <c r="M892" s="166"/>
      <c r="N892" s="166"/>
      <c r="O892" s="166"/>
      <c r="P892" s="166"/>
      <c r="Q892" s="166"/>
      <c r="R892" s="166"/>
      <c r="S892" s="166"/>
      <c r="T892" s="166"/>
      <c r="U892" s="166"/>
      <c r="V892" s="166"/>
      <c r="W892" s="166"/>
      <c r="X892" s="166"/>
      <c r="Y892" s="166"/>
      <c r="Z892" s="166"/>
      <c r="AA892" s="166"/>
      <c r="AB892" s="166"/>
      <c r="AC892" s="166"/>
      <c r="AD892" s="166"/>
    </row>
    <row r="893" spans="1:30" ht="15" customHeight="1">
      <c r="A893" s="70"/>
      <c r="B893" s="2"/>
      <c r="C893" s="123" t="s">
        <v>182</v>
      </c>
      <c r="D893" s="362" t="str">
        <f>IF(CNGE_2024_M1_Secc3!D180="","",CNGE_2024_M1_Secc3!D180)</f>
        <v/>
      </c>
      <c r="E893" s="363"/>
      <c r="F893" s="363"/>
      <c r="G893" s="364"/>
      <c r="H893" s="168"/>
      <c r="I893" s="166"/>
      <c r="J893" s="166"/>
      <c r="K893" s="166"/>
      <c r="L893" s="166"/>
      <c r="M893" s="166"/>
      <c r="N893" s="166"/>
      <c r="O893" s="166"/>
      <c r="P893" s="166"/>
      <c r="Q893" s="166"/>
      <c r="R893" s="166"/>
      <c r="S893" s="166"/>
      <c r="T893" s="166"/>
      <c r="U893" s="166"/>
      <c r="V893" s="166"/>
      <c r="W893" s="166"/>
      <c r="X893" s="166"/>
      <c r="Y893" s="166"/>
      <c r="Z893" s="166"/>
      <c r="AA893" s="166"/>
      <c r="AB893" s="166"/>
      <c r="AC893" s="166"/>
      <c r="AD893" s="166"/>
    </row>
    <row r="894" spans="1:30" ht="15" customHeight="1">
      <c r="A894" s="70"/>
      <c r="B894" s="2"/>
      <c r="C894" s="123" t="s">
        <v>183</v>
      </c>
      <c r="D894" s="362" t="str">
        <f>IF(CNGE_2024_M1_Secc3!D181="","",CNGE_2024_M1_Secc3!D181)</f>
        <v/>
      </c>
      <c r="E894" s="363"/>
      <c r="F894" s="363"/>
      <c r="G894" s="364"/>
      <c r="H894" s="168"/>
      <c r="I894" s="166"/>
      <c r="J894" s="166"/>
      <c r="K894" s="166"/>
      <c r="L894" s="166"/>
      <c r="M894" s="166"/>
      <c r="N894" s="166"/>
      <c r="O894" s="166"/>
      <c r="P894" s="166"/>
      <c r="Q894" s="166"/>
      <c r="R894" s="166"/>
      <c r="S894" s="166"/>
      <c r="T894" s="166"/>
      <c r="U894" s="166"/>
      <c r="V894" s="166"/>
      <c r="W894" s="166"/>
      <c r="X894" s="166"/>
      <c r="Y894" s="166"/>
      <c r="Z894" s="166"/>
      <c r="AA894" s="166"/>
      <c r="AB894" s="166"/>
      <c r="AC894" s="166"/>
      <c r="AD894" s="166"/>
    </row>
    <row r="895" spans="1:30" ht="15" customHeight="1">
      <c r="A895" s="70"/>
      <c r="B895" s="2"/>
      <c r="C895" s="123" t="s">
        <v>184</v>
      </c>
      <c r="D895" s="362" t="str">
        <f>IF(CNGE_2024_M1_Secc3!D182="","",CNGE_2024_M1_Secc3!D182)</f>
        <v/>
      </c>
      <c r="E895" s="363"/>
      <c r="F895" s="363"/>
      <c r="G895" s="364"/>
      <c r="H895" s="168"/>
      <c r="I895" s="166"/>
      <c r="J895" s="166"/>
      <c r="K895" s="166"/>
      <c r="L895" s="166"/>
      <c r="M895" s="166"/>
      <c r="N895" s="166"/>
      <c r="O895" s="166"/>
      <c r="P895" s="166"/>
      <c r="Q895" s="166"/>
      <c r="R895" s="166"/>
      <c r="S895" s="166"/>
      <c r="T895" s="166"/>
      <c r="U895" s="166"/>
      <c r="V895" s="166"/>
      <c r="W895" s="166"/>
      <c r="X895" s="166"/>
      <c r="Y895" s="166"/>
      <c r="Z895" s="166"/>
      <c r="AA895" s="166"/>
      <c r="AB895" s="166"/>
      <c r="AC895" s="166"/>
      <c r="AD895" s="166"/>
    </row>
    <row r="896" spans="1:30" ht="15" customHeight="1">
      <c r="A896" s="70"/>
      <c r="B896" s="2"/>
      <c r="C896" s="123" t="s">
        <v>185</v>
      </c>
      <c r="D896" s="362" t="str">
        <f>IF(CNGE_2024_M1_Secc3!D183="","",CNGE_2024_M1_Secc3!D183)</f>
        <v/>
      </c>
      <c r="E896" s="363"/>
      <c r="F896" s="363"/>
      <c r="G896" s="364"/>
      <c r="H896" s="168"/>
      <c r="I896" s="166"/>
      <c r="J896" s="166"/>
      <c r="K896" s="166"/>
      <c r="L896" s="166"/>
      <c r="M896" s="166"/>
      <c r="N896" s="166"/>
      <c r="O896" s="166"/>
      <c r="P896" s="166"/>
      <c r="Q896" s="166"/>
      <c r="R896" s="166"/>
      <c r="S896" s="166"/>
      <c r="T896" s="166"/>
      <c r="U896" s="166"/>
      <c r="V896" s="166"/>
      <c r="W896" s="166"/>
      <c r="X896" s="166"/>
      <c r="Y896" s="166"/>
      <c r="Z896" s="166"/>
      <c r="AA896" s="166"/>
      <c r="AB896" s="166"/>
      <c r="AC896" s="166"/>
      <c r="AD896" s="166"/>
    </row>
    <row r="897" spans="1:30" ht="15" customHeight="1">
      <c r="A897" s="70"/>
      <c r="B897" s="2"/>
      <c r="C897" s="123" t="s">
        <v>186</v>
      </c>
      <c r="D897" s="362" t="str">
        <f>IF(CNGE_2024_M1_Secc3!D184="","",CNGE_2024_M1_Secc3!D184)</f>
        <v/>
      </c>
      <c r="E897" s="363"/>
      <c r="F897" s="363"/>
      <c r="G897" s="364"/>
      <c r="H897" s="168"/>
      <c r="I897" s="166"/>
      <c r="J897" s="166"/>
      <c r="K897" s="166"/>
      <c r="L897" s="166"/>
      <c r="M897" s="166"/>
      <c r="N897" s="166"/>
      <c r="O897" s="166"/>
      <c r="P897" s="166"/>
      <c r="Q897" s="166"/>
      <c r="R897" s="166"/>
      <c r="S897" s="166"/>
      <c r="T897" s="166"/>
      <c r="U897" s="166"/>
      <c r="V897" s="166"/>
      <c r="W897" s="166"/>
      <c r="X897" s="166"/>
      <c r="Y897" s="166"/>
      <c r="Z897" s="166"/>
      <c r="AA897" s="166"/>
      <c r="AB897" s="166"/>
      <c r="AC897" s="166"/>
      <c r="AD897" s="166"/>
    </row>
    <row r="898" spans="1:30" ht="15" customHeight="1">
      <c r="A898" s="70"/>
      <c r="B898" s="2"/>
      <c r="C898" s="123" t="s">
        <v>187</v>
      </c>
      <c r="D898" s="362" t="str">
        <f>IF(CNGE_2024_M1_Secc3!D185="","",CNGE_2024_M1_Secc3!D185)</f>
        <v/>
      </c>
      <c r="E898" s="363"/>
      <c r="F898" s="363"/>
      <c r="G898" s="364"/>
      <c r="H898" s="168"/>
      <c r="I898" s="166"/>
      <c r="J898" s="166"/>
      <c r="K898" s="166"/>
      <c r="L898" s="166"/>
      <c r="M898" s="166"/>
      <c r="N898" s="166"/>
      <c r="O898" s="166"/>
      <c r="P898" s="166"/>
      <c r="Q898" s="166"/>
      <c r="R898" s="166"/>
      <c r="S898" s="166"/>
      <c r="T898" s="166"/>
      <c r="U898" s="166"/>
      <c r="V898" s="166"/>
      <c r="W898" s="166"/>
      <c r="X898" s="166"/>
      <c r="Y898" s="166"/>
      <c r="Z898" s="166"/>
      <c r="AA898" s="166"/>
      <c r="AB898" s="166"/>
      <c r="AC898" s="166"/>
      <c r="AD898" s="166"/>
    </row>
    <row r="899" spans="1:30" ht="15" customHeight="1">
      <c r="A899" s="70"/>
      <c r="B899" s="2"/>
      <c r="C899" s="123" t="s">
        <v>188</v>
      </c>
      <c r="D899" s="362" t="str">
        <f>IF(CNGE_2024_M1_Secc3!D186="","",CNGE_2024_M1_Secc3!D186)</f>
        <v/>
      </c>
      <c r="E899" s="363"/>
      <c r="F899" s="363"/>
      <c r="G899" s="364"/>
      <c r="H899" s="168"/>
      <c r="I899" s="166"/>
      <c r="J899" s="166"/>
      <c r="K899" s="166"/>
      <c r="L899" s="166"/>
      <c r="M899" s="166"/>
      <c r="N899" s="166"/>
      <c r="O899" s="166"/>
      <c r="P899" s="166"/>
      <c r="Q899" s="166"/>
      <c r="R899" s="166"/>
      <c r="S899" s="166"/>
      <c r="T899" s="166"/>
      <c r="U899" s="166"/>
      <c r="V899" s="166"/>
      <c r="W899" s="166"/>
      <c r="X899" s="166"/>
      <c r="Y899" s="166"/>
      <c r="Z899" s="166"/>
      <c r="AA899" s="166"/>
      <c r="AB899" s="166"/>
      <c r="AC899" s="166"/>
      <c r="AD899" s="166"/>
    </row>
    <row r="900" spans="1:30" ht="15" customHeight="1">
      <c r="A900" s="70"/>
      <c r="B900" s="2"/>
      <c r="C900" s="123" t="s">
        <v>189</v>
      </c>
      <c r="D900" s="362" t="str">
        <f>IF(CNGE_2024_M1_Secc3!D187="","",CNGE_2024_M1_Secc3!D187)</f>
        <v/>
      </c>
      <c r="E900" s="363"/>
      <c r="F900" s="363"/>
      <c r="G900" s="364"/>
      <c r="H900" s="168"/>
      <c r="I900" s="166"/>
      <c r="J900" s="166"/>
      <c r="K900" s="166"/>
      <c r="L900" s="166"/>
      <c r="M900" s="166"/>
      <c r="N900" s="166"/>
      <c r="O900" s="166"/>
      <c r="P900" s="166"/>
      <c r="Q900" s="166"/>
      <c r="R900" s="166"/>
      <c r="S900" s="166"/>
      <c r="T900" s="166"/>
      <c r="U900" s="166"/>
      <c r="V900" s="166"/>
      <c r="W900" s="166"/>
      <c r="X900" s="166"/>
      <c r="Y900" s="166"/>
      <c r="Z900" s="166"/>
      <c r="AA900" s="166"/>
      <c r="AB900" s="166"/>
      <c r="AC900" s="166"/>
      <c r="AD900" s="166"/>
    </row>
    <row r="901" spans="1:30" ht="15" customHeight="1">
      <c r="A901" s="70"/>
      <c r="B901" s="2"/>
      <c r="C901" s="123" t="s">
        <v>190</v>
      </c>
      <c r="D901" s="362" t="str">
        <f>IF(CNGE_2024_M1_Secc3!D188="","",CNGE_2024_M1_Secc3!D188)</f>
        <v/>
      </c>
      <c r="E901" s="363"/>
      <c r="F901" s="363"/>
      <c r="G901" s="364"/>
      <c r="H901" s="168"/>
      <c r="I901" s="166"/>
      <c r="J901" s="166"/>
      <c r="K901" s="166"/>
      <c r="L901" s="166"/>
      <c r="M901" s="166"/>
      <c r="N901" s="166"/>
      <c r="O901" s="166"/>
      <c r="P901" s="166"/>
      <c r="Q901" s="166"/>
      <c r="R901" s="166"/>
      <c r="S901" s="166"/>
      <c r="T901" s="166"/>
      <c r="U901" s="166"/>
      <c r="V901" s="166"/>
      <c r="W901" s="166"/>
      <c r="X901" s="166"/>
      <c r="Y901" s="166"/>
      <c r="Z901" s="166"/>
      <c r="AA901" s="166"/>
      <c r="AB901" s="166"/>
      <c r="AC901" s="166"/>
      <c r="AD901" s="166"/>
    </row>
    <row r="902" spans="1:30" ht="15" customHeight="1">
      <c r="A902" s="70"/>
      <c r="B902" s="2"/>
      <c r="C902" s="123" t="s">
        <v>191</v>
      </c>
      <c r="D902" s="362" t="str">
        <f>IF(CNGE_2024_M1_Secc3!D189="","",CNGE_2024_M1_Secc3!D189)</f>
        <v/>
      </c>
      <c r="E902" s="363"/>
      <c r="F902" s="363"/>
      <c r="G902" s="364"/>
      <c r="H902" s="168"/>
      <c r="I902" s="166"/>
      <c r="J902" s="166"/>
      <c r="K902" s="166"/>
      <c r="L902" s="166"/>
      <c r="M902" s="166"/>
      <c r="N902" s="166"/>
      <c r="O902" s="166"/>
      <c r="P902" s="166"/>
      <c r="Q902" s="166"/>
      <c r="R902" s="166"/>
      <c r="S902" s="166"/>
      <c r="T902" s="166"/>
      <c r="U902" s="166"/>
      <c r="V902" s="166"/>
      <c r="W902" s="166"/>
      <c r="X902" s="166"/>
      <c r="Y902" s="166"/>
      <c r="Z902" s="166"/>
      <c r="AA902" s="166"/>
      <c r="AB902" s="166"/>
      <c r="AC902" s="166"/>
      <c r="AD902" s="166"/>
    </row>
    <row r="903" spans="1:30" ht="15" customHeight="1">
      <c r="A903" s="70"/>
      <c r="B903" s="2"/>
      <c r="C903" s="123" t="s">
        <v>192</v>
      </c>
      <c r="D903" s="362" t="str">
        <f>IF(CNGE_2024_M1_Secc3!D190="","",CNGE_2024_M1_Secc3!D190)</f>
        <v/>
      </c>
      <c r="E903" s="363"/>
      <c r="F903" s="363"/>
      <c r="G903" s="364"/>
      <c r="H903" s="168"/>
      <c r="I903" s="166"/>
      <c r="J903" s="166"/>
      <c r="K903" s="166"/>
      <c r="L903" s="166"/>
      <c r="M903" s="166"/>
      <c r="N903" s="166"/>
      <c r="O903" s="166"/>
      <c r="P903" s="166"/>
      <c r="Q903" s="166"/>
      <c r="R903" s="166"/>
      <c r="S903" s="166"/>
      <c r="T903" s="166"/>
      <c r="U903" s="166"/>
      <c r="V903" s="166"/>
      <c r="W903" s="166"/>
      <c r="X903" s="166"/>
      <c r="Y903" s="166"/>
      <c r="Z903" s="166"/>
      <c r="AA903" s="166"/>
      <c r="AB903" s="166"/>
      <c r="AC903" s="166"/>
      <c r="AD903" s="166"/>
    </row>
    <row r="904" spans="1:30" ht="15" customHeight="1">
      <c r="A904" s="70"/>
      <c r="B904" s="2"/>
      <c r="C904" s="123" t="s">
        <v>193</v>
      </c>
      <c r="D904" s="362" t="str">
        <f>IF(CNGE_2024_M1_Secc3!D191="","",CNGE_2024_M1_Secc3!D191)</f>
        <v/>
      </c>
      <c r="E904" s="363"/>
      <c r="F904" s="363"/>
      <c r="G904" s="364"/>
      <c r="H904" s="168"/>
      <c r="I904" s="166"/>
      <c r="J904" s="166"/>
      <c r="K904" s="166"/>
      <c r="L904" s="166"/>
      <c r="M904" s="166"/>
      <c r="N904" s="166"/>
      <c r="O904" s="166"/>
      <c r="P904" s="166"/>
      <c r="Q904" s="166"/>
      <c r="R904" s="166"/>
      <c r="S904" s="166"/>
      <c r="T904" s="166"/>
      <c r="U904" s="166"/>
      <c r="V904" s="166"/>
      <c r="W904" s="166"/>
      <c r="X904" s="166"/>
      <c r="Y904" s="166"/>
      <c r="Z904" s="166"/>
      <c r="AA904" s="166"/>
      <c r="AB904" s="166"/>
      <c r="AC904" s="166"/>
      <c r="AD904" s="166"/>
    </row>
    <row r="905" spans="1:30" ht="15" customHeight="1">
      <c r="A905" s="70"/>
      <c r="B905" s="2"/>
      <c r="C905" s="123" t="s">
        <v>194</v>
      </c>
      <c r="D905" s="362" t="str">
        <f>IF(CNGE_2024_M1_Secc3!D192="","",CNGE_2024_M1_Secc3!D192)</f>
        <v/>
      </c>
      <c r="E905" s="363"/>
      <c r="F905" s="363"/>
      <c r="G905" s="364"/>
      <c r="H905" s="168"/>
      <c r="I905" s="166"/>
      <c r="J905" s="166"/>
      <c r="K905" s="166"/>
      <c r="L905" s="166"/>
      <c r="M905" s="166"/>
      <c r="N905" s="166"/>
      <c r="O905" s="166"/>
      <c r="P905" s="166"/>
      <c r="Q905" s="166"/>
      <c r="R905" s="166"/>
      <c r="S905" s="166"/>
      <c r="T905" s="166"/>
      <c r="U905" s="166"/>
      <c r="V905" s="166"/>
      <c r="W905" s="166"/>
      <c r="X905" s="166"/>
      <c r="Y905" s="166"/>
      <c r="Z905" s="166"/>
      <c r="AA905" s="166"/>
      <c r="AB905" s="166"/>
      <c r="AC905" s="166"/>
      <c r="AD905" s="166"/>
    </row>
    <row r="906" spans="1:30" ht="15" customHeight="1">
      <c r="A906" s="70"/>
      <c r="B906" s="2"/>
      <c r="C906" s="123" t="s">
        <v>195</v>
      </c>
      <c r="D906" s="362" t="str">
        <f>IF(CNGE_2024_M1_Secc3!D193="","",CNGE_2024_M1_Secc3!D193)</f>
        <v/>
      </c>
      <c r="E906" s="363"/>
      <c r="F906" s="363"/>
      <c r="G906" s="364"/>
      <c r="H906" s="168"/>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row>
    <row r="907" spans="1:30" ht="15" customHeight="1">
      <c r="A907" s="70"/>
      <c r="B907" s="2"/>
      <c r="C907" s="123" t="s">
        <v>196</v>
      </c>
      <c r="D907" s="362" t="str">
        <f>IF(CNGE_2024_M1_Secc3!D194="","",CNGE_2024_M1_Secc3!D194)</f>
        <v/>
      </c>
      <c r="E907" s="363"/>
      <c r="F907" s="363"/>
      <c r="G907" s="364"/>
      <c r="H907" s="168"/>
      <c r="I907" s="166"/>
      <c r="J907" s="166"/>
      <c r="K907" s="166"/>
      <c r="L907" s="166"/>
      <c r="M907" s="166"/>
      <c r="N907" s="166"/>
      <c r="O907" s="166"/>
      <c r="P907" s="166"/>
      <c r="Q907" s="166"/>
      <c r="R907" s="166"/>
      <c r="S907" s="166"/>
      <c r="T907" s="166"/>
      <c r="U907" s="166"/>
      <c r="V907" s="166"/>
      <c r="W907" s="166"/>
      <c r="X907" s="166"/>
      <c r="Y907" s="166"/>
      <c r="Z907" s="166"/>
      <c r="AA907" s="166"/>
      <c r="AB907" s="166"/>
      <c r="AC907" s="166"/>
      <c r="AD907" s="166"/>
    </row>
    <row r="908" spans="1:30" ht="15" customHeight="1">
      <c r="A908" s="70"/>
      <c r="B908" s="2"/>
      <c r="C908" s="123" t="s">
        <v>197</v>
      </c>
      <c r="D908" s="362" t="str">
        <f>IF(CNGE_2024_M1_Secc3!D195="","",CNGE_2024_M1_Secc3!D195)</f>
        <v/>
      </c>
      <c r="E908" s="363"/>
      <c r="F908" s="363"/>
      <c r="G908" s="364"/>
      <c r="H908" s="168"/>
      <c r="I908" s="166"/>
      <c r="J908" s="166"/>
      <c r="K908" s="166"/>
      <c r="L908" s="166"/>
      <c r="M908" s="166"/>
      <c r="N908" s="166"/>
      <c r="O908" s="166"/>
      <c r="P908" s="166"/>
      <c r="Q908" s="166"/>
      <c r="R908" s="166"/>
      <c r="S908" s="166"/>
      <c r="T908" s="166"/>
      <c r="U908" s="166"/>
      <c r="V908" s="166"/>
      <c r="W908" s="166"/>
      <c r="X908" s="166"/>
      <c r="Y908" s="166"/>
      <c r="Z908" s="166"/>
      <c r="AA908" s="166"/>
      <c r="AB908" s="166"/>
      <c r="AC908" s="166"/>
      <c r="AD908" s="166"/>
    </row>
    <row r="909" spans="1:30" ht="15" customHeight="1">
      <c r="A909" s="70"/>
      <c r="B909" s="2"/>
      <c r="C909" s="123" t="s">
        <v>198</v>
      </c>
      <c r="D909" s="362" t="str">
        <f>IF(CNGE_2024_M1_Secc3!D196="","",CNGE_2024_M1_Secc3!D196)</f>
        <v/>
      </c>
      <c r="E909" s="363"/>
      <c r="F909" s="363"/>
      <c r="G909" s="364"/>
      <c r="H909" s="168"/>
      <c r="I909" s="166"/>
      <c r="J909" s="166"/>
      <c r="K909" s="166"/>
      <c r="L909" s="166"/>
      <c r="M909" s="166"/>
      <c r="N909" s="166"/>
      <c r="O909" s="166"/>
      <c r="P909" s="166"/>
      <c r="Q909" s="166"/>
      <c r="R909" s="166"/>
      <c r="S909" s="166"/>
      <c r="T909" s="166"/>
      <c r="U909" s="166"/>
      <c r="V909" s="166"/>
      <c r="W909" s="166"/>
      <c r="X909" s="166"/>
      <c r="Y909" s="166"/>
      <c r="Z909" s="166"/>
      <c r="AA909" s="166"/>
      <c r="AB909" s="166"/>
      <c r="AC909" s="166"/>
      <c r="AD909" s="166"/>
    </row>
    <row r="910" spans="1:30" ht="15" customHeight="1">
      <c r="A910" s="70"/>
      <c r="B910" s="2"/>
      <c r="C910" s="123" t="s">
        <v>199</v>
      </c>
      <c r="D910" s="362" t="str">
        <f>IF(CNGE_2024_M1_Secc3!D197="","",CNGE_2024_M1_Secc3!D197)</f>
        <v/>
      </c>
      <c r="E910" s="363"/>
      <c r="F910" s="363"/>
      <c r="G910" s="364"/>
      <c r="H910" s="168"/>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row>
    <row r="911" spans="1:30" ht="15" customHeight="1">
      <c r="A911" s="70"/>
      <c r="B911" s="2"/>
      <c r="C911" s="123" t="s">
        <v>200</v>
      </c>
      <c r="D911" s="362" t="str">
        <f>IF(CNGE_2024_M1_Secc3!D198="","",CNGE_2024_M1_Secc3!D198)</f>
        <v/>
      </c>
      <c r="E911" s="363"/>
      <c r="F911" s="363"/>
      <c r="G911" s="364"/>
      <c r="H911" s="168"/>
      <c r="I911" s="166"/>
      <c r="J911" s="166"/>
      <c r="K911" s="166"/>
      <c r="L911" s="166"/>
      <c r="M911" s="166"/>
      <c r="N911" s="166"/>
      <c r="O911" s="166"/>
      <c r="P911" s="166"/>
      <c r="Q911" s="166"/>
      <c r="R911" s="166"/>
      <c r="S911" s="166"/>
      <c r="T911" s="166"/>
      <c r="U911" s="166"/>
      <c r="V911" s="166"/>
      <c r="W911" s="166"/>
      <c r="X911" s="166"/>
      <c r="Y911" s="166"/>
      <c r="Z911" s="166"/>
      <c r="AA911" s="166"/>
      <c r="AB911" s="166"/>
      <c r="AC911" s="166"/>
      <c r="AD911" s="166"/>
    </row>
    <row r="912" spans="1:30" ht="15" customHeight="1">
      <c r="A912" s="70"/>
      <c r="B912" s="2"/>
      <c r="C912"/>
      <c r="D912" s="39"/>
      <c r="E912" s="39"/>
      <c r="F912" s="39"/>
      <c r="G912" s="39"/>
      <c r="H912" s="39"/>
      <c r="I912"/>
      <c r="J912"/>
      <c r="K912"/>
      <c r="L912"/>
      <c r="M912"/>
      <c r="N912"/>
      <c r="O912"/>
      <c r="P912"/>
      <c r="Q912"/>
      <c r="R912"/>
      <c r="S912"/>
      <c r="T912"/>
      <c r="U912"/>
      <c r="V912"/>
      <c r="W912"/>
      <c r="X912"/>
      <c r="Y912"/>
      <c r="Z912"/>
      <c r="AA912"/>
      <c r="AB912"/>
      <c r="AC912"/>
      <c r="AD912"/>
    </row>
    <row r="913" spans="1:31" ht="45" customHeight="1">
      <c r="A913" s="69"/>
      <c r="B913" s="2"/>
      <c r="C913" s="372" t="s">
        <v>458</v>
      </c>
      <c r="D913" s="372"/>
      <c r="E913" s="372"/>
      <c r="F913" s="373"/>
      <c r="G913" s="373"/>
      <c r="H913" s="373"/>
      <c r="I913" s="373"/>
      <c r="J913" s="373"/>
      <c r="K913" s="373"/>
      <c r="L913" s="373"/>
      <c r="M913" s="373"/>
      <c r="N913" s="373"/>
      <c r="O913" s="373"/>
      <c r="P913" s="373"/>
      <c r="Q913" s="373"/>
      <c r="R913" s="373"/>
      <c r="S913" s="373"/>
      <c r="T913" s="373"/>
      <c r="U913" s="373"/>
      <c r="V913" s="373"/>
      <c r="W913" s="373"/>
      <c r="X913" s="373"/>
      <c r="Y913" s="373"/>
      <c r="Z913" s="373"/>
      <c r="AA913" s="373"/>
      <c r="AB913" s="373"/>
      <c r="AC913" s="373"/>
      <c r="AD913" s="373"/>
    </row>
    <row r="914" spans="1:31" ht="15" customHeight="1">
      <c r="A914" s="70"/>
      <c r="B914" s="360" t="str">
        <f>IF(AND(AO668&gt;0,F913=""),"Ha registrado un valor mayor a cero en la col. Otro tipo, debe anotar el nombre de dicho(s) tipo(s) de población","")</f>
        <v/>
      </c>
      <c r="C914" s="360"/>
      <c r="D914" s="360"/>
      <c r="E914" s="360"/>
      <c r="F914" s="360"/>
      <c r="G914" s="360"/>
      <c r="H914" s="360"/>
      <c r="I914" s="360"/>
      <c r="J914" s="360"/>
      <c r="K914" s="360"/>
      <c r="L914" s="360"/>
      <c r="M914" s="360"/>
      <c r="N914" s="360"/>
      <c r="O914" s="360"/>
      <c r="P914" s="360"/>
      <c r="Q914" s="360"/>
      <c r="R914" s="360"/>
      <c r="S914" s="360"/>
      <c r="T914" s="360"/>
      <c r="U914" s="360"/>
      <c r="V914" s="360"/>
      <c r="W914" s="360"/>
      <c r="X914" s="360"/>
      <c r="Y914" s="360"/>
      <c r="Z914" s="360"/>
      <c r="AA914" s="360"/>
      <c r="AB914" s="360"/>
      <c r="AC914" s="360"/>
      <c r="AD914" s="360"/>
      <c r="AE914" s="360"/>
    </row>
    <row r="915" spans="1:31" ht="45" customHeight="1">
      <c r="A915" s="70"/>
      <c r="B915" s="2"/>
      <c r="C915" s="372" t="s">
        <v>248</v>
      </c>
      <c r="D915" s="372"/>
      <c r="E915" s="372"/>
      <c r="F915" s="373"/>
      <c r="G915" s="373"/>
      <c r="H915" s="373"/>
      <c r="I915" s="373"/>
      <c r="J915" s="373"/>
      <c r="K915" s="373"/>
      <c r="L915" s="373"/>
      <c r="M915" s="373"/>
      <c r="N915" s="373"/>
      <c r="O915" s="373"/>
      <c r="P915" s="373"/>
      <c r="Q915" s="373"/>
      <c r="R915" s="373"/>
      <c r="S915" s="373"/>
      <c r="T915" s="373"/>
      <c r="U915" s="373"/>
      <c r="V915" s="373"/>
      <c r="W915" s="373"/>
      <c r="X915" s="373"/>
      <c r="Y915" s="373"/>
      <c r="Z915" s="373"/>
      <c r="AA915" s="373"/>
      <c r="AB915" s="373"/>
      <c r="AC915" s="373"/>
      <c r="AD915" s="373"/>
    </row>
    <row r="916" spans="1:31" ht="15" customHeight="1">
      <c r="A916" s="70"/>
      <c r="B916" s="360" t="str">
        <f>IF(AND(AP668&gt;0,F915=""),"Ha registrado un valor mayor a cero en la col. Territorial, debe especificar la unidad de medida de dicha(s) población(es)","")</f>
        <v/>
      </c>
      <c r="C916" s="360"/>
      <c r="D916" s="360"/>
      <c r="E916" s="360"/>
      <c r="F916" s="360"/>
      <c r="G916" s="360"/>
      <c r="H916" s="360"/>
      <c r="I916" s="360"/>
      <c r="J916" s="360"/>
      <c r="K916" s="360"/>
      <c r="L916" s="360"/>
      <c r="M916" s="360"/>
      <c r="N916" s="360"/>
      <c r="O916" s="360"/>
      <c r="P916" s="360"/>
      <c r="Q916" s="360"/>
      <c r="R916" s="360"/>
      <c r="S916" s="360"/>
      <c r="T916" s="360"/>
      <c r="U916" s="360"/>
      <c r="V916" s="360"/>
      <c r="W916" s="360"/>
      <c r="X916" s="360"/>
      <c r="Y916" s="360"/>
      <c r="Z916" s="360"/>
      <c r="AA916" s="360"/>
      <c r="AB916" s="360"/>
      <c r="AC916" s="360"/>
      <c r="AD916" s="360"/>
      <c r="AE916" s="360"/>
    </row>
    <row r="917" spans="1:31" ht="45" customHeight="1">
      <c r="A917" s="69"/>
      <c r="B917" s="2"/>
      <c r="C917" s="372" t="s">
        <v>249</v>
      </c>
      <c r="D917" s="372"/>
      <c r="E917" s="372"/>
      <c r="F917" s="373"/>
      <c r="G917" s="373"/>
      <c r="H917" s="373"/>
      <c r="I917" s="373"/>
      <c r="J917" s="373"/>
      <c r="K917" s="373"/>
      <c r="L917" s="373"/>
      <c r="M917" s="373"/>
      <c r="N917" s="373"/>
      <c r="O917" s="373"/>
      <c r="P917" s="373"/>
      <c r="Q917" s="373"/>
      <c r="R917" s="373"/>
      <c r="S917" s="373"/>
      <c r="T917" s="373"/>
      <c r="U917" s="373"/>
      <c r="V917" s="373"/>
      <c r="W917" s="373"/>
      <c r="X917" s="373"/>
      <c r="Y917" s="373"/>
      <c r="Z917" s="373"/>
      <c r="AA917" s="373"/>
      <c r="AB917" s="373"/>
      <c r="AC917" s="373"/>
      <c r="AD917" s="373"/>
    </row>
    <row r="918" spans="1:31" ht="15" customHeight="1">
      <c r="A918" s="70"/>
      <c r="B918" s="360" t="str">
        <f>IF(AND(AQ668&gt;0,F917=""),"Ha seleccionado el código 21 en el apartado Grupo vulnerable, debe anotar el nombre de dicho(s) grupo(s) vulnerable(s)","")</f>
        <v/>
      </c>
      <c r="C918" s="360"/>
      <c r="D918" s="360"/>
      <c r="E918" s="360"/>
      <c r="F918" s="360"/>
      <c r="G918" s="360"/>
      <c r="H918" s="360"/>
      <c r="I918" s="360"/>
      <c r="J918" s="360"/>
      <c r="K918" s="360"/>
      <c r="L918" s="360"/>
      <c r="M918" s="360"/>
      <c r="N918" s="360"/>
      <c r="O918" s="360"/>
      <c r="P918" s="360"/>
      <c r="Q918" s="360"/>
      <c r="R918" s="360"/>
      <c r="S918" s="360"/>
      <c r="T918" s="360"/>
      <c r="U918" s="360"/>
      <c r="V918" s="360"/>
      <c r="W918" s="360"/>
      <c r="X918" s="360"/>
      <c r="Y918" s="360"/>
      <c r="Z918" s="360"/>
      <c r="AA918" s="360"/>
      <c r="AB918" s="360"/>
      <c r="AC918" s="360"/>
      <c r="AD918" s="360"/>
      <c r="AE918" s="360"/>
    </row>
    <row r="919" spans="1:31" ht="15" customHeight="1">
      <c r="A919" s="80"/>
      <c r="B919"/>
      <c r="C919" s="299" t="s">
        <v>465</v>
      </c>
      <c r="D919" s="299"/>
      <c r="E919" s="299"/>
      <c r="F919" s="299"/>
      <c r="G919" s="299"/>
      <c r="H919" s="299"/>
      <c r="I919" s="299"/>
      <c r="J919" s="299"/>
      <c r="K919" s="299"/>
      <c r="L919" s="299"/>
      <c r="M919" s="299"/>
      <c r="N919" s="299"/>
      <c r="O919" s="299"/>
      <c r="P919" s="299"/>
      <c r="Q919" s="299"/>
      <c r="R919" s="299"/>
      <c r="S919" s="299"/>
      <c r="T919" s="299"/>
      <c r="U919" s="299"/>
      <c r="V919" s="299"/>
      <c r="W919" s="299"/>
      <c r="X919" s="299"/>
      <c r="Y919" s="299"/>
      <c r="Z919" s="299"/>
      <c r="AA919" s="299"/>
      <c r="AB919" s="299"/>
      <c r="AC919" s="299"/>
      <c r="AD919" s="299"/>
    </row>
    <row r="920" spans="1:31" ht="15" customHeight="1">
      <c r="A920" s="80"/>
      <c r="B920"/>
      <c r="C920" s="125" t="s">
        <v>57</v>
      </c>
      <c r="D920" s="374" t="s">
        <v>246</v>
      </c>
      <c r="E920" s="374"/>
      <c r="F920" s="374"/>
      <c r="G920" s="374"/>
      <c r="H920" s="374"/>
      <c r="I920" s="374"/>
      <c r="J920" s="374"/>
      <c r="K920" s="374"/>
      <c r="L920" s="374"/>
      <c r="M920" s="374"/>
      <c r="N920" s="374"/>
      <c r="O920" s="374"/>
      <c r="P920" s="374"/>
      <c r="Q920" s="374"/>
      <c r="R920" s="374"/>
      <c r="S920" s="374"/>
      <c r="T920" s="374"/>
      <c r="U920" s="374"/>
      <c r="V920" s="374"/>
      <c r="W920" s="374"/>
      <c r="X920" s="374"/>
      <c r="Y920" s="374"/>
      <c r="Z920" s="374"/>
      <c r="AA920" s="374"/>
      <c r="AB920" s="374"/>
      <c r="AC920" s="374"/>
      <c r="AD920" s="374"/>
    </row>
    <row r="921" spans="1:31" ht="15" customHeight="1">
      <c r="A921" s="80"/>
      <c r="B921"/>
      <c r="C921" s="81" t="s">
        <v>58</v>
      </c>
      <c r="D921" s="374" t="s">
        <v>466</v>
      </c>
      <c r="E921" s="374"/>
      <c r="F921" s="374"/>
      <c r="G921" s="374"/>
      <c r="H921" s="374"/>
      <c r="I921" s="374"/>
      <c r="J921" s="374"/>
      <c r="K921" s="374"/>
      <c r="L921" s="374"/>
      <c r="M921" s="374"/>
      <c r="N921" s="374"/>
      <c r="O921" s="374"/>
      <c r="P921" s="374"/>
      <c r="Q921" s="374"/>
      <c r="R921" s="374"/>
      <c r="S921" s="374"/>
      <c r="T921" s="374"/>
      <c r="U921" s="374"/>
      <c r="V921" s="374"/>
      <c r="W921" s="374"/>
      <c r="X921" s="374"/>
      <c r="Y921" s="374"/>
      <c r="Z921" s="374"/>
      <c r="AA921" s="374"/>
      <c r="AB921" s="374"/>
      <c r="AC921" s="374"/>
      <c r="AD921" s="374"/>
    </row>
    <row r="922" spans="1:31" ht="15" customHeight="1">
      <c r="A922" s="80"/>
      <c r="B922"/>
      <c r="C922" s="81" t="s">
        <v>59</v>
      </c>
      <c r="D922" s="374" t="s">
        <v>250</v>
      </c>
      <c r="E922" s="374"/>
      <c r="F922" s="374"/>
      <c r="G922" s="374"/>
      <c r="H922" s="374"/>
      <c r="I922" s="374"/>
      <c r="J922" s="374"/>
      <c r="K922" s="374"/>
      <c r="L922" s="374"/>
      <c r="M922" s="374"/>
      <c r="N922" s="374"/>
      <c r="O922" s="374"/>
      <c r="P922" s="374"/>
      <c r="Q922" s="374"/>
      <c r="R922" s="374"/>
      <c r="S922" s="374"/>
      <c r="T922" s="374"/>
      <c r="U922" s="374"/>
      <c r="V922" s="374"/>
      <c r="W922" s="374"/>
      <c r="X922" s="374"/>
      <c r="Y922" s="374"/>
      <c r="Z922" s="374"/>
      <c r="AA922" s="374"/>
      <c r="AB922" s="374"/>
      <c r="AC922" s="374"/>
      <c r="AD922" s="374"/>
    </row>
    <row r="923" spans="1:31" ht="15" customHeight="1">
      <c r="A923" s="80"/>
      <c r="B923"/>
      <c r="C923" s="81" t="s">
        <v>60</v>
      </c>
      <c r="D923" s="374" t="s">
        <v>251</v>
      </c>
      <c r="E923" s="374"/>
      <c r="F923" s="374"/>
      <c r="G923" s="374"/>
      <c r="H923" s="374"/>
      <c r="I923" s="374"/>
      <c r="J923" s="374"/>
      <c r="K923" s="374"/>
      <c r="L923" s="374"/>
      <c r="M923" s="374"/>
      <c r="N923" s="374"/>
      <c r="O923" s="374"/>
      <c r="P923" s="374"/>
      <c r="Q923" s="374"/>
      <c r="R923" s="374"/>
      <c r="S923" s="374"/>
      <c r="T923" s="374"/>
      <c r="U923" s="374"/>
      <c r="V923" s="374"/>
      <c r="W923" s="374"/>
      <c r="X923" s="374"/>
      <c r="Y923" s="374"/>
      <c r="Z923" s="374"/>
      <c r="AA923" s="374"/>
      <c r="AB923" s="374"/>
      <c r="AC923" s="374"/>
      <c r="AD923" s="374"/>
    </row>
    <row r="924" spans="1:31" ht="15" customHeight="1">
      <c r="A924" s="80"/>
      <c r="B924"/>
      <c r="C924" s="81" t="s">
        <v>61</v>
      </c>
      <c r="D924" s="374" t="s">
        <v>252</v>
      </c>
      <c r="E924" s="374"/>
      <c r="F924" s="374"/>
      <c r="G924" s="374"/>
      <c r="H924" s="374"/>
      <c r="I924" s="374"/>
      <c r="J924" s="374"/>
      <c r="K924" s="374"/>
      <c r="L924" s="374"/>
      <c r="M924" s="374"/>
      <c r="N924" s="374"/>
      <c r="O924" s="374"/>
      <c r="P924" s="374"/>
      <c r="Q924" s="374"/>
      <c r="R924" s="374"/>
      <c r="S924" s="374"/>
      <c r="T924" s="374"/>
      <c r="U924" s="374"/>
      <c r="V924" s="374"/>
      <c r="W924" s="374"/>
      <c r="X924" s="374"/>
      <c r="Y924" s="374"/>
      <c r="Z924" s="374"/>
      <c r="AA924" s="374"/>
      <c r="AB924" s="374"/>
      <c r="AC924" s="374"/>
      <c r="AD924" s="374"/>
    </row>
    <row r="925" spans="1:31" ht="15" customHeight="1">
      <c r="A925" s="80"/>
      <c r="B925"/>
      <c r="C925" s="81" t="s">
        <v>62</v>
      </c>
      <c r="D925" s="374" t="s">
        <v>253</v>
      </c>
      <c r="E925" s="374"/>
      <c r="F925" s="374"/>
      <c r="G925" s="374"/>
      <c r="H925" s="374"/>
      <c r="I925" s="374"/>
      <c r="J925" s="374"/>
      <c r="K925" s="374"/>
      <c r="L925" s="374"/>
      <c r="M925" s="374"/>
      <c r="N925" s="374"/>
      <c r="O925" s="374"/>
      <c r="P925" s="374"/>
      <c r="Q925" s="374"/>
      <c r="R925" s="374"/>
      <c r="S925" s="374"/>
      <c r="T925" s="374"/>
      <c r="U925" s="374"/>
      <c r="V925" s="374"/>
      <c r="W925" s="374"/>
      <c r="X925" s="374"/>
      <c r="Y925" s="374"/>
      <c r="Z925" s="374"/>
      <c r="AA925" s="374"/>
      <c r="AB925" s="374"/>
      <c r="AC925" s="374"/>
      <c r="AD925" s="374"/>
    </row>
    <row r="926" spans="1:31" ht="15" customHeight="1">
      <c r="A926" s="80"/>
      <c r="B926"/>
      <c r="C926" s="81" t="s">
        <v>63</v>
      </c>
      <c r="D926" s="374" t="s">
        <v>254</v>
      </c>
      <c r="E926" s="374"/>
      <c r="F926" s="374"/>
      <c r="G926" s="374"/>
      <c r="H926" s="374"/>
      <c r="I926" s="374"/>
      <c r="J926" s="374"/>
      <c r="K926" s="374"/>
      <c r="L926" s="374"/>
      <c r="M926" s="374"/>
      <c r="N926" s="374"/>
      <c r="O926" s="374"/>
      <c r="P926" s="374"/>
      <c r="Q926" s="374"/>
      <c r="R926" s="374"/>
      <c r="S926" s="374"/>
      <c r="T926" s="374"/>
      <c r="U926" s="374"/>
      <c r="V926" s="374"/>
      <c r="W926" s="374"/>
      <c r="X926" s="374"/>
      <c r="Y926" s="374"/>
      <c r="Z926" s="374"/>
      <c r="AA926" s="374"/>
      <c r="AB926" s="374"/>
      <c r="AC926" s="374"/>
      <c r="AD926" s="374"/>
    </row>
    <row r="927" spans="1:31" ht="15" customHeight="1">
      <c r="A927" s="80"/>
      <c r="B927"/>
      <c r="C927" s="81" t="s">
        <v>64</v>
      </c>
      <c r="D927" s="374" t="s">
        <v>255</v>
      </c>
      <c r="E927" s="374"/>
      <c r="F927" s="374"/>
      <c r="G927" s="374"/>
      <c r="H927" s="374"/>
      <c r="I927" s="374"/>
      <c r="J927" s="374"/>
      <c r="K927" s="374"/>
      <c r="L927" s="374"/>
      <c r="M927" s="374"/>
      <c r="N927" s="374"/>
      <c r="O927" s="374"/>
      <c r="P927" s="374"/>
      <c r="Q927" s="374"/>
      <c r="R927" s="374"/>
      <c r="S927" s="374"/>
      <c r="T927" s="374"/>
      <c r="U927" s="374"/>
      <c r="V927" s="374"/>
      <c r="W927" s="374"/>
      <c r="X927" s="374"/>
      <c r="Y927" s="374"/>
      <c r="Z927" s="374"/>
      <c r="AA927" s="374"/>
      <c r="AB927" s="374"/>
      <c r="AC927" s="374"/>
      <c r="AD927" s="374"/>
    </row>
    <row r="928" spans="1:31" ht="15" customHeight="1">
      <c r="A928" s="80"/>
      <c r="B928"/>
      <c r="C928" s="81" t="s">
        <v>65</v>
      </c>
      <c r="D928" s="374" t="s">
        <v>256</v>
      </c>
      <c r="E928" s="374"/>
      <c r="F928" s="374"/>
      <c r="G928" s="374"/>
      <c r="H928" s="374"/>
      <c r="I928" s="374"/>
      <c r="J928" s="374"/>
      <c r="K928" s="374"/>
      <c r="L928" s="374"/>
      <c r="M928" s="374"/>
      <c r="N928" s="374"/>
      <c r="O928" s="374"/>
      <c r="P928" s="374"/>
      <c r="Q928" s="374"/>
      <c r="R928" s="374"/>
      <c r="S928" s="374"/>
      <c r="T928" s="374"/>
      <c r="U928" s="374"/>
      <c r="V928" s="374"/>
      <c r="W928" s="374"/>
      <c r="X928" s="374"/>
      <c r="Y928" s="374"/>
      <c r="Z928" s="374"/>
      <c r="AA928" s="374"/>
      <c r="AB928" s="374"/>
      <c r="AC928" s="374"/>
      <c r="AD928" s="374"/>
    </row>
    <row r="929" spans="1:30" ht="15" customHeight="1">
      <c r="A929" s="80"/>
      <c r="B929"/>
      <c r="C929" s="81" t="s">
        <v>66</v>
      </c>
      <c r="D929" s="374" t="s">
        <v>257</v>
      </c>
      <c r="E929" s="374"/>
      <c r="F929" s="374"/>
      <c r="G929" s="374"/>
      <c r="H929" s="374"/>
      <c r="I929" s="374"/>
      <c r="J929" s="374"/>
      <c r="K929" s="374"/>
      <c r="L929" s="374"/>
      <c r="M929" s="374"/>
      <c r="N929" s="374"/>
      <c r="O929" s="374"/>
      <c r="P929" s="374"/>
      <c r="Q929" s="374"/>
      <c r="R929" s="374"/>
      <c r="S929" s="374"/>
      <c r="T929" s="374"/>
      <c r="U929" s="374"/>
      <c r="V929" s="374"/>
      <c r="W929" s="374"/>
      <c r="X929" s="374"/>
      <c r="Y929" s="374"/>
      <c r="Z929" s="374"/>
      <c r="AA929" s="374"/>
      <c r="AB929" s="374"/>
      <c r="AC929" s="374"/>
      <c r="AD929" s="374"/>
    </row>
    <row r="930" spans="1:30" ht="15" customHeight="1">
      <c r="A930" s="80"/>
      <c r="B930"/>
      <c r="C930" s="81" t="s">
        <v>67</v>
      </c>
      <c r="D930" s="374" t="s">
        <v>258</v>
      </c>
      <c r="E930" s="374"/>
      <c r="F930" s="374"/>
      <c r="G930" s="374"/>
      <c r="H930" s="374"/>
      <c r="I930" s="374"/>
      <c r="J930" s="374"/>
      <c r="K930" s="374"/>
      <c r="L930" s="374"/>
      <c r="M930" s="374"/>
      <c r="N930" s="374"/>
      <c r="O930" s="374"/>
      <c r="P930" s="374"/>
      <c r="Q930" s="374"/>
      <c r="R930" s="374"/>
      <c r="S930" s="374"/>
      <c r="T930" s="374"/>
      <c r="U930" s="374"/>
      <c r="V930" s="374"/>
      <c r="W930" s="374"/>
      <c r="X930" s="374"/>
      <c r="Y930" s="374"/>
      <c r="Z930" s="374"/>
      <c r="AA930" s="374"/>
      <c r="AB930" s="374"/>
      <c r="AC930" s="374"/>
      <c r="AD930" s="374"/>
    </row>
    <row r="931" spans="1:30" ht="15" customHeight="1">
      <c r="A931" s="80"/>
      <c r="B931"/>
      <c r="C931" s="81" t="s">
        <v>68</v>
      </c>
      <c r="D931" s="374" t="s">
        <v>259</v>
      </c>
      <c r="E931" s="374"/>
      <c r="F931" s="374"/>
      <c r="G931" s="374"/>
      <c r="H931" s="374"/>
      <c r="I931" s="374"/>
      <c r="J931" s="374"/>
      <c r="K931" s="374"/>
      <c r="L931" s="374"/>
      <c r="M931" s="374"/>
      <c r="N931" s="374"/>
      <c r="O931" s="374"/>
      <c r="P931" s="374"/>
      <c r="Q931" s="374"/>
      <c r="R931" s="374"/>
      <c r="S931" s="374"/>
      <c r="T931" s="374"/>
      <c r="U931" s="374"/>
      <c r="V931" s="374"/>
      <c r="W931" s="374"/>
      <c r="X931" s="374"/>
      <c r="Y931" s="374"/>
      <c r="Z931" s="374"/>
      <c r="AA931" s="374"/>
      <c r="AB931" s="374"/>
      <c r="AC931" s="374"/>
      <c r="AD931" s="374"/>
    </row>
    <row r="932" spans="1:30" ht="15" customHeight="1">
      <c r="A932" s="80"/>
      <c r="B932"/>
      <c r="C932" s="81" t="s">
        <v>69</v>
      </c>
      <c r="D932" s="374" t="s">
        <v>260</v>
      </c>
      <c r="E932" s="374"/>
      <c r="F932" s="374"/>
      <c r="G932" s="374"/>
      <c r="H932" s="374"/>
      <c r="I932" s="374"/>
      <c r="J932" s="374"/>
      <c r="K932" s="374"/>
      <c r="L932" s="374"/>
      <c r="M932" s="374"/>
      <c r="N932" s="374"/>
      <c r="O932" s="374"/>
      <c r="P932" s="374"/>
      <c r="Q932" s="374"/>
      <c r="R932" s="374"/>
      <c r="S932" s="374"/>
      <c r="T932" s="374"/>
      <c r="U932" s="374"/>
      <c r="V932" s="374"/>
      <c r="W932" s="374"/>
      <c r="X932" s="374"/>
      <c r="Y932" s="374"/>
      <c r="Z932" s="374"/>
      <c r="AA932" s="374"/>
      <c r="AB932" s="374"/>
      <c r="AC932" s="374"/>
      <c r="AD932" s="374"/>
    </row>
    <row r="933" spans="1:30" ht="15" customHeight="1">
      <c r="A933" s="80"/>
      <c r="B933"/>
      <c r="C933" s="81" t="s">
        <v>70</v>
      </c>
      <c r="D933" s="374" t="s">
        <v>261</v>
      </c>
      <c r="E933" s="374"/>
      <c r="F933" s="374"/>
      <c r="G933" s="374"/>
      <c r="H933" s="374"/>
      <c r="I933" s="374"/>
      <c r="J933" s="374"/>
      <c r="K933" s="374"/>
      <c r="L933" s="374"/>
      <c r="M933" s="374"/>
      <c r="N933" s="374"/>
      <c r="O933" s="374"/>
      <c r="P933" s="374"/>
      <c r="Q933" s="374"/>
      <c r="R933" s="374"/>
      <c r="S933" s="374"/>
      <c r="T933" s="374"/>
      <c r="U933" s="374"/>
      <c r="V933" s="374"/>
      <c r="W933" s="374"/>
      <c r="X933" s="374"/>
      <c r="Y933" s="374"/>
      <c r="Z933" s="374"/>
      <c r="AA933" s="374"/>
      <c r="AB933" s="374"/>
      <c r="AC933" s="374"/>
      <c r="AD933" s="374"/>
    </row>
    <row r="934" spans="1:30" ht="15" customHeight="1">
      <c r="A934" s="80"/>
      <c r="B934"/>
      <c r="C934" s="81" t="s">
        <v>71</v>
      </c>
      <c r="D934" s="374" t="s">
        <v>262</v>
      </c>
      <c r="E934" s="374"/>
      <c r="F934" s="374"/>
      <c r="G934" s="374"/>
      <c r="H934" s="374"/>
      <c r="I934" s="374"/>
      <c r="J934" s="374"/>
      <c r="K934" s="374"/>
      <c r="L934" s="374"/>
      <c r="M934" s="374"/>
      <c r="N934" s="374"/>
      <c r="O934" s="374"/>
      <c r="P934" s="374"/>
      <c r="Q934" s="374"/>
      <c r="R934" s="374"/>
      <c r="S934" s="374"/>
      <c r="T934" s="374"/>
      <c r="U934" s="374"/>
      <c r="V934" s="374"/>
      <c r="W934" s="374"/>
      <c r="X934" s="374"/>
      <c r="Y934" s="374"/>
      <c r="Z934" s="374"/>
      <c r="AA934" s="374"/>
      <c r="AB934" s="374"/>
      <c r="AC934" s="374"/>
      <c r="AD934" s="374"/>
    </row>
    <row r="935" spans="1:30" ht="15" customHeight="1">
      <c r="A935" s="80"/>
      <c r="B935"/>
      <c r="C935" s="81" t="s">
        <v>72</v>
      </c>
      <c r="D935" s="374" t="s">
        <v>467</v>
      </c>
      <c r="E935" s="374"/>
      <c r="F935" s="374"/>
      <c r="G935" s="374"/>
      <c r="H935" s="374"/>
      <c r="I935" s="374"/>
      <c r="J935" s="374"/>
      <c r="K935" s="374"/>
      <c r="L935" s="374"/>
      <c r="M935" s="374"/>
      <c r="N935" s="374"/>
      <c r="O935" s="374"/>
      <c r="P935" s="374"/>
      <c r="Q935" s="374"/>
      <c r="R935" s="374"/>
      <c r="S935" s="374"/>
      <c r="T935" s="374"/>
      <c r="U935" s="374"/>
      <c r="V935" s="374"/>
      <c r="W935" s="374"/>
      <c r="X935" s="374"/>
      <c r="Y935" s="374"/>
      <c r="Z935" s="374"/>
      <c r="AA935" s="374"/>
      <c r="AB935" s="374"/>
      <c r="AC935" s="374"/>
      <c r="AD935" s="374"/>
    </row>
    <row r="936" spans="1:30" ht="15" customHeight="1">
      <c r="A936" s="80"/>
      <c r="B936"/>
      <c r="C936" s="81" t="s">
        <v>73</v>
      </c>
      <c r="D936" s="374" t="s">
        <v>263</v>
      </c>
      <c r="E936" s="374"/>
      <c r="F936" s="374"/>
      <c r="G936" s="374"/>
      <c r="H936" s="374"/>
      <c r="I936" s="374"/>
      <c r="J936" s="374"/>
      <c r="K936" s="374"/>
      <c r="L936" s="374"/>
      <c r="M936" s="374"/>
      <c r="N936" s="374"/>
      <c r="O936" s="374"/>
      <c r="P936" s="374"/>
      <c r="Q936" s="374"/>
      <c r="R936" s="374"/>
      <c r="S936" s="374"/>
      <c r="T936" s="374"/>
      <c r="U936" s="374"/>
      <c r="V936" s="374"/>
      <c r="W936" s="374"/>
      <c r="X936" s="374"/>
      <c r="Y936" s="374"/>
      <c r="Z936" s="374"/>
      <c r="AA936" s="374"/>
      <c r="AB936" s="374"/>
      <c r="AC936" s="374"/>
      <c r="AD936" s="374"/>
    </row>
    <row r="937" spans="1:30" ht="15" customHeight="1">
      <c r="A937" s="80"/>
      <c r="B937"/>
      <c r="C937" s="81" t="s">
        <v>74</v>
      </c>
      <c r="D937" s="374" t="s">
        <v>264</v>
      </c>
      <c r="E937" s="374"/>
      <c r="F937" s="374"/>
      <c r="G937" s="374"/>
      <c r="H937" s="374"/>
      <c r="I937" s="374"/>
      <c r="J937" s="374"/>
      <c r="K937" s="374"/>
      <c r="L937" s="374"/>
      <c r="M937" s="374"/>
      <c r="N937" s="374"/>
      <c r="O937" s="374"/>
      <c r="P937" s="374"/>
      <c r="Q937" s="374"/>
      <c r="R937" s="374"/>
      <c r="S937" s="374"/>
      <c r="T937" s="374"/>
      <c r="U937" s="374"/>
      <c r="V937" s="374"/>
      <c r="W937" s="374"/>
      <c r="X937" s="374"/>
      <c r="Y937" s="374"/>
      <c r="Z937" s="374"/>
      <c r="AA937" s="374"/>
      <c r="AB937" s="374"/>
      <c r="AC937" s="374"/>
      <c r="AD937" s="374"/>
    </row>
    <row r="938" spans="1:30" ht="15" customHeight="1">
      <c r="A938" s="80"/>
      <c r="B938"/>
      <c r="C938" s="81" t="s">
        <v>75</v>
      </c>
      <c r="D938" s="374" t="s">
        <v>265</v>
      </c>
      <c r="E938" s="374"/>
      <c r="F938" s="374"/>
      <c r="G938" s="374"/>
      <c r="H938" s="374"/>
      <c r="I938" s="374"/>
      <c r="J938" s="374"/>
      <c r="K938" s="374"/>
      <c r="L938" s="374"/>
      <c r="M938" s="374"/>
      <c r="N938" s="374"/>
      <c r="O938" s="374"/>
      <c r="P938" s="374"/>
      <c r="Q938" s="374"/>
      <c r="R938" s="374"/>
      <c r="S938" s="374"/>
      <c r="T938" s="374"/>
      <c r="U938" s="374"/>
      <c r="V938" s="374"/>
      <c r="W938" s="374"/>
      <c r="X938" s="374"/>
      <c r="Y938" s="374"/>
      <c r="Z938" s="374"/>
      <c r="AA938" s="374"/>
      <c r="AB938" s="374"/>
      <c r="AC938" s="374"/>
      <c r="AD938" s="374"/>
    </row>
    <row r="939" spans="1:30" ht="15" customHeight="1">
      <c r="A939" s="80"/>
      <c r="B939"/>
      <c r="C939" s="81" t="s">
        <v>76</v>
      </c>
      <c r="D939" s="374" t="s">
        <v>266</v>
      </c>
      <c r="E939" s="374"/>
      <c r="F939" s="374"/>
      <c r="G939" s="374"/>
      <c r="H939" s="374"/>
      <c r="I939" s="374"/>
      <c r="J939" s="374"/>
      <c r="K939" s="374"/>
      <c r="L939" s="374"/>
      <c r="M939" s="374"/>
      <c r="N939" s="374"/>
      <c r="O939" s="374"/>
      <c r="P939" s="374"/>
      <c r="Q939" s="374"/>
      <c r="R939" s="374"/>
      <c r="S939" s="374"/>
      <c r="T939" s="374"/>
      <c r="U939" s="374"/>
      <c r="V939" s="374"/>
      <c r="W939" s="374"/>
      <c r="X939" s="374"/>
      <c r="Y939" s="374"/>
      <c r="Z939" s="374"/>
      <c r="AA939" s="374"/>
      <c r="AB939" s="374"/>
      <c r="AC939" s="374"/>
      <c r="AD939" s="374"/>
    </row>
    <row r="940" spans="1:30" ht="15" customHeight="1">
      <c r="A940" s="80"/>
      <c r="B940"/>
      <c r="C940" s="81" t="s">
        <v>77</v>
      </c>
      <c r="D940" s="374" t="s">
        <v>267</v>
      </c>
      <c r="E940" s="374"/>
      <c r="F940" s="374"/>
      <c r="G940" s="374"/>
      <c r="H940" s="374"/>
      <c r="I940" s="374"/>
      <c r="J940" s="374"/>
      <c r="K940" s="374"/>
      <c r="L940" s="374"/>
      <c r="M940" s="374"/>
      <c r="N940" s="374"/>
      <c r="O940" s="374"/>
      <c r="P940" s="374"/>
      <c r="Q940" s="374"/>
      <c r="R940" s="374"/>
      <c r="S940" s="374"/>
      <c r="T940" s="374"/>
      <c r="U940" s="374"/>
      <c r="V940" s="374"/>
      <c r="W940" s="374"/>
      <c r="X940" s="374"/>
      <c r="Y940" s="374"/>
      <c r="Z940" s="374"/>
      <c r="AA940" s="374"/>
      <c r="AB940" s="374"/>
      <c r="AC940" s="374"/>
      <c r="AD940" s="374"/>
    </row>
    <row r="941" spans="1:30" ht="15" customHeight="1">
      <c r="A941" s="80"/>
      <c r="B941"/>
      <c r="C941" s="81" t="s">
        <v>78</v>
      </c>
      <c r="D941" s="374" t="s">
        <v>268</v>
      </c>
      <c r="E941" s="374"/>
      <c r="F941" s="374"/>
      <c r="G941" s="374"/>
      <c r="H941" s="374"/>
      <c r="I941" s="374"/>
      <c r="J941" s="374"/>
      <c r="K941" s="374"/>
      <c r="L941" s="374"/>
      <c r="M941" s="374"/>
      <c r="N941" s="374"/>
      <c r="O941" s="374"/>
      <c r="P941" s="374"/>
      <c r="Q941" s="374"/>
      <c r="R941" s="374"/>
      <c r="S941" s="374"/>
      <c r="T941" s="374"/>
      <c r="U941" s="374"/>
      <c r="V941" s="374"/>
      <c r="W941" s="374"/>
      <c r="X941" s="374"/>
      <c r="Y941" s="374"/>
      <c r="Z941" s="374"/>
      <c r="AA941" s="374"/>
      <c r="AB941" s="374"/>
      <c r="AC941" s="374"/>
      <c r="AD941" s="374"/>
    </row>
    <row r="942" spans="1:30" ht="15" customHeight="1">
      <c r="A942" s="80"/>
      <c r="B942"/>
      <c r="C942" s="81" t="s">
        <v>179</v>
      </c>
      <c r="D942" s="374" t="s">
        <v>224</v>
      </c>
      <c r="E942" s="374"/>
      <c r="F942" s="374"/>
      <c r="G942" s="374"/>
      <c r="H942" s="374"/>
      <c r="I942" s="374"/>
      <c r="J942" s="374"/>
      <c r="K942" s="374"/>
      <c r="L942" s="374"/>
      <c r="M942" s="374"/>
      <c r="N942" s="374"/>
      <c r="O942" s="374"/>
      <c r="P942" s="374"/>
      <c r="Q942" s="374"/>
      <c r="R942" s="374"/>
      <c r="S942" s="374"/>
      <c r="T942" s="374"/>
      <c r="U942" s="374"/>
      <c r="V942" s="374"/>
      <c r="W942" s="374"/>
      <c r="X942" s="374"/>
      <c r="Y942" s="374"/>
      <c r="Z942" s="374"/>
      <c r="AA942" s="374"/>
      <c r="AB942" s="374"/>
      <c r="AC942" s="374"/>
      <c r="AD942" s="374"/>
    </row>
    <row r="943" spans="1:30" ht="15" customHeight="1">
      <c r="A943" s="80"/>
      <c r="B943"/>
      <c r="C943" s="76"/>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c r="AC943" s="82"/>
      <c r="AD943" s="82"/>
    </row>
    <row r="944" spans="1:30" ht="24" customHeight="1">
      <c r="A944" s="70"/>
      <c r="B944" s="2"/>
      <c r="C944" s="322" t="s">
        <v>105</v>
      </c>
      <c r="D944" s="322"/>
      <c r="E944" s="322"/>
      <c r="F944" s="322"/>
      <c r="G944" s="322"/>
      <c r="H944" s="322"/>
      <c r="I944" s="322"/>
      <c r="J944" s="322"/>
      <c r="K944" s="322"/>
      <c r="L944" s="322"/>
      <c r="M944" s="322"/>
      <c r="N944" s="322"/>
      <c r="O944" s="322"/>
      <c r="P944" s="322"/>
      <c r="Q944" s="322"/>
      <c r="R944" s="322"/>
      <c r="S944" s="322"/>
      <c r="T944" s="322"/>
      <c r="U944" s="322"/>
      <c r="V944" s="322"/>
      <c r="W944" s="322"/>
      <c r="X944" s="322"/>
      <c r="Y944" s="322"/>
      <c r="Z944" s="322"/>
      <c r="AA944" s="322"/>
      <c r="AB944" s="322"/>
      <c r="AC944" s="322"/>
      <c r="AD944" s="322"/>
    </row>
    <row r="945" spans="1:31" ht="60" customHeight="1">
      <c r="A945" s="80"/>
      <c r="B945"/>
      <c r="C945" s="375"/>
      <c r="D945" s="375"/>
      <c r="E945" s="375"/>
      <c r="F945" s="375"/>
      <c r="G945" s="375"/>
      <c r="H945" s="375"/>
      <c r="I945" s="375"/>
      <c r="J945" s="375"/>
      <c r="K945" s="375"/>
      <c r="L945" s="375"/>
      <c r="M945" s="375"/>
      <c r="N945" s="375"/>
      <c r="O945" s="375"/>
      <c r="P945" s="375"/>
      <c r="Q945" s="375"/>
      <c r="R945" s="375"/>
      <c r="S945" s="375"/>
      <c r="T945" s="375"/>
      <c r="U945" s="375"/>
      <c r="V945" s="375"/>
      <c r="W945" s="375"/>
      <c r="X945" s="375"/>
      <c r="Y945" s="375"/>
      <c r="Z945" s="375"/>
      <c r="AA945" s="375"/>
      <c r="AB945" s="375"/>
      <c r="AC945" s="375"/>
      <c r="AD945" s="375"/>
    </row>
    <row r="946" spans="1:31" ht="15" customHeight="1">
      <c r="A946" s="60"/>
      <c r="B946" s="429" t="str">
        <f>IF(AG788&gt;0,"Favor de ingresar toda la información requerida en la pregunta y/o verifique que no tenga información en celdas sombreadas","")</f>
        <v/>
      </c>
      <c r="C946" s="429"/>
      <c r="D946" s="429"/>
      <c r="E946" s="429"/>
      <c r="F946" s="429"/>
      <c r="G946" s="429"/>
      <c r="H946" s="429"/>
      <c r="I946" s="429"/>
      <c r="J946" s="429"/>
      <c r="K946" s="429"/>
      <c r="L946" s="429"/>
      <c r="M946" s="429"/>
      <c r="N946" s="429"/>
      <c r="O946" s="429"/>
      <c r="P946" s="429"/>
      <c r="Q946" s="429"/>
      <c r="R946" s="429"/>
      <c r="S946" s="429"/>
      <c r="T946" s="429"/>
      <c r="U946" s="429"/>
      <c r="V946" s="429"/>
      <c r="W946" s="429"/>
      <c r="X946" s="429"/>
      <c r="Y946" s="429"/>
      <c r="Z946" s="429"/>
      <c r="AA946" s="429"/>
      <c r="AB946" s="429"/>
      <c r="AC946" s="429"/>
      <c r="AD946" s="429"/>
    </row>
    <row r="947" spans="1:31" ht="15" customHeight="1">
      <c r="A947" s="60"/>
      <c r="B947" s="430" t="str">
        <f>IF(AH788&gt;0,"Alerta: debido a que cuenta con registros NS, debe proporcionar una justificación en el area de comentarios al final de la pregunta","")</f>
        <v/>
      </c>
      <c r="C947" s="430"/>
      <c r="D947" s="430"/>
      <c r="E947" s="430"/>
      <c r="F947" s="430"/>
      <c r="G947" s="430"/>
      <c r="H947" s="430"/>
      <c r="I947" s="430"/>
      <c r="J947" s="430"/>
      <c r="K947" s="430"/>
      <c r="L947" s="430"/>
      <c r="M947" s="430"/>
      <c r="N947" s="430"/>
      <c r="O947" s="430"/>
      <c r="P947" s="430"/>
      <c r="Q947" s="430"/>
      <c r="R947" s="430"/>
      <c r="S947" s="430"/>
      <c r="T947" s="430"/>
      <c r="U947" s="430"/>
      <c r="V947" s="430"/>
      <c r="W947" s="430"/>
      <c r="X947" s="430"/>
      <c r="Y947" s="430"/>
      <c r="Z947" s="430"/>
      <c r="AA947" s="430"/>
      <c r="AB947" s="430"/>
      <c r="AC947" s="430"/>
      <c r="AD947" s="430"/>
    </row>
    <row r="948" spans="1:31" ht="15" customHeight="1">
      <c r="A948" s="60"/>
      <c r="B948" s="360" t="str">
        <f>IF(AS788&gt;0,"La suma de las cantidades del apartado Población atendida por fila deben ser mayor a cero de lo contrario, seleccione No aplica","")</f>
        <v/>
      </c>
      <c r="C948" s="360"/>
      <c r="D948" s="360"/>
      <c r="E948" s="360"/>
      <c r="F948" s="360"/>
      <c r="G948" s="360"/>
      <c r="H948" s="360"/>
      <c r="I948" s="360"/>
      <c r="J948" s="360"/>
      <c r="K948" s="360"/>
      <c r="L948" s="360"/>
      <c r="M948" s="360"/>
      <c r="N948" s="360"/>
      <c r="O948" s="360"/>
      <c r="P948" s="360"/>
      <c r="Q948" s="360"/>
      <c r="R948" s="360"/>
      <c r="S948" s="360"/>
      <c r="T948" s="360"/>
      <c r="U948" s="360"/>
      <c r="V948" s="360"/>
      <c r="W948" s="360"/>
      <c r="X948" s="360"/>
      <c r="Y948" s="360"/>
      <c r="Z948" s="360"/>
      <c r="AA948" s="360"/>
      <c r="AB948" s="360"/>
      <c r="AC948" s="360"/>
      <c r="AD948" s="360"/>
      <c r="AE948" s="360"/>
    </row>
    <row r="949" spans="1:31" ht="1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row>
    <row r="950" spans="1:31" ht="1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row>
    <row r="951" spans="1:31" ht="1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row>
  </sheetData>
  <sheetProtection algorithmName="SHA-512" hashValue="vaQ2qhLvdqhsx/C2UgD6p1mRx2VHxTJXR4zOTUX/eBqiwW65TL9FtGS5M58+h7aCEM9XcOTTKclDFPEkMYUuSA==" saltValue="ehP86GZYQxSNhslVvA6UFA==" spinCount="100000" sheet="1" objects="1" scenarios="1"/>
  <mergeCells count="3609">
    <mergeCell ref="B199:AE199"/>
    <mergeCell ref="B644:AE644"/>
    <mergeCell ref="B948:AE948"/>
    <mergeCell ref="B503:AD503"/>
    <mergeCell ref="B504:AE504"/>
    <mergeCell ref="B641:AD641"/>
    <mergeCell ref="B642:AD642"/>
    <mergeCell ref="B643:AD643"/>
    <mergeCell ref="B638:AE638"/>
    <mergeCell ref="B916:AE916"/>
    <mergeCell ref="B914:AE914"/>
    <mergeCell ref="B918:AE918"/>
    <mergeCell ref="B946:AD946"/>
    <mergeCell ref="B947:AD947"/>
    <mergeCell ref="AP77:AR77"/>
    <mergeCell ref="AT77:AV77"/>
    <mergeCell ref="B202:AD202"/>
    <mergeCell ref="B203:AD203"/>
    <mergeCell ref="B204:AD204"/>
    <mergeCell ref="B205:AD205"/>
    <mergeCell ref="B206:AD206"/>
    <mergeCell ref="B207:AD207"/>
    <mergeCell ref="AK218:AO218"/>
    <mergeCell ref="B466:AE466"/>
    <mergeCell ref="B486:AD486"/>
    <mergeCell ref="B487:AD487"/>
    <mergeCell ref="B488:AE488"/>
    <mergeCell ref="B489:AD489"/>
    <mergeCell ref="B490:AD490"/>
    <mergeCell ref="B502:AD502"/>
    <mergeCell ref="S627:V627"/>
    <mergeCell ref="W627:Z627"/>
    <mergeCell ref="AA627:AD627"/>
    <mergeCell ref="I628:J628"/>
    <mergeCell ref="S628:V628"/>
    <mergeCell ref="W628:Z628"/>
    <mergeCell ref="AA628:AD628"/>
    <mergeCell ref="S634:V634"/>
    <mergeCell ref="W634:Z634"/>
    <mergeCell ref="AA634:AD634"/>
    <mergeCell ref="I635:J635"/>
    <mergeCell ref="K635:N635"/>
    <mergeCell ref="O635:R635"/>
    <mergeCell ref="S635:V635"/>
    <mergeCell ref="W635:Z635"/>
    <mergeCell ref="AA635:AD635"/>
    <mergeCell ref="S629:V629"/>
    <mergeCell ref="W629:Z629"/>
    <mergeCell ref="AA629:AD629"/>
    <mergeCell ref="I630:J630"/>
    <mergeCell ref="K630:N630"/>
    <mergeCell ref="O630:R630"/>
    <mergeCell ref="S630:V630"/>
    <mergeCell ref="W630:Z630"/>
    <mergeCell ref="AA630:AD630"/>
    <mergeCell ref="I631:J631"/>
    <mergeCell ref="K631:N631"/>
    <mergeCell ref="O631:R631"/>
    <mergeCell ref="S631:V631"/>
    <mergeCell ref="W631:Z631"/>
    <mergeCell ref="S623:V623"/>
    <mergeCell ref="W623:Z623"/>
    <mergeCell ref="AA623:AD623"/>
    <mergeCell ref="I624:J624"/>
    <mergeCell ref="K624:N624"/>
    <mergeCell ref="O624:R624"/>
    <mergeCell ref="S624:V624"/>
    <mergeCell ref="W624:Z624"/>
    <mergeCell ref="AA624:AD624"/>
    <mergeCell ref="S625:V625"/>
    <mergeCell ref="W625:Z625"/>
    <mergeCell ref="AA625:AD625"/>
    <mergeCell ref="I626:J626"/>
    <mergeCell ref="K626:N626"/>
    <mergeCell ref="O626:R626"/>
    <mergeCell ref="S626:V626"/>
    <mergeCell ref="W626:Z626"/>
    <mergeCell ref="AA626:AD626"/>
    <mergeCell ref="I619:J619"/>
    <mergeCell ref="K619:N619"/>
    <mergeCell ref="O619:R619"/>
    <mergeCell ref="S619:V619"/>
    <mergeCell ref="W619:Z619"/>
    <mergeCell ref="AA619:AD619"/>
    <mergeCell ref="I620:J620"/>
    <mergeCell ref="K620:N620"/>
    <mergeCell ref="O620:R620"/>
    <mergeCell ref="S620:V620"/>
    <mergeCell ref="W620:Z620"/>
    <mergeCell ref="AA620:AD620"/>
    <mergeCell ref="S621:V621"/>
    <mergeCell ref="W621:Z621"/>
    <mergeCell ref="AA621:AD621"/>
    <mergeCell ref="I622:J622"/>
    <mergeCell ref="K622:N622"/>
    <mergeCell ref="O622:R622"/>
    <mergeCell ref="S622:V622"/>
    <mergeCell ref="W622:Z622"/>
    <mergeCell ref="AA622:AD622"/>
    <mergeCell ref="K615:N615"/>
    <mergeCell ref="O615:R615"/>
    <mergeCell ref="S615:V615"/>
    <mergeCell ref="W615:Z615"/>
    <mergeCell ref="AA615:AD615"/>
    <mergeCell ref="I616:J616"/>
    <mergeCell ref="K616:N616"/>
    <mergeCell ref="O616:R616"/>
    <mergeCell ref="S616:V616"/>
    <mergeCell ref="W616:Z616"/>
    <mergeCell ref="AA616:AD616"/>
    <mergeCell ref="S617:V617"/>
    <mergeCell ref="W617:Z617"/>
    <mergeCell ref="AA617:AD617"/>
    <mergeCell ref="I618:J618"/>
    <mergeCell ref="K618:N618"/>
    <mergeCell ref="O618:R618"/>
    <mergeCell ref="S618:V618"/>
    <mergeCell ref="W618:Z618"/>
    <mergeCell ref="AA618:AD618"/>
    <mergeCell ref="S611:V611"/>
    <mergeCell ref="W611:Z611"/>
    <mergeCell ref="AA611:AD611"/>
    <mergeCell ref="I612:J612"/>
    <mergeCell ref="K612:N612"/>
    <mergeCell ref="O612:R612"/>
    <mergeCell ref="S612:V612"/>
    <mergeCell ref="W612:Z612"/>
    <mergeCell ref="AA612:AD612"/>
    <mergeCell ref="S613:V613"/>
    <mergeCell ref="W613:Z613"/>
    <mergeCell ref="AA613:AD613"/>
    <mergeCell ref="I614:J614"/>
    <mergeCell ref="K614:N614"/>
    <mergeCell ref="O614:R614"/>
    <mergeCell ref="S614:V614"/>
    <mergeCell ref="W614:Z614"/>
    <mergeCell ref="AA614:AD614"/>
    <mergeCell ref="I611:J611"/>
    <mergeCell ref="K611:N611"/>
    <mergeCell ref="S607:V607"/>
    <mergeCell ref="W607:Z607"/>
    <mergeCell ref="AA607:AD607"/>
    <mergeCell ref="I608:J608"/>
    <mergeCell ref="K608:N608"/>
    <mergeCell ref="O608:R608"/>
    <mergeCell ref="S608:V608"/>
    <mergeCell ref="W608:Z608"/>
    <mergeCell ref="AA608:AD608"/>
    <mergeCell ref="S609:V609"/>
    <mergeCell ref="W609:Z609"/>
    <mergeCell ref="AA609:AD609"/>
    <mergeCell ref="I610:J610"/>
    <mergeCell ref="K610:N610"/>
    <mergeCell ref="O610:R610"/>
    <mergeCell ref="S610:V610"/>
    <mergeCell ref="W610:Z610"/>
    <mergeCell ref="AA610:AD610"/>
    <mergeCell ref="I607:J607"/>
    <mergeCell ref="K607:N607"/>
    <mergeCell ref="O607:R607"/>
    <mergeCell ref="S603:V603"/>
    <mergeCell ref="W603:Z603"/>
    <mergeCell ref="AA603:AD603"/>
    <mergeCell ref="I604:J604"/>
    <mergeCell ref="K604:N604"/>
    <mergeCell ref="O604:R604"/>
    <mergeCell ref="S604:V604"/>
    <mergeCell ref="W604:Z604"/>
    <mergeCell ref="AA604:AD604"/>
    <mergeCell ref="S605:V605"/>
    <mergeCell ref="W605:Z605"/>
    <mergeCell ref="AA605:AD605"/>
    <mergeCell ref="I606:J606"/>
    <mergeCell ref="K606:N606"/>
    <mergeCell ref="O606:R606"/>
    <mergeCell ref="S606:V606"/>
    <mergeCell ref="W606:Z606"/>
    <mergeCell ref="AA606:AD606"/>
    <mergeCell ref="I603:J603"/>
    <mergeCell ref="K603:N603"/>
    <mergeCell ref="O603:R603"/>
    <mergeCell ref="K599:N599"/>
    <mergeCell ref="O599:R599"/>
    <mergeCell ref="S599:V599"/>
    <mergeCell ref="W599:Z599"/>
    <mergeCell ref="AA599:AD599"/>
    <mergeCell ref="I600:J600"/>
    <mergeCell ref="K600:N600"/>
    <mergeCell ref="O600:R600"/>
    <mergeCell ref="S600:V600"/>
    <mergeCell ref="W600:Z600"/>
    <mergeCell ref="AA600:AD600"/>
    <mergeCell ref="S601:V601"/>
    <mergeCell ref="W601:Z601"/>
    <mergeCell ref="AA601:AD601"/>
    <mergeCell ref="I602:J602"/>
    <mergeCell ref="K602:N602"/>
    <mergeCell ref="O602:R602"/>
    <mergeCell ref="S602:V602"/>
    <mergeCell ref="W602:Z602"/>
    <mergeCell ref="AA602:AD602"/>
    <mergeCell ref="S595:V595"/>
    <mergeCell ref="W595:Z595"/>
    <mergeCell ref="AA595:AD595"/>
    <mergeCell ref="I596:J596"/>
    <mergeCell ref="K596:N596"/>
    <mergeCell ref="O596:R596"/>
    <mergeCell ref="S596:V596"/>
    <mergeCell ref="W596:Z596"/>
    <mergeCell ref="AA596:AD596"/>
    <mergeCell ref="S597:V597"/>
    <mergeCell ref="W597:Z597"/>
    <mergeCell ref="AA597:AD597"/>
    <mergeCell ref="I598:J598"/>
    <mergeCell ref="K598:N598"/>
    <mergeCell ref="O598:R598"/>
    <mergeCell ref="S598:V598"/>
    <mergeCell ref="W598:Z598"/>
    <mergeCell ref="AA598:AD598"/>
    <mergeCell ref="I595:J595"/>
    <mergeCell ref="K595:N595"/>
    <mergeCell ref="S591:V591"/>
    <mergeCell ref="W591:Z591"/>
    <mergeCell ref="AA591:AD591"/>
    <mergeCell ref="I592:J592"/>
    <mergeCell ref="K592:N592"/>
    <mergeCell ref="O592:R592"/>
    <mergeCell ref="S592:V592"/>
    <mergeCell ref="W592:Z592"/>
    <mergeCell ref="AA592:AD592"/>
    <mergeCell ref="S593:V593"/>
    <mergeCell ref="W593:Z593"/>
    <mergeCell ref="AA593:AD593"/>
    <mergeCell ref="I594:J594"/>
    <mergeCell ref="K594:N594"/>
    <mergeCell ref="O594:R594"/>
    <mergeCell ref="S594:V594"/>
    <mergeCell ref="W594:Z594"/>
    <mergeCell ref="AA594:AD594"/>
    <mergeCell ref="S587:V587"/>
    <mergeCell ref="W587:Z587"/>
    <mergeCell ref="AA587:AD587"/>
    <mergeCell ref="I588:J588"/>
    <mergeCell ref="K588:N588"/>
    <mergeCell ref="O588:R588"/>
    <mergeCell ref="S588:V588"/>
    <mergeCell ref="W588:Z588"/>
    <mergeCell ref="AA588:AD588"/>
    <mergeCell ref="I585:J585"/>
    <mergeCell ref="K585:N585"/>
    <mergeCell ref="O585:R585"/>
    <mergeCell ref="S589:V589"/>
    <mergeCell ref="W589:Z589"/>
    <mergeCell ref="AA589:AD589"/>
    <mergeCell ref="I590:J590"/>
    <mergeCell ref="K590:N590"/>
    <mergeCell ref="O590:R590"/>
    <mergeCell ref="S590:V590"/>
    <mergeCell ref="W590:Z590"/>
    <mergeCell ref="AA590:AD590"/>
    <mergeCell ref="I583:J583"/>
    <mergeCell ref="K583:N583"/>
    <mergeCell ref="O583:R583"/>
    <mergeCell ref="S583:V583"/>
    <mergeCell ref="W583:Z583"/>
    <mergeCell ref="AA583:AD583"/>
    <mergeCell ref="I584:J584"/>
    <mergeCell ref="K584:N584"/>
    <mergeCell ref="O584:R584"/>
    <mergeCell ref="S584:V584"/>
    <mergeCell ref="W584:Z584"/>
    <mergeCell ref="AA584:AD584"/>
    <mergeCell ref="S585:V585"/>
    <mergeCell ref="W585:Z585"/>
    <mergeCell ref="AA585:AD585"/>
    <mergeCell ref="I586:J586"/>
    <mergeCell ref="K586:N586"/>
    <mergeCell ref="O586:R586"/>
    <mergeCell ref="S586:V586"/>
    <mergeCell ref="W586:Z586"/>
    <mergeCell ref="AA586:AD586"/>
    <mergeCell ref="I580:J580"/>
    <mergeCell ref="K580:N580"/>
    <mergeCell ref="O580:R580"/>
    <mergeCell ref="S580:V580"/>
    <mergeCell ref="W580:Z580"/>
    <mergeCell ref="AA580:AD580"/>
    <mergeCell ref="I581:J581"/>
    <mergeCell ref="K581:N581"/>
    <mergeCell ref="O581:R581"/>
    <mergeCell ref="S581:V581"/>
    <mergeCell ref="W581:Z581"/>
    <mergeCell ref="AA581:AD581"/>
    <mergeCell ref="I582:J582"/>
    <mergeCell ref="K582:N582"/>
    <mergeCell ref="O582:R582"/>
    <mergeCell ref="S582:V582"/>
    <mergeCell ref="W582:Z582"/>
    <mergeCell ref="AA582:AD582"/>
    <mergeCell ref="I578:J578"/>
    <mergeCell ref="K578:N578"/>
    <mergeCell ref="O578:R578"/>
    <mergeCell ref="S578:V578"/>
    <mergeCell ref="W578:Z578"/>
    <mergeCell ref="AA578:AD578"/>
    <mergeCell ref="D576:H576"/>
    <mergeCell ref="D577:H577"/>
    <mergeCell ref="D578:H578"/>
    <mergeCell ref="F465:AD465"/>
    <mergeCell ref="C467:O467"/>
    <mergeCell ref="Q467:AD467"/>
    <mergeCell ref="D479:O479"/>
    <mergeCell ref="R477:AD477"/>
    <mergeCell ref="D480:O480"/>
    <mergeCell ref="R478:AD478"/>
    <mergeCell ref="I579:J579"/>
    <mergeCell ref="K579:N579"/>
    <mergeCell ref="O579:R579"/>
    <mergeCell ref="S579:V579"/>
    <mergeCell ref="W579:Z579"/>
    <mergeCell ref="AA579:AD579"/>
    <mergeCell ref="R470:AD470"/>
    <mergeCell ref="D473:O473"/>
    <mergeCell ref="R471:AD471"/>
    <mergeCell ref="D468:O468"/>
    <mergeCell ref="D469:O469"/>
    <mergeCell ref="D470:O470"/>
    <mergeCell ref="R468:AD468"/>
    <mergeCell ref="C465:E465"/>
    <mergeCell ref="C498:P498"/>
    <mergeCell ref="Q498:AD498"/>
    <mergeCell ref="D462:G462"/>
    <mergeCell ref="N462:O462"/>
    <mergeCell ref="D463:G463"/>
    <mergeCell ref="N463:O463"/>
    <mergeCell ref="I576:J576"/>
    <mergeCell ref="K576:N576"/>
    <mergeCell ref="O576:R576"/>
    <mergeCell ref="S576:V576"/>
    <mergeCell ref="W576:Z576"/>
    <mergeCell ref="AA576:AD576"/>
    <mergeCell ref="I577:J577"/>
    <mergeCell ref="K577:N577"/>
    <mergeCell ref="O577:R577"/>
    <mergeCell ref="S577:V577"/>
    <mergeCell ref="W577:Z577"/>
    <mergeCell ref="AA577:AD577"/>
    <mergeCell ref="D455:G455"/>
    <mergeCell ref="N455:O455"/>
    <mergeCell ref="D456:G456"/>
    <mergeCell ref="N456:O456"/>
    <mergeCell ref="D457:G457"/>
    <mergeCell ref="N457:O457"/>
    <mergeCell ref="D458:G458"/>
    <mergeCell ref="N458:O458"/>
    <mergeCell ref="D459:G459"/>
    <mergeCell ref="N459:O459"/>
    <mergeCell ref="D460:G460"/>
    <mergeCell ref="N460:O460"/>
    <mergeCell ref="D461:G461"/>
    <mergeCell ref="N461:O461"/>
    <mergeCell ref="C500:AD500"/>
    <mergeCell ref="C501:AD501"/>
    <mergeCell ref="D428:G428"/>
    <mergeCell ref="N428:O428"/>
    <mergeCell ref="D429:G429"/>
    <mergeCell ref="N429:O429"/>
    <mergeCell ref="D430:G430"/>
    <mergeCell ref="N430:O430"/>
    <mergeCell ref="D431:G431"/>
    <mergeCell ref="N431:O431"/>
    <mergeCell ref="D432:G432"/>
    <mergeCell ref="N432:O432"/>
    <mergeCell ref="D433:G433"/>
    <mergeCell ref="N433:O433"/>
    <mergeCell ref="D434:G434"/>
    <mergeCell ref="N434:O434"/>
    <mergeCell ref="D435:G435"/>
    <mergeCell ref="N435:O435"/>
    <mergeCell ref="D444:G444"/>
    <mergeCell ref="N444:O444"/>
    <mergeCell ref="D436:G436"/>
    <mergeCell ref="N436:O436"/>
    <mergeCell ref="D412:G412"/>
    <mergeCell ref="N412:O412"/>
    <mergeCell ref="D427:G427"/>
    <mergeCell ref="N427:O427"/>
    <mergeCell ref="D420:G420"/>
    <mergeCell ref="N420:O420"/>
    <mergeCell ref="D421:G421"/>
    <mergeCell ref="N421:O421"/>
    <mergeCell ref="D422:G422"/>
    <mergeCell ref="N422:O422"/>
    <mergeCell ref="D423:G423"/>
    <mergeCell ref="N423:O423"/>
    <mergeCell ref="D424:G424"/>
    <mergeCell ref="N424:O424"/>
    <mergeCell ref="D425:G425"/>
    <mergeCell ref="N425:O425"/>
    <mergeCell ref="D426:G426"/>
    <mergeCell ref="N426:O426"/>
    <mergeCell ref="D419:G419"/>
    <mergeCell ref="N419:O419"/>
    <mergeCell ref="D413:G413"/>
    <mergeCell ref="N413:O413"/>
    <mergeCell ref="D414:G414"/>
    <mergeCell ref="N414:O414"/>
    <mergeCell ref="D415:G415"/>
    <mergeCell ref="N415:O415"/>
    <mergeCell ref="D416:G416"/>
    <mergeCell ref="N416:O416"/>
    <mergeCell ref="D417:G417"/>
    <mergeCell ref="N417:O417"/>
    <mergeCell ref="D403:G403"/>
    <mergeCell ref="N403:O403"/>
    <mergeCell ref="D404:G404"/>
    <mergeCell ref="N404:O404"/>
    <mergeCell ref="D405:G405"/>
    <mergeCell ref="N405:O405"/>
    <mergeCell ref="D406:G406"/>
    <mergeCell ref="N406:O406"/>
    <mergeCell ref="D407:G407"/>
    <mergeCell ref="N407:O407"/>
    <mergeCell ref="D408:G408"/>
    <mergeCell ref="N408:O408"/>
    <mergeCell ref="D409:G409"/>
    <mergeCell ref="N409:O409"/>
    <mergeCell ref="D410:G410"/>
    <mergeCell ref="N410:O410"/>
    <mergeCell ref="D411:G411"/>
    <mergeCell ref="N411:O411"/>
    <mergeCell ref="D394:G394"/>
    <mergeCell ref="N394:O394"/>
    <mergeCell ref="D395:G395"/>
    <mergeCell ref="N395:O395"/>
    <mergeCell ref="D396:G396"/>
    <mergeCell ref="N396:O396"/>
    <mergeCell ref="D397:G397"/>
    <mergeCell ref="N397:O397"/>
    <mergeCell ref="D398:G398"/>
    <mergeCell ref="N398:O398"/>
    <mergeCell ref="D399:G399"/>
    <mergeCell ref="N399:O399"/>
    <mergeCell ref="D400:G400"/>
    <mergeCell ref="N400:O400"/>
    <mergeCell ref="D401:G401"/>
    <mergeCell ref="N401:O401"/>
    <mergeCell ref="D402:G402"/>
    <mergeCell ref="N402:O402"/>
    <mergeCell ref="D385:G385"/>
    <mergeCell ref="N385:O385"/>
    <mergeCell ref="D386:G386"/>
    <mergeCell ref="N386:O386"/>
    <mergeCell ref="D387:G387"/>
    <mergeCell ref="N387:O387"/>
    <mergeCell ref="D388:G388"/>
    <mergeCell ref="N388:O388"/>
    <mergeCell ref="D389:G389"/>
    <mergeCell ref="N389:O389"/>
    <mergeCell ref="D390:G390"/>
    <mergeCell ref="N390:O390"/>
    <mergeCell ref="D391:G391"/>
    <mergeCell ref="N391:O391"/>
    <mergeCell ref="D392:G392"/>
    <mergeCell ref="N392:O392"/>
    <mergeCell ref="D393:G393"/>
    <mergeCell ref="N393:O393"/>
    <mergeCell ref="D376:G376"/>
    <mergeCell ref="N376:O376"/>
    <mergeCell ref="D377:G377"/>
    <mergeCell ref="N377:O377"/>
    <mergeCell ref="D378:G378"/>
    <mergeCell ref="N378:O378"/>
    <mergeCell ref="D379:G379"/>
    <mergeCell ref="N379:O379"/>
    <mergeCell ref="D380:G380"/>
    <mergeCell ref="N380:O380"/>
    <mergeCell ref="D381:G381"/>
    <mergeCell ref="N381:O381"/>
    <mergeCell ref="D382:G382"/>
    <mergeCell ref="N382:O382"/>
    <mergeCell ref="D383:G383"/>
    <mergeCell ref="N383:O383"/>
    <mergeCell ref="D384:G384"/>
    <mergeCell ref="N384:O384"/>
    <mergeCell ref="N367:O367"/>
    <mergeCell ref="D368:G368"/>
    <mergeCell ref="N368:O368"/>
    <mergeCell ref="D369:G369"/>
    <mergeCell ref="N369:O369"/>
    <mergeCell ref="D370:G370"/>
    <mergeCell ref="N370:O370"/>
    <mergeCell ref="D371:G371"/>
    <mergeCell ref="N371:O371"/>
    <mergeCell ref="D372:G372"/>
    <mergeCell ref="N372:O372"/>
    <mergeCell ref="D373:G373"/>
    <mergeCell ref="N373:O373"/>
    <mergeCell ref="D374:G374"/>
    <mergeCell ref="N374:O374"/>
    <mergeCell ref="D375:G375"/>
    <mergeCell ref="N375:O375"/>
    <mergeCell ref="D367:G367"/>
    <mergeCell ref="D911:G911"/>
    <mergeCell ref="R481:AD481"/>
    <mergeCell ref="D852:G852"/>
    <mergeCell ref="D853:G853"/>
    <mergeCell ref="D854:G854"/>
    <mergeCell ref="D855:G855"/>
    <mergeCell ref="D856:G856"/>
    <mergeCell ref="D857:G857"/>
    <mergeCell ref="D858:G858"/>
    <mergeCell ref="D859:G859"/>
    <mergeCell ref="D860:G860"/>
    <mergeCell ref="D861:G861"/>
    <mergeCell ref="D862:G862"/>
    <mergeCell ref="D863:G863"/>
    <mergeCell ref="D864:G864"/>
    <mergeCell ref="D865:G865"/>
    <mergeCell ref="D866:G866"/>
    <mergeCell ref="D867:G867"/>
    <mergeCell ref="D868:G868"/>
    <mergeCell ref="D869:G869"/>
    <mergeCell ref="D870:G870"/>
    <mergeCell ref="D871:G871"/>
    <mergeCell ref="D872:G872"/>
    <mergeCell ref="D873:G873"/>
    <mergeCell ref="D874:G874"/>
    <mergeCell ref="D875:G875"/>
    <mergeCell ref="D876:G876"/>
    <mergeCell ref="D877:G877"/>
    <mergeCell ref="D878:G878"/>
    <mergeCell ref="D879:G879"/>
    <mergeCell ref="D880:G880"/>
    <mergeCell ref="D881:G881"/>
    <mergeCell ref="D843:G843"/>
    <mergeCell ref="D817:G817"/>
    <mergeCell ref="D818:G818"/>
    <mergeCell ref="D819:G819"/>
    <mergeCell ref="D820:G820"/>
    <mergeCell ref="D839:G839"/>
    <mergeCell ref="D847:G847"/>
    <mergeCell ref="D902:G902"/>
    <mergeCell ref="D903:G903"/>
    <mergeCell ref="D904:G904"/>
    <mergeCell ref="D905:G905"/>
    <mergeCell ref="D906:G906"/>
    <mergeCell ref="D907:G907"/>
    <mergeCell ref="D908:G908"/>
    <mergeCell ref="D909:G909"/>
    <mergeCell ref="D910:G910"/>
    <mergeCell ref="D893:G893"/>
    <mergeCell ref="D894:G894"/>
    <mergeCell ref="D895:G895"/>
    <mergeCell ref="D896:G896"/>
    <mergeCell ref="D897:G897"/>
    <mergeCell ref="D898:G898"/>
    <mergeCell ref="D899:G899"/>
    <mergeCell ref="D900:G900"/>
    <mergeCell ref="D901:G901"/>
    <mergeCell ref="D782:P782"/>
    <mergeCell ref="Q782:R782"/>
    <mergeCell ref="D783:P783"/>
    <mergeCell ref="Q783:R783"/>
    <mergeCell ref="D884:G884"/>
    <mergeCell ref="D885:G885"/>
    <mergeCell ref="D886:G886"/>
    <mergeCell ref="D812:G812"/>
    <mergeCell ref="D813:G813"/>
    <mergeCell ref="D814:G814"/>
    <mergeCell ref="D815:G815"/>
    <mergeCell ref="D816:G816"/>
    <mergeCell ref="D801:G801"/>
    <mergeCell ref="D802:G802"/>
    <mergeCell ref="D803:G803"/>
    <mergeCell ref="D804:G804"/>
    <mergeCell ref="D805:G805"/>
    <mergeCell ref="D821:G821"/>
    <mergeCell ref="D822:G822"/>
    <mergeCell ref="D824:G824"/>
    <mergeCell ref="D882:G882"/>
    <mergeCell ref="D883:G883"/>
    <mergeCell ref="D784:P784"/>
    <mergeCell ref="Q784:R784"/>
    <mergeCell ref="D785:P785"/>
    <mergeCell ref="Q785:R785"/>
    <mergeCell ref="D786:P786"/>
    <mergeCell ref="Q786:R786"/>
    <mergeCell ref="D787:P787"/>
    <mergeCell ref="Q787:R787"/>
    <mergeCell ref="D844:G844"/>
    <mergeCell ref="D845:G845"/>
    <mergeCell ref="D773:P773"/>
    <mergeCell ref="Q773:R773"/>
    <mergeCell ref="D774:P774"/>
    <mergeCell ref="Q774:R774"/>
    <mergeCell ref="Q775:R775"/>
    <mergeCell ref="D776:P776"/>
    <mergeCell ref="Q776:R776"/>
    <mergeCell ref="D777:P777"/>
    <mergeCell ref="Q777:R777"/>
    <mergeCell ref="D778:P778"/>
    <mergeCell ref="Q778:R778"/>
    <mergeCell ref="D779:P779"/>
    <mergeCell ref="Q779:R779"/>
    <mergeCell ref="D780:P780"/>
    <mergeCell ref="Q780:R780"/>
    <mergeCell ref="D781:P781"/>
    <mergeCell ref="Q781:R781"/>
    <mergeCell ref="D764:P764"/>
    <mergeCell ref="Q764:R764"/>
    <mergeCell ref="D765:P765"/>
    <mergeCell ref="Q765:R765"/>
    <mergeCell ref="Q766:R766"/>
    <mergeCell ref="D767:P767"/>
    <mergeCell ref="Q767:R767"/>
    <mergeCell ref="D768:P768"/>
    <mergeCell ref="Q768:R768"/>
    <mergeCell ref="D769:P769"/>
    <mergeCell ref="Q769:R769"/>
    <mergeCell ref="D770:P770"/>
    <mergeCell ref="Q770:R770"/>
    <mergeCell ref="D771:P771"/>
    <mergeCell ref="Q771:R771"/>
    <mergeCell ref="D772:P772"/>
    <mergeCell ref="Q772:R772"/>
    <mergeCell ref="D755:P755"/>
    <mergeCell ref="Q755:R755"/>
    <mergeCell ref="D756:P756"/>
    <mergeCell ref="Q756:R756"/>
    <mergeCell ref="Q757:R757"/>
    <mergeCell ref="D758:P758"/>
    <mergeCell ref="Q758:R758"/>
    <mergeCell ref="D759:P759"/>
    <mergeCell ref="Q759:R759"/>
    <mergeCell ref="D760:P760"/>
    <mergeCell ref="Q760:R760"/>
    <mergeCell ref="D761:P761"/>
    <mergeCell ref="Q761:R761"/>
    <mergeCell ref="D762:P762"/>
    <mergeCell ref="Q762:R762"/>
    <mergeCell ref="D763:P763"/>
    <mergeCell ref="Q763:R763"/>
    <mergeCell ref="D746:P746"/>
    <mergeCell ref="Q746:R746"/>
    <mergeCell ref="D747:P747"/>
    <mergeCell ref="Q747:R747"/>
    <mergeCell ref="Q748:R748"/>
    <mergeCell ref="D749:P749"/>
    <mergeCell ref="Q749:R749"/>
    <mergeCell ref="D750:P750"/>
    <mergeCell ref="Q750:R750"/>
    <mergeCell ref="D751:P751"/>
    <mergeCell ref="Q751:R751"/>
    <mergeCell ref="D752:P752"/>
    <mergeCell ref="Q752:R752"/>
    <mergeCell ref="D753:P753"/>
    <mergeCell ref="Q753:R753"/>
    <mergeCell ref="D754:P754"/>
    <mergeCell ref="Q754:R754"/>
    <mergeCell ref="D630:H630"/>
    <mergeCell ref="D631:H631"/>
    <mergeCell ref="D632:H632"/>
    <mergeCell ref="D633:H633"/>
    <mergeCell ref="D634:H634"/>
    <mergeCell ref="D635:H635"/>
    <mergeCell ref="C649:AD649"/>
    <mergeCell ref="B651:AD651"/>
    <mergeCell ref="C652:AD652"/>
    <mergeCell ref="C653:AD653"/>
    <mergeCell ref="C637:E637"/>
    <mergeCell ref="F637:AD637"/>
    <mergeCell ref="C639:AD639"/>
    <mergeCell ref="C640:AD640"/>
    <mergeCell ref="B647:AD647"/>
    <mergeCell ref="B648:AD648"/>
    <mergeCell ref="I633:J633"/>
    <mergeCell ref="K633:N633"/>
    <mergeCell ref="O633:R633"/>
    <mergeCell ref="S633:V633"/>
    <mergeCell ref="W633:Z633"/>
    <mergeCell ref="AA633:AD633"/>
    <mergeCell ref="I634:J634"/>
    <mergeCell ref="K634:N634"/>
    <mergeCell ref="O634:R634"/>
    <mergeCell ref="AA631:AD631"/>
    <mergeCell ref="I632:J632"/>
    <mergeCell ref="K632:N632"/>
    <mergeCell ref="O632:R632"/>
    <mergeCell ref="S632:V632"/>
    <mergeCell ref="W632:Z632"/>
    <mergeCell ref="AA632:AD632"/>
    <mergeCell ref="D621:H621"/>
    <mergeCell ref="D622:H622"/>
    <mergeCell ref="D623:H623"/>
    <mergeCell ref="D624:H624"/>
    <mergeCell ref="D625:H625"/>
    <mergeCell ref="D626:H626"/>
    <mergeCell ref="D627:H627"/>
    <mergeCell ref="D628:H628"/>
    <mergeCell ref="D629:H629"/>
    <mergeCell ref="I621:J621"/>
    <mergeCell ref="K621:N621"/>
    <mergeCell ref="O621:R621"/>
    <mergeCell ref="I625:J625"/>
    <mergeCell ref="K625:N625"/>
    <mergeCell ref="O625:R625"/>
    <mergeCell ref="I629:J629"/>
    <mergeCell ref="K629:N629"/>
    <mergeCell ref="O629:R629"/>
    <mergeCell ref="I623:J623"/>
    <mergeCell ref="K623:N623"/>
    <mergeCell ref="O623:R623"/>
    <mergeCell ref="I627:J627"/>
    <mergeCell ref="K627:N627"/>
    <mergeCell ref="O627:R627"/>
    <mergeCell ref="O628:R628"/>
    <mergeCell ref="K628:N628"/>
    <mergeCell ref="D612:H612"/>
    <mergeCell ref="D613:H613"/>
    <mergeCell ref="D614:H614"/>
    <mergeCell ref="D615:H615"/>
    <mergeCell ref="D616:H616"/>
    <mergeCell ref="D617:H617"/>
    <mergeCell ref="D618:H618"/>
    <mergeCell ref="D619:H619"/>
    <mergeCell ref="D620:H620"/>
    <mergeCell ref="I613:J613"/>
    <mergeCell ref="K613:N613"/>
    <mergeCell ref="O613:R613"/>
    <mergeCell ref="I617:J617"/>
    <mergeCell ref="K617:N617"/>
    <mergeCell ref="O617:R617"/>
    <mergeCell ref="D603:H603"/>
    <mergeCell ref="D604:H604"/>
    <mergeCell ref="D605:H605"/>
    <mergeCell ref="D606:H606"/>
    <mergeCell ref="D607:H607"/>
    <mergeCell ref="D608:H608"/>
    <mergeCell ref="D609:H609"/>
    <mergeCell ref="D610:H610"/>
    <mergeCell ref="D611:H611"/>
    <mergeCell ref="I605:J605"/>
    <mergeCell ref="K605:N605"/>
    <mergeCell ref="O605:R605"/>
    <mergeCell ref="I609:J609"/>
    <mergeCell ref="K609:N609"/>
    <mergeCell ref="O609:R609"/>
    <mergeCell ref="O611:R611"/>
    <mergeCell ref="I615:J615"/>
    <mergeCell ref="D599:H599"/>
    <mergeCell ref="D600:H600"/>
    <mergeCell ref="D601:H601"/>
    <mergeCell ref="D602:H602"/>
    <mergeCell ref="I597:J597"/>
    <mergeCell ref="K597:N597"/>
    <mergeCell ref="O597:R597"/>
    <mergeCell ref="I601:J601"/>
    <mergeCell ref="K601:N601"/>
    <mergeCell ref="O601:R601"/>
    <mergeCell ref="D586:H586"/>
    <mergeCell ref="D587:H587"/>
    <mergeCell ref="D588:H588"/>
    <mergeCell ref="D589:H589"/>
    <mergeCell ref="D590:H590"/>
    <mergeCell ref="D591:H591"/>
    <mergeCell ref="D592:H592"/>
    <mergeCell ref="D593:H593"/>
    <mergeCell ref="I589:J589"/>
    <mergeCell ref="K589:N589"/>
    <mergeCell ref="O589:R589"/>
    <mergeCell ref="I593:J593"/>
    <mergeCell ref="K593:N593"/>
    <mergeCell ref="O593:R593"/>
    <mergeCell ref="I587:J587"/>
    <mergeCell ref="K587:N587"/>
    <mergeCell ref="O587:R587"/>
    <mergeCell ref="I591:J591"/>
    <mergeCell ref="K591:N591"/>
    <mergeCell ref="O591:R591"/>
    <mergeCell ref="O595:R595"/>
    <mergeCell ref="I599:J599"/>
    <mergeCell ref="N454:O454"/>
    <mergeCell ref="D437:G437"/>
    <mergeCell ref="N437:O437"/>
    <mergeCell ref="D438:G438"/>
    <mergeCell ref="N438:O438"/>
    <mergeCell ref="D439:G439"/>
    <mergeCell ref="N439:O439"/>
    <mergeCell ref="D440:G440"/>
    <mergeCell ref="N440:O440"/>
    <mergeCell ref="D441:G441"/>
    <mergeCell ref="N441:O441"/>
    <mergeCell ref="D442:G442"/>
    <mergeCell ref="N442:O442"/>
    <mergeCell ref="D443:G443"/>
    <mergeCell ref="N443:O443"/>
    <mergeCell ref="D445:G445"/>
    <mergeCell ref="N445:O445"/>
    <mergeCell ref="D446:G446"/>
    <mergeCell ref="N446:O446"/>
    <mergeCell ref="D447:G447"/>
    <mergeCell ref="N447:O447"/>
    <mergeCell ref="D448:G448"/>
    <mergeCell ref="N448:O448"/>
    <mergeCell ref="D449:G449"/>
    <mergeCell ref="N449:O449"/>
    <mergeCell ref="D450:G450"/>
    <mergeCell ref="N450:O450"/>
    <mergeCell ref="D451:G451"/>
    <mergeCell ref="N451:O451"/>
    <mergeCell ref="D452:G452"/>
    <mergeCell ref="N452:O452"/>
    <mergeCell ref="D453:G453"/>
    <mergeCell ref="D351:G351"/>
    <mergeCell ref="N351:O351"/>
    <mergeCell ref="D352:G352"/>
    <mergeCell ref="N352:O352"/>
    <mergeCell ref="D353:G353"/>
    <mergeCell ref="N353:O353"/>
    <mergeCell ref="D354:G354"/>
    <mergeCell ref="N354:O354"/>
    <mergeCell ref="D355:G355"/>
    <mergeCell ref="N355:O355"/>
    <mergeCell ref="D356:G356"/>
    <mergeCell ref="Q337:R337"/>
    <mergeCell ref="S337:V337"/>
    <mergeCell ref="W337:Z337"/>
    <mergeCell ref="AA337:AD337"/>
    <mergeCell ref="C342:G343"/>
    <mergeCell ref="H342:M342"/>
    <mergeCell ref="I343:M343"/>
    <mergeCell ref="N342:O343"/>
    <mergeCell ref="P342:AD342"/>
    <mergeCell ref="D344:G344"/>
    <mergeCell ref="N344:O344"/>
    <mergeCell ref="D345:G345"/>
    <mergeCell ref="N345:O345"/>
    <mergeCell ref="D346:G346"/>
    <mergeCell ref="N346:O346"/>
    <mergeCell ref="D347:G347"/>
    <mergeCell ref="N347:O347"/>
    <mergeCell ref="D348:G348"/>
    <mergeCell ref="N348:O348"/>
    <mergeCell ref="D349:G349"/>
    <mergeCell ref="N349:O349"/>
    <mergeCell ref="AA327:AD327"/>
    <mergeCell ref="S338:V338"/>
    <mergeCell ref="W338:Z338"/>
    <mergeCell ref="AA338:AD338"/>
    <mergeCell ref="D339:M339"/>
    <mergeCell ref="N339:P339"/>
    <mergeCell ref="Q339:R339"/>
    <mergeCell ref="S339:V339"/>
    <mergeCell ref="W339:Z339"/>
    <mergeCell ref="AA339:AD339"/>
    <mergeCell ref="Q332:R332"/>
    <mergeCell ref="S332:V332"/>
    <mergeCell ref="W332:Z332"/>
    <mergeCell ref="AA332:AD332"/>
    <mergeCell ref="D335:M335"/>
    <mergeCell ref="N335:P335"/>
    <mergeCell ref="Q335:R335"/>
    <mergeCell ref="S335:V335"/>
    <mergeCell ref="W335:Z335"/>
    <mergeCell ref="AA335:AD335"/>
    <mergeCell ref="D336:M336"/>
    <mergeCell ref="N336:P336"/>
    <mergeCell ref="Q336:R336"/>
    <mergeCell ref="S336:V336"/>
    <mergeCell ref="W336:Z336"/>
    <mergeCell ref="AA336:AD336"/>
    <mergeCell ref="D337:M337"/>
    <mergeCell ref="AA330:AD330"/>
    <mergeCell ref="D331:M331"/>
    <mergeCell ref="N331:P331"/>
    <mergeCell ref="Q331:R331"/>
    <mergeCell ref="S331:V331"/>
    <mergeCell ref="N356:O356"/>
    <mergeCell ref="D357:G357"/>
    <mergeCell ref="N357:O357"/>
    <mergeCell ref="D358:G358"/>
    <mergeCell ref="Q322:R322"/>
    <mergeCell ref="S322:V322"/>
    <mergeCell ref="W322:Z322"/>
    <mergeCell ref="AA322:AD322"/>
    <mergeCell ref="N333:P333"/>
    <mergeCell ref="Q333:R333"/>
    <mergeCell ref="S333:V333"/>
    <mergeCell ref="W333:Z333"/>
    <mergeCell ref="AA333:AD333"/>
    <mergeCell ref="D323:M323"/>
    <mergeCell ref="N323:P323"/>
    <mergeCell ref="Q323:R323"/>
    <mergeCell ref="S323:V323"/>
    <mergeCell ref="D350:G350"/>
    <mergeCell ref="N350:O350"/>
    <mergeCell ref="W323:Z323"/>
    <mergeCell ref="AA323:AD323"/>
    <mergeCell ref="D324:M324"/>
    <mergeCell ref="N324:P324"/>
    <mergeCell ref="Q324:R324"/>
    <mergeCell ref="S324:V324"/>
    <mergeCell ref="D325:M325"/>
    <mergeCell ref="N325:P325"/>
    <mergeCell ref="Q325:R325"/>
    <mergeCell ref="S325:V325"/>
    <mergeCell ref="W325:Z325"/>
    <mergeCell ref="AA325:AD325"/>
    <mergeCell ref="D326:M326"/>
    <mergeCell ref="D365:G365"/>
    <mergeCell ref="N365:O365"/>
    <mergeCell ref="D366:G366"/>
    <mergeCell ref="N366:O366"/>
    <mergeCell ref="N358:O358"/>
    <mergeCell ref="D359:G359"/>
    <mergeCell ref="N359:O359"/>
    <mergeCell ref="D360:G360"/>
    <mergeCell ref="N360:O360"/>
    <mergeCell ref="D361:G361"/>
    <mergeCell ref="N361:O361"/>
    <mergeCell ref="D362:G362"/>
    <mergeCell ref="N362:O362"/>
    <mergeCell ref="D363:G363"/>
    <mergeCell ref="N363:O363"/>
    <mergeCell ref="D364:G364"/>
    <mergeCell ref="N364:O364"/>
    <mergeCell ref="S316:V316"/>
    <mergeCell ref="W316:Z316"/>
    <mergeCell ref="AA316:AD316"/>
    <mergeCell ref="Q313:R313"/>
    <mergeCell ref="S313:V313"/>
    <mergeCell ref="W313:Z313"/>
    <mergeCell ref="AA313:AD313"/>
    <mergeCell ref="D314:M314"/>
    <mergeCell ref="N314:P314"/>
    <mergeCell ref="Q314:R314"/>
    <mergeCell ref="S314:V314"/>
    <mergeCell ref="W314:Z314"/>
    <mergeCell ref="AA314:AD314"/>
    <mergeCell ref="N337:P337"/>
    <mergeCell ref="D334:M334"/>
    <mergeCell ref="D338:M338"/>
    <mergeCell ref="N338:P338"/>
    <mergeCell ref="Q338:R338"/>
    <mergeCell ref="D320:M320"/>
    <mergeCell ref="N320:P320"/>
    <mergeCell ref="Q320:R320"/>
    <mergeCell ref="S320:V320"/>
    <mergeCell ref="W320:Z320"/>
    <mergeCell ref="AA320:AD320"/>
    <mergeCell ref="D321:M321"/>
    <mergeCell ref="N321:P321"/>
    <mergeCell ref="Q321:R321"/>
    <mergeCell ref="S321:V321"/>
    <mergeCell ref="W321:Z321"/>
    <mergeCell ref="AA321:AD321"/>
    <mergeCell ref="D322:M322"/>
    <mergeCell ref="N322:P322"/>
    <mergeCell ref="D302:M302"/>
    <mergeCell ref="N302:P302"/>
    <mergeCell ref="Q302:R302"/>
    <mergeCell ref="S302:V302"/>
    <mergeCell ref="W302:Z302"/>
    <mergeCell ref="AA302:AD302"/>
    <mergeCell ref="Q310:R310"/>
    <mergeCell ref="S310:V310"/>
    <mergeCell ref="W310:Z310"/>
    <mergeCell ref="AA310:AD310"/>
    <mergeCell ref="D311:M311"/>
    <mergeCell ref="N311:P311"/>
    <mergeCell ref="Q311:R311"/>
    <mergeCell ref="S311:V311"/>
    <mergeCell ref="W311:Z311"/>
    <mergeCell ref="AA311:AD311"/>
    <mergeCell ref="D308:M308"/>
    <mergeCell ref="N308:P308"/>
    <mergeCell ref="Q308:R308"/>
    <mergeCell ref="S308:V308"/>
    <mergeCell ref="W308:Z308"/>
    <mergeCell ref="AA308:AD308"/>
    <mergeCell ref="D309:M309"/>
    <mergeCell ref="N309:P309"/>
    <mergeCell ref="Q309:R309"/>
    <mergeCell ref="S309:V309"/>
    <mergeCell ref="W309:Z309"/>
    <mergeCell ref="AA309:AD309"/>
    <mergeCell ref="D292:M292"/>
    <mergeCell ref="N292:P292"/>
    <mergeCell ref="Q292:R292"/>
    <mergeCell ref="S292:V292"/>
    <mergeCell ref="W292:Z292"/>
    <mergeCell ref="AA292:AD292"/>
    <mergeCell ref="D295:M295"/>
    <mergeCell ref="N295:P295"/>
    <mergeCell ref="Q295:R295"/>
    <mergeCell ref="S295:V295"/>
    <mergeCell ref="W295:Z295"/>
    <mergeCell ref="AA295:AD295"/>
    <mergeCell ref="D296:M296"/>
    <mergeCell ref="N296:P296"/>
    <mergeCell ref="Q296:R296"/>
    <mergeCell ref="S296:V296"/>
    <mergeCell ref="W296:Z296"/>
    <mergeCell ref="AA296:AD296"/>
    <mergeCell ref="D293:M293"/>
    <mergeCell ref="N293:P293"/>
    <mergeCell ref="Q293:R293"/>
    <mergeCell ref="S293:V293"/>
    <mergeCell ref="W293:Z293"/>
    <mergeCell ref="AA293:AD293"/>
    <mergeCell ref="D294:M294"/>
    <mergeCell ref="N294:P294"/>
    <mergeCell ref="Q294:R294"/>
    <mergeCell ref="S294:V294"/>
    <mergeCell ref="W294:Z294"/>
    <mergeCell ref="AA294:AD294"/>
    <mergeCell ref="D290:M290"/>
    <mergeCell ref="N290:P290"/>
    <mergeCell ref="Q290:R290"/>
    <mergeCell ref="S290:V290"/>
    <mergeCell ref="W290:Z290"/>
    <mergeCell ref="AA290:AD290"/>
    <mergeCell ref="D291:M291"/>
    <mergeCell ref="N291:P291"/>
    <mergeCell ref="Q291:R291"/>
    <mergeCell ref="S291:V291"/>
    <mergeCell ref="W291:Z291"/>
    <mergeCell ref="AA291:AD291"/>
    <mergeCell ref="D287:M287"/>
    <mergeCell ref="N287:P287"/>
    <mergeCell ref="Q287:R287"/>
    <mergeCell ref="S287:V287"/>
    <mergeCell ref="D289:M289"/>
    <mergeCell ref="N289:P289"/>
    <mergeCell ref="W287:Z287"/>
    <mergeCell ref="AA287:AD287"/>
    <mergeCell ref="D288:M288"/>
    <mergeCell ref="N288:P288"/>
    <mergeCell ref="Q288:R288"/>
    <mergeCell ref="S288:V288"/>
    <mergeCell ref="W288:Z288"/>
    <mergeCell ref="AA288:AD288"/>
    <mergeCell ref="Q284:R284"/>
    <mergeCell ref="S284:V284"/>
    <mergeCell ref="W284:Z284"/>
    <mergeCell ref="AA284:AD284"/>
    <mergeCell ref="D285:M285"/>
    <mergeCell ref="N285:P285"/>
    <mergeCell ref="Q285:R285"/>
    <mergeCell ref="S285:V285"/>
    <mergeCell ref="W285:Z285"/>
    <mergeCell ref="AA285:AD285"/>
    <mergeCell ref="D286:M286"/>
    <mergeCell ref="N286:P286"/>
    <mergeCell ref="Q286:R286"/>
    <mergeCell ref="S286:V286"/>
    <mergeCell ref="W286:Z286"/>
    <mergeCell ref="Q289:R289"/>
    <mergeCell ref="S289:V289"/>
    <mergeCell ref="W289:Z289"/>
    <mergeCell ref="AA289:AD289"/>
    <mergeCell ref="AA286:AD286"/>
    <mergeCell ref="N326:P326"/>
    <mergeCell ref="Q326:R326"/>
    <mergeCell ref="S326:V326"/>
    <mergeCell ref="W326:Z326"/>
    <mergeCell ref="AA326:AD326"/>
    <mergeCell ref="D327:M327"/>
    <mergeCell ref="N327:P327"/>
    <mergeCell ref="Q327:R327"/>
    <mergeCell ref="S327:V327"/>
    <mergeCell ref="W327:Z327"/>
    <mergeCell ref="N334:P334"/>
    <mergeCell ref="Q334:R334"/>
    <mergeCell ref="S334:V334"/>
    <mergeCell ref="W334:Z334"/>
    <mergeCell ref="AA334:AD334"/>
    <mergeCell ref="D328:M328"/>
    <mergeCell ref="N328:P328"/>
    <mergeCell ref="Q328:R328"/>
    <mergeCell ref="S328:V328"/>
    <mergeCell ref="W328:Z328"/>
    <mergeCell ref="AA328:AD328"/>
    <mergeCell ref="D329:M329"/>
    <mergeCell ref="N329:P329"/>
    <mergeCell ref="Q329:R329"/>
    <mergeCell ref="S329:V329"/>
    <mergeCell ref="W329:Z329"/>
    <mergeCell ref="AA329:AD329"/>
    <mergeCell ref="D330:M330"/>
    <mergeCell ref="N330:P330"/>
    <mergeCell ref="Q330:R330"/>
    <mergeCell ref="S330:V330"/>
    <mergeCell ref="W330:Z330"/>
    <mergeCell ref="W331:Z331"/>
    <mergeCell ref="AA331:AD331"/>
    <mergeCell ref="D332:M332"/>
    <mergeCell ref="N332:P332"/>
    <mergeCell ref="D333:M333"/>
    <mergeCell ref="W304:Z304"/>
    <mergeCell ref="AA304:AD304"/>
    <mergeCell ref="D305:M305"/>
    <mergeCell ref="N305:P305"/>
    <mergeCell ref="Q305:R305"/>
    <mergeCell ref="S305:V305"/>
    <mergeCell ref="W305:Z305"/>
    <mergeCell ref="AA305:AD305"/>
    <mergeCell ref="W324:Z324"/>
    <mergeCell ref="AA324:AD324"/>
    <mergeCell ref="D318:M318"/>
    <mergeCell ref="N318:P318"/>
    <mergeCell ref="Q318:R318"/>
    <mergeCell ref="S318:V318"/>
    <mergeCell ref="W318:Z318"/>
    <mergeCell ref="AA318:AD318"/>
    <mergeCell ref="D319:M319"/>
    <mergeCell ref="N319:P319"/>
    <mergeCell ref="Q319:R319"/>
    <mergeCell ref="S319:V319"/>
    <mergeCell ref="W319:Z319"/>
    <mergeCell ref="AA319:AD319"/>
    <mergeCell ref="D313:M313"/>
    <mergeCell ref="N313:P313"/>
    <mergeCell ref="D317:M317"/>
    <mergeCell ref="N317:P317"/>
    <mergeCell ref="Q317:R317"/>
    <mergeCell ref="S317:V317"/>
    <mergeCell ref="W317:Z317"/>
    <mergeCell ref="AA317:AD317"/>
    <mergeCell ref="D310:M310"/>
    <mergeCell ref="N310:P310"/>
    <mergeCell ref="D306:M306"/>
    <mergeCell ref="N306:P306"/>
    <mergeCell ref="Q306:R306"/>
    <mergeCell ref="S306:V306"/>
    <mergeCell ref="W306:Z306"/>
    <mergeCell ref="AA306:AD306"/>
    <mergeCell ref="D307:M307"/>
    <mergeCell ref="N307:P307"/>
    <mergeCell ref="Q307:R307"/>
    <mergeCell ref="S307:V307"/>
    <mergeCell ref="W307:Z307"/>
    <mergeCell ref="AA307:AD307"/>
    <mergeCell ref="D312:M312"/>
    <mergeCell ref="N312:P312"/>
    <mergeCell ref="Q312:R312"/>
    <mergeCell ref="S312:V312"/>
    <mergeCell ref="W312:Z312"/>
    <mergeCell ref="AA312:AD312"/>
    <mergeCell ref="D315:M315"/>
    <mergeCell ref="N315:P315"/>
    <mergeCell ref="Q315:R315"/>
    <mergeCell ref="S315:V315"/>
    <mergeCell ref="W315:Z315"/>
    <mergeCell ref="AA315:AD315"/>
    <mergeCell ref="D316:M316"/>
    <mergeCell ref="N316:P316"/>
    <mergeCell ref="Q316:R316"/>
    <mergeCell ref="Q298:R298"/>
    <mergeCell ref="S298:V298"/>
    <mergeCell ref="W298:Z298"/>
    <mergeCell ref="AA298:AD298"/>
    <mergeCell ref="D299:M299"/>
    <mergeCell ref="N299:P299"/>
    <mergeCell ref="Q299:R299"/>
    <mergeCell ref="S299:V299"/>
    <mergeCell ref="W299:Z299"/>
    <mergeCell ref="AA299:AD299"/>
    <mergeCell ref="D303:M303"/>
    <mergeCell ref="N303:P303"/>
    <mergeCell ref="Q303:R303"/>
    <mergeCell ref="S303:V303"/>
    <mergeCell ref="W303:Z303"/>
    <mergeCell ref="AA303:AD303"/>
    <mergeCell ref="D304:M304"/>
    <mergeCell ref="N304:P304"/>
    <mergeCell ref="Q304:R304"/>
    <mergeCell ref="S304:V304"/>
    <mergeCell ref="D300:M300"/>
    <mergeCell ref="N300:P300"/>
    <mergeCell ref="Q300:R300"/>
    <mergeCell ref="S300:V300"/>
    <mergeCell ref="W300:Z300"/>
    <mergeCell ref="AA300:AD300"/>
    <mergeCell ref="D301:M301"/>
    <mergeCell ref="N301:P301"/>
    <mergeCell ref="Q301:R301"/>
    <mergeCell ref="S301:V301"/>
    <mergeCell ref="W301:Z301"/>
    <mergeCell ref="AA301:AD301"/>
    <mergeCell ref="D297:M297"/>
    <mergeCell ref="N297:P297"/>
    <mergeCell ref="Q297:R297"/>
    <mergeCell ref="S297:V297"/>
    <mergeCell ref="W297:Z297"/>
    <mergeCell ref="AA297:AD297"/>
    <mergeCell ref="D298:M298"/>
    <mergeCell ref="N298:P298"/>
    <mergeCell ref="D198:L198"/>
    <mergeCell ref="M198:R198"/>
    <mergeCell ref="S198:X198"/>
    <mergeCell ref="Y198:AD198"/>
    <mergeCell ref="W282:Z282"/>
    <mergeCell ref="AA282:AD282"/>
    <mergeCell ref="D283:M283"/>
    <mergeCell ref="N283:P283"/>
    <mergeCell ref="Q283:R283"/>
    <mergeCell ref="S283:V283"/>
    <mergeCell ref="W283:Z283"/>
    <mergeCell ref="AA283:AD283"/>
    <mergeCell ref="AA263:AD263"/>
    <mergeCell ref="N264:P264"/>
    <mergeCell ref="Q264:R264"/>
    <mergeCell ref="AA264:AD264"/>
    <mergeCell ref="D280:M280"/>
    <mergeCell ref="N280:P280"/>
    <mergeCell ref="Q280:R280"/>
    <mergeCell ref="S280:V280"/>
    <mergeCell ref="W280:Z280"/>
    <mergeCell ref="AA280:AD280"/>
    <mergeCell ref="D284:M284"/>
    <mergeCell ref="N284:P284"/>
    <mergeCell ref="D282:M282"/>
    <mergeCell ref="N282:P282"/>
    <mergeCell ref="D193:L193"/>
    <mergeCell ref="M193:R193"/>
    <mergeCell ref="S193:X193"/>
    <mergeCell ref="Y193:AD193"/>
    <mergeCell ref="D194:L194"/>
    <mergeCell ref="M194:R194"/>
    <mergeCell ref="S194:X194"/>
    <mergeCell ref="Y194:AD194"/>
    <mergeCell ref="D195:L195"/>
    <mergeCell ref="M195:R195"/>
    <mergeCell ref="S195:X195"/>
    <mergeCell ref="Y195:AD195"/>
    <mergeCell ref="D196:L196"/>
    <mergeCell ref="M196:R196"/>
    <mergeCell ref="S196:X196"/>
    <mergeCell ref="Y196:AD196"/>
    <mergeCell ref="D197:L197"/>
    <mergeCell ref="M197:R197"/>
    <mergeCell ref="S197:X197"/>
    <mergeCell ref="Y197:AD197"/>
    <mergeCell ref="N278:P278"/>
    <mergeCell ref="Q278:R278"/>
    <mergeCell ref="AA278:AD278"/>
    <mergeCell ref="N279:P279"/>
    <mergeCell ref="Q282:R282"/>
    <mergeCell ref="S282:V282"/>
    <mergeCell ref="N276:P276"/>
    <mergeCell ref="Q276:R276"/>
    <mergeCell ref="AA277:AD277"/>
    <mergeCell ref="N252:P252"/>
    <mergeCell ref="D190:L190"/>
    <mergeCell ref="M190:R190"/>
    <mergeCell ref="S190:X190"/>
    <mergeCell ref="Y190:AD190"/>
    <mergeCell ref="D191:L191"/>
    <mergeCell ref="M191:R191"/>
    <mergeCell ref="S191:X191"/>
    <mergeCell ref="Y191:AD191"/>
    <mergeCell ref="D192:L192"/>
    <mergeCell ref="M192:R192"/>
    <mergeCell ref="S192:X192"/>
    <mergeCell ref="Y192:AD192"/>
    <mergeCell ref="D281:M281"/>
    <mergeCell ref="N281:P281"/>
    <mergeCell ref="Q281:R281"/>
    <mergeCell ref="S281:V281"/>
    <mergeCell ref="W281:Z281"/>
    <mergeCell ref="AA281:AD281"/>
    <mergeCell ref="D278:M278"/>
    <mergeCell ref="D279:M279"/>
    <mergeCell ref="Q279:R279"/>
    <mergeCell ref="AA279:AD279"/>
    <mergeCell ref="W278:Z278"/>
    <mergeCell ref="S278:V278"/>
    <mergeCell ref="S279:V279"/>
    <mergeCell ref="W279:Z279"/>
    <mergeCell ref="N272:P272"/>
    <mergeCell ref="Q272:R272"/>
    <mergeCell ref="AA276:AD276"/>
    <mergeCell ref="N277:P277"/>
    <mergeCell ref="Q277:R277"/>
    <mergeCell ref="AA275:AD275"/>
    <mergeCell ref="D185:L185"/>
    <mergeCell ref="M185:R185"/>
    <mergeCell ref="S185:X185"/>
    <mergeCell ref="Y185:AD185"/>
    <mergeCell ref="D186:L186"/>
    <mergeCell ref="M186:R186"/>
    <mergeCell ref="S186:X186"/>
    <mergeCell ref="Y186:AD186"/>
    <mergeCell ref="D187:L187"/>
    <mergeCell ref="M187:R187"/>
    <mergeCell ref="S187:X187"/>
    <mergeCell ref="Y187:AD187"/>
    <mergeCell ref="D188:L188"/>
    <mergeCell ref="M188:R188"/>
    <mergeCell ref="S188:X188"/>
    <mergeCell ref="Y188:AD188"/>
    <mergeCell ref="D189:L189"/>
    <mergeCell ref="M189:R189"/>
    <mergeCell ref="S189:X189"/>
    <mergeCell ref="Y189:AD189"/>
    <mergeCell ref="D180:L180"/>
    <mergeCell ref="M180:R180"/>
    <mergeCell ref="S180:X180"/>
    <mergeCell ref="Y180:AD180"/>
    <mergeCell ref="D181:L181"/>
    <mergeCell ref="M181:R181"/>
    <mergeCell ref="S181:X181"/>
    <mergeCell ref="Y181:AD181"/>
    <mergeCell ref="D182:L182"/>
    <mergeCell ref="M182:R182"/>
    <mergeCell ref="S182:X182"/>
    <mergeCell ref="Y182:AD182"/>
    <mergeCell ref="D183:L183"/>
    <mergeCell ref="M183:R183"/>
    <mergeCell ref="S183:X183"/>
    <mergeCell ref="Y183:AD183"/>
    <mergeCell ref="D184:L184"/>
    <mergeCell ref="M184:R184"/>
    <mergeCell ref="S184:X184"/>
    <mergeCell ref="Y184:AD184"/>
    <mergeCell ref="D175:L175"/>
    <mergeCell ref="M175:R175"/>
    <mergeCell ref="S175:X175"/>
    <mergeCell ref="Y175:AD175"/>
    <mergeCell ref="D176:L176"/>
    <mergeCell ref="M176:R176"/>
    <mergeCell ref="S176:X176"/>
    <mergeCell ref="Y176:AD176"/>
    <mergeCell ref="D177:L177"/>
    <mergeCell ref="M177:R177"/>
    <mergeCell ref="S177:X177"/>
    <mergeCell ref="Y177:AD177"/>
    <mergeCell ref="D178:L178"/>
    <mergeCell ref="M178:R178"/>
    <mergeCell ref="S178:X178"/>
    <mergeCell ref="Y178:AD178"/>
    <mergeCell ref="D179:L179"/>
    <mergeCell ref="M179:R179"/>
    <mergeCell ref="S179:X179"/>
    <mergeCell ref="Y179:AD179"/>
    <mergeCell ref="D170:L170"/>
    <mergeCell ref="M170:R170"/>
    <mergeCell ref="S170:X170"/>
    <mergeCell ref="Y170:AD170"/>
    <mergeCell ref="D171:L171"/>
    <mergeCell ref="M171:R171"/>
    <mergeCell ref="S171:X171"/>
    <mergeCell ref="Y171:AD171"/>
    <mergeCell ref="D172:L172"/>
    <mergeCell ref="M172:R172"/>
    <mergeCell ref="S172:X172"/>
    <mergeCell ref="Y172:AD172"/>
    <mergeCell ref="D173:L173"/>
    <mergeCell ref="M173:R173"/>
    <mergeCell ref="S173:X173"/>
    <mergeCell ref="Y173:AD173"/>
    <mergeCell ref="D174:L174"/>
    <mergeCell ref="M174:R174"/>
    <mergeCell ref="S174:X174"/>
    <mergeCell ref="Y174:AD174"/>
    <mergeCell ref="D165:L165"/>
    <mergeCell ref="M165:R165"/>
    <mergeCell ref="S165:X165"/>
    <mergeCell ref="Y165:AD165"/>
    <mergeCell ref="D166:L166"/>
    <mergeCell ref="M166:R166"/>
    <mergeCell ref="S166:X166"/>
    <mergeCell ref="Y166:AD166"/>
    <mergeCell ref="D167:L167"/>
    <mergeCell ref="M167:R167"/>
    <mergeCell ref="S167:X167"/>
    <mergeCell ref="Y167:AD167"/>
    <mergeCell ref="D168:L168"/>
    <mergeCell ref="M168:R168"/>
    <mergeCell ref="S168:X168"/>
    <mergeCell ref="Y168:AD168"/>
    <mergeCell ref="D169:L169"/>
    <mergeCell ref="M169:R169"/>
    <mergeCell ref="S169:X169"/>
    <mergeCell ref="Y169:AD169"/>
    <mergeCell ref="D160:L160"/>
    <mergeCell ref="M160:R160"/>
    <mergeCell ref="S160:X160"/>
    <mergeCell ref="Y160:AD160"/>
    <mergeCell ref="D161:L161"/>
    <mergeCell ref="M161:R161"/>
    <mergeCell ref="S161:X161"/>
    <mergeCell ref="Y161:AD161"/>
    <mergeCell ref="D162:L162"/>
    <mergeCell ref="M162:R162"/>
    <mergeCell ref="S162:X162"/>
    <mergeCell ref="Y162:AD162"/>
    <mergeCell ref="D163:L163"/>
    <mergeCell ref="M163:R163"/>
    <mergeCell ref="S163:X163"/>
    <mergeCell ref="Y163:AD163"/>
    <mergeCell ref="D164:L164"/>
    <mergeCell ref="M164:R164"/>
    <mergeCell ref="S164:X164"/>
    <mergeCell ref="Y164:AD164"/>
    <mergeCell ref="D155:L155"/>
    <mergeCell ref="M155:R155"/>
    <mergeCell ref="S155:X155"/>
    <mergeCell ref="Y155:AD155"/>
    <mergeCell ref="D156:L156"/>
    <mergeCell ref="M156:R156"/>
    <mergeCell ref="S156:X156"/>
    <mergeCell ref="Y156:AD156"/>
    <mergeCell ref="D157:L157"/>
    <mergeCell ref="M157:R157"/>
    <mergeCell ref="S157:X157"/>
    <mergeCell ref="Y157:AD157"/>
    <mergeCell ref="D158:L158"/>
    <mergeCell ref="M158:R158"/>
    <mergeCell ref="S158:X158"/>
    <mergeCell ref="Y158:AD158"/>
    <mergeCell ref="D159:L159"/>
    <mergeCell ref="M159:R159"/>
    <mergeCell ref="S159:X159"/>
    <mergeCell ref="Y159:AD159"/>
    <mergeCell ref="D148:L148"/>
    <mergeCell ref="M148:R148"/>
    <mergeCell ref="S148:X148"/>
    <mergeCell ref="D151:L151"/>
    <mergeCell ref="M151:R151"/>
    <mergeCell ref="S151:X151"/>
    <mergeCell ref="Y151:AD151"/>
    <mergeCell ref="D152:L152"/>
    <mergeCell ref="M152:R152"/>
    <mergeCell ref="S152:X152"/>
    <mergeCell ref="Y152:AD152"/>
    <mergeCell ref="D153:L153"/>
    <mergeCell ref="M153:R153"/>
    <mergeCell ref="S153:X153"/>
    <mergeCell ref="Y153:AD153"/>
    <mergeCell ref="D154:L154"/>
    <mergeCell ref="M154:R154"/>
    <mergeCell ref="S154:X154"/>
    <mergeCell ref="Y154:AD154"/>
    <mergeCell ref="S277:V277"/>
    <mergeCell ref="C209:AD209"/>
    <mergeCell ref="AA272:AD272"/>
    <mergeCell ref="N273:P273"/>
    <mergeCell ref="Q273:R273"/>
    <mergeCell ref="AA273:AD273"/>
    <mergeCell ref="N274:P274"/>
    <mergeCell ref="Q274:R274"/>
    <mergeCell ref="AA256:AD256"/>
    <mergeCell ref="N257:P257"/>
    <mergeCell ref="Q257:R257"/>
    <mergeCell ref="AA257:AD257"/>
    <mergeCell ref="N258:P258"/>
    <mergeCell ref="Q258:R258"/>
    <mergeCell ref="N265:P265"/>
    <mergeCell ref="Q265:R265"/>
    <mergeCell ref="S276:V276"/>
    <mergeCell ref="AA274:AD274"/>
    <mergeCell ref="S274:V274"/>
    <mergeCell ref="N275:P275"/>
    <mergeCell ref="Q275:R275"/>
    <mergeCell ref="Q252:R252"/>
    <mergeCell ref="AA252:AD252"/>
    <mergeCell ref="AA253:AD253"/>
    <mergeCell ref="N254:P254"/>
    <mergeCell ref="Q254:R254"/>
    <mergeCell ref="AA254:AD254"/>
    <mergeCell ref="N255:P255"/>
    <mergeCell ref="Q255:R255"/>
    <mergeCell ref="AA255:AD255"/>
    <mergeCell ref="AA248:AD248"/>
    <mergeCell ref="AA265:AD265"/>
    <mergeCell ref="N266:P266"/>
    <mergeCell ref="Q266:R266"/>
    <mergeCell ref="AA266:AD266"/>
    <mergeCell ref="N267:P267"/>
    <mergeCell ref="Q267:R267"/>
    <mergeCell ref="AA258:AD258"/>
    <mergeCell ref="N263:P263"/>
    <mergeCell ref="W260:Z260"/>
    <mergeCell ref="S262:V262"/>
    <mergeCell ref="S263:V263"/>
    <mergeCell ref="W262:Z262"/>
    <mergeCell ref="W263:Z263"/>
    <mergeCell ref="AA267:AD267"/>
    <mergeCell ref="S250:V250"/>
    <mergeCell ref="S251:V251"/>
    <mergeCell ref="W264:Z264"/>
    <mergeCell ref="W265:Z265"/>
    <mergeCell ref="W266:Z266"/>
    <mergeCell ref="W267:Z267"/>
    <mergeCell ref="S260:V260"/>
    <mergeCell ref="S261:V261"/>
    <mergeCell ref="W261:Z261"/>
    <mergeCell ref="S266:V266"/>
    <mergeCell ref="S267:V267"/>
    <mergeCell ref="S264:V264"/>
    <mergeCell ref="S265:V265"/>
    <mergeCell ref="N245:P245"/>
    <mergeCell ref="Q245:R245"/>
    <mergeCell ref="AA245:AD245"/>
    <mergeCell ref="N246:P246"/>
    <mergeCell ref="Q246:R246"/>
    <mergeCell ref="AA246:AD246"/>
    <mergeCell ref="AA249:AD249"/>
    <mergeCell ref="N250:P250"/>
    <mergeCell ref="Q250:R250"/>
    <mergeCell ref="AA250:AD250"/>
    <mergeCell ref="N251:P251"/>
    <mergeCell ref="Q251:R251"/>
    <mergeCell ref="AA251:AD251"/>
    <mergeCell ref="AA233:AD233"/>
    <mergeCell ref="N234:P234"/>
    <mergeCell ref="Q234:R234"/>
    <mergeCell ref="AA234:AD234"/>
    <mergeCell ref="N235:P235"/>
    <mergeCell ref="Q235:R235"/>
    <mergeCell ref="AA235:AD235"/>
    <mergeCell ref="N236:P236"/>
    <mergeCell ref="Q236:R236"/>
    <mergeCell ref="AA236:AD236"/>
    <mergeCell ref="N249:P249"/>
    <mergeCell ref="Q249:R249"/>
    <mergeCell ref="W249:Z249"/>
    <mergeCell ref="S249:V249"/>
    <mergeCell ref="S246:V246"/>
    <mergeCell ref="S247:V247"/>
    <mergeCell ref="AA240:AD240"/>
    <mergeCell ref="AA241:AD241"/>
    <mergeCell ref="N242:P242"/>
    <mergeCell ref="Q242:R242"/>
    <mergeCell ref="AA242:AD242"/>
    <mergeCell ref="N243:P243"/>
    <mergeCell ref="Q243:R243"/>
    <mergeCell ref="AA243:AD243"/>
    <mergeCell ref="W244:Z244"/>
    <mergeCell ref="W245:Z245"/>
    <mergeCell ref="Q248:R248"/>
    <mergeCell ref="B10:AD10"/>
    <mergeCell ref="C11:AD11"/>
    <mergeCell ref="C12:AD12"/>
    <mergeCell ref="C13:AD13"/>
    <mergeCell ref="C14:AD14"/>
    <mergeCell ref="C15:AD15"/>
    <mergeCell ref="B67:AD67"/>
    <mergeCell ref="C68:AD68"/>
    <mergeCell ref="C69:AD69"/>
    <mergeCell ref="C50:AD50"/>
    <mergeCell ref="C56:P56"/>
    <mergeCell ref="Q56:AD56"/>
    <mergeCell ref="C57:P57"/>
    <mergeCell ref="Q57:AD57"/>
    <mergeCell ref="C59:AD59"/>
    <mergeCell ref="C60:AD60"/>
    <mergeCell ref="D48:AD48"/>
    <mergeCell ref="C49:AD49"/>
    <mergeCell ref="B53:AD53"/>
    <mergeCell ref="C54:AD54"/>
    <mergeCell ref="Q244:R244"/>
    <mergeCell ref="AA244:AD244"/>
    <mergeCell ref="C51:AD51"/>
    <mergeCell ref="C70:AD70"/>
    <mergeCell ref="B1:AD1"/>
    <mergeCell ref="B3:AD3"/>
    <mergeCell ref="B5:AD5"/>
    <mergeCell ref="AA7:AD7"/>
    <mergeCell ref="B8:L8"/>
    <mergeCell ref="N8:O8"/>
    <mergeCell ref="D42:AD42"/>
    <mergeCell ref="D43:AD43"/>
    <mergeCell ref="D44:AD44"/>
    <mergeCell ref="D45:AD45"/>
    <mergeCell ref="D46:AD46"/>
    <mergeCell ref="C26:AD26"/>
    <mergeCell ref="D27:AD27"/>
    <mergeCell ref="D28:AD28"/>
    <mergeCell ref="D29:AD29"/>
    <mergeCell ref="D30:AD30"/>
    <mergeCell ref="D31:AD31"/>
    <mergeCell ref="D32:AD32"/>
    <mergeCell ref="D33:AD33"/>
    <mergeCell ref="D34:AD34"/>
    <mergeCell ref="D35:AD35"/>
    <mergeCell ref="D36:AD36"/>
    <mergeCell ref="D37:AD37"/>
    <mergeCell ref="D38:AD38"/>
    <mergeCell ref="C16:AD16"/>
    <mergeCell ref="C17:AD17"/>
    <mergeCell ref="C18:AD18"/>
    <mergeCell ref="C19:AD19"/>
    <mergeCell ref="C20:AD20"/>
    <mergeCell ref="B21:AD21"/>
    <mergeCell ref="C73:AD73"/>
    <mergeCell ref="D85:L85"/>
    <mergeCell ref="M85:R85"/>
    <mergeCell ref="S85:X85"/>
    <mergeCell ref="Y85:AD85"/>
    <mergeCell ref="D80:L80"/>
    <mergeCell ref="M80:R80"/>
    <mergeCell ref="S80:X80"/>
    <mergeCell ref="Y80:AD80"/>
    <mergeCell ref="D47:AD47"/>
    <mergeCell ref="C22:AD22"/>
    <mergeCell ref="B24:AD24"/>
    <mergeCell ref="B25:AD25"/>
    <mergeCell ref="C39:AD39"/>
    <mergeCell ref="C40:AD40"/>
    <mergeCell ref="D41:AD41"/>
    <mergeCell ref="D82:L82"/>
    <mergeCell ref="M82:R82"/>
    <mergeCell ref="S82:X82"/>
    <mergeCell ref="Y82:AD82"/>
    <mergeCell ref="D81:L81"/>
    <mergeCell ref="M81:R81"/>
    <mergeCell ref="S81:X81"/>
    <mergeCell ref="Y81:AD81"/>
    <mergeCell ref="D79:L79"/>
    <mergeCell ref="M79:R79"/>
    <mergeCell ref="S79:X79"/>
    <mergeCell ref="Y79:AD79"/>
    <mergeCell ref="C71:AD71"/>
    <mergeCell ref="C72:AD72"/>
    <mergeCell ref="C74:AD74"/>
    <mergeCell ref="C75:AD75"/>
    <mergeCell ref="Y87:AD87"/>
    <mergeCell ref="D88:L88"/>
    <mergeCell ref="M88:R88"/>
    <mergeCell ref="S88:X88"/>
    <mergeCell ref="Y88:AD88"/>
    <mergeCell ref="D86:L86"/>
    <mergeCell ref="M86:R86"/>
    <mergeCell ref="S86:X86"/>
    <mergeCell ref="Y86:AD86"/>
    <mergeCell ref="D83:L83"/>
    <mergeCell ref="M83:R83"/>
    <mergeCell ref="S83:X83"/>
    <mergeCell ref="Y83:AD83"/>
    <mergeCell ref="D84:L84"/>
    <mergeCell ref="M84:R84"/>
    <mergeCell ref="S84:X84"/>
    <mergeCell ref="Y84:AD84"/>
    <mergeCell ref="C76:AD76"/>
    <mergeCell ref="D93:L93"/>
    <mergeCell ref="M93:R93"/>
    <mergeCell ref="S93:X93"/>
    <mergeCell ref="Y93:AD93"/>
    <mergeCell ref="D94:L94"/>
    <mergeCell ref="M94:R94"/>
    <mergeCell ref="S94:X94"/>
    <mergeCell ref="Y94:AD94"/>
    <mergeCell ref="D91:L91"/>
    <mergeCell ref="M91:R91"/>
    <mergeCell ref="S91:X91"/>
    <mergeCell ref="Y91:AD91"/>
    <mergeCell ref="D92:L92"/>
    <mergeCell ref="M92:R92"/>
    <mergeCell ref="S92:X92"/>
    <mergeCell ref="Y92:AD92"/>
    <mergeCell ref="D89:L89"/>
    <mergeCell ref="M89:R89"/>
    <mergeCell ref="S89:X89"/>
    <mergeCell ref="Y89:AD89"/>
    <mergeCell ref="D90:L90"/>
    <mergeCell ref="M90:R90"/>
    <mergeCell ref="S90:X90"/>
    <mergeCell ref="Y90:AD90"/>
    <mergeCell ref="C78:L78"/>
    <mergeCell ref="M78:R78"/>
    <mergeCell ref="S78:X78"/>
    <mergeCell ref="Y78:AD78"/>
    <mergeCell ref="D87:L87"/>
    <mergeCell ref="M87:R87"/>
    <mergeCell ref="S87:X87"/>
    <mergeCell ref="D99:L99"/>
    <mergeCell ref="M99:R99"/>
    <mergeCell ref="S99:X99"/>
    <mergeCell ref="Y99:AD99"/>
    <mergeCell ref="D100:L100"/>
    <mergeCell ref="M100:R100"/>
    <mergeCell ref="S100:X100"/>
    <mergeCell ref="Y100:AD100"/>
    <mergeCell ref="D97:L97"/>
    <mergeCell ref="M97:R97"/>
    <mergeCell ref="S97:X97"/>
    <mergeCell ref="Y97:AD97"/>
    <mergeCell ref="D98:L98"/>
    <mergeCell ref="M98:R98"/>
    <mergeCell ref="S98:X98"/>
    <mergeCell ref="Y98:AD98"/>
    <mergeCell ref="D95:L95"/>
    <mergeCell ref="M95:R95"/>
    <mergeCell ref="S95:X95"/>
    <mergeCell ref="Y95:AD95"/>
    <mergeCell ref="D96:L96"/>
    <mergeCell ref="M96:R96"/>
    <mergeCell ref="S96:X96"/>
    <mergeCell ref="Y96:AD96"/>
    <mergeCell ref="D105:L105"/>
    <mergeCell ref="M105:R105"/>
    <mergeCell ref="S105:X105"/>
    <mergeCell ref="Y105:AD105"/>
    <mergeCell ref="D106:L106"/>
    <mergeCell ref="M106:R106"/>
    <mergeCell ref="S106:X106"/>
    <mergeCell ref="Y106:AD106"/>
    <mergeCell ref="D103:L103"/>
    <mergeCell ref="M103:R103"/>
    <mergeCell ref="S103:X103"/>
    <mergeCell ref="Y103:AD103"/>
    <mergeCell ref="D104:L104"/>
    <mergeCell ref="M104:R104"/>
    <mergeCell ref="S104:X104"/>
    <mergeCell ref="Y104:AD104"/>
    <mergeCell ref="D101:L101"/>
    <mergeCell ref="M101:R101"/>
    <mergeCell ref="S101:X101"/>
    <mergeCell ref="Y101:AD101"/>
    <mergeCell ref="D102:L102"/>
    <mergeCell ref="M102:R102"/>
    <mergeCell ref="S102:X102"/>
    <mergeCell ref="Y102:AD102"/>
    <mergeCell ref="D111:L111"/>
    <mergeCell ref="M111:R111"/>
    <mergeCell ref="S111:X111"/>
    <mergeCell ref="Y111:AD111"/>
    <mergeCell ref="D112:L112"/>
    <mergeCell ref="M112:R112"/>
    <mergeCell ref="S112:X112"/>
    <mergeCell ref="Y112:AD112"/>
    <mergeCell ref="D109:L109"/>
    <mergeCell ref="M109:R109"/>
    <mergeCell ref="S109:X109"/>
    <mergeCell ref="Y109:AD109"/>
    <mergeCell ref="D110:L110"/>
    <mergeCell ref="M110:R110"/>
    <mergeCell ref="S110:X110"/>
    <mergeCell ref="Y110:AD110"/>
    <mergeCell ref="D107:L107"/>
    <mergeCell ref="M107:R107"/>
    <mergeCell ref="S107:X107"/>
    <mergeCell ref="Y107:AD107"/>
    <mergeCell ref="D108:L108"/>
    <mergeCell ref="M108:R108"/>
    <mergeCell ref="S108:X108"/>
    <mergeCell ref="Y108:AD108"/>
    <mergeCell ref="D117:L117"/>
    <mergeCell ref="M117:R117"/>
    <mergeCell ref="S117:X117"/>
    <mergeCell ref="Y117:AD117"/>
    <mergeCell ref="D118:L118"/>
    <mergeCell ref="M118:R118"/>
    <mergeCell ref="S118:X118"/>
    <mergeCell ref="Y118:AD118"/>
    <mergeCell ref="D115:L115"/>
    <mergeCell ref="M115:R115"/>
    <mergeCell ref="S115:X115"/>
    <mergeCell ref="Y115:AD115"/>
    <mergeCell ref="D116:L116"/>
    <mergeCell ref="M116:R116"/>
    <mergeCell ref="S116:X116"/>
    <mergeCell ref="Y116:AD116"/>
    <mergeCell ref="D113:L113"/>
    <mergeCell ref="M113:R113"/>
    <mergeCell ref="S113:X113"/>
    <mergeCell ref="Y113:AD113"/>
    <mergeCell ref="D114:L114"/>
    <mergeCell ref="M114:R114"/>
    <mergeCell ref="S114:X114"/>
    <mergeCell ref="Y114:AD114"/>
    <mergeCell ref="D123:L123"/>
    <mergeCell ref="M123:R123"/>
    <mergeCell ref="S123:X123"/>
    <mergeCell ref="Y123:AD123"/>
    <mergeCell ref="D124:L124"/>
    <mergeCell ref="M124:R124"/>
    <mergeCell ref="S124:X124"/>
    <mergeCell ref="Y124:AD124"/>
    <mergeCell ref="D121:L121"/>
    <mergeCell ref="M121:R121"/>
    <mergeCell ref="S121:X121"/>
    <mergeCell ref="Y121:AD121"/>
    <mergeCell ref="D122:L122"/>
    <mergeCell ref="M122:R122"/>
    <mergeCell ref="S122:X122"/>
    <mergeCell ref="Y122:AD122"/>
    <mergeCell ref="D119:L119"/>
    <mergeCell ref="M119:R119"/>
    <mergeCell ref="S119:X119"/>
    <mergeCell ref="Y119:AD119"/>
    <mergeCell ref="D120:L120"/>
    <mergeCell ref="M120:R120"/>
    <mergeCell ref="S120:X120"/>
    <mergeCell ref="Y120:AD120"/>
    <mergeCell ref="D129:L129"/>
    <mergeCell ref="M129:R129"/>
    <mergeCell ref="S129:X129"/>
    <mergeCell ref="Y129:AD129"/>
    <mergeCell ref="D130:L130"/>
    <mergeCell ref="M130:R130"/>
    <mergeCell ref="S130:X130"/>
    <mergeCell ref="Y130:AD130"/>
    <mergeCell ref="D127:L127"/>
    <mergeCell ref="M127:R127"/>
    <mergeCell ref="S127:X127"/>
    <mergeCell ref="Y127:AD127"/>
    <mergeCell ref="D128:L128"/>
    <mergeCell ref="M128:R128"/>
    <mergeCell ref="S128:X128"/>
    <mergeCell ref="Y128:AD128"/>
    <mergeCell ref="D125:L125"/>
    <mergeCell ref="M125:R125"/>
    <mergeCell ref="S125:X125"/>
    <mergeCell ref="Y125:AD125"/>
    <mergeCell ref="D126:L126"/>
    <mergeCell ref="M126:R126"/>
    <mergeCell ref="S126:X126"/>
    <mergeCell ref="Y126:AD126"/>
    <mergeCell ref="D133:L133"/>
    <mergeCell ref="M133:R133"/>
    <mergeCell ref="S133:X133"/>
    <mergeCell ref="Y133:AD133"/>
    <mergeCell ref="D134:L134"/>
    <mergeCell ref="M134:R134"/>
    <mergeCell ref="S134:X134"/>
    <mergeCell ref="Y134:AD134"/>
    <mergeCell ref="D131:L131"/>
    <mergeCell ref="M131:R131"/>
    <mergeCell ref="S131:X131"/>
    <mergeCell ref="Y131:AD131"/>
    <mergeCell ref="D132:L132"/>
    <mergeCell ref="M132:R132"/>
    <mergeCell ref="S132:X132"/>
    <mergeCell ref="Y132:AD132"/>
    <mergeCell ref="D139:L139"/>
    <mergeCell ref="M139:R139"/>
    <mergeCell ref="S139:X139"/>
    <mergeCell ref="Y139:AD139"/>
    <mergeCell ref="D135:L135"/>
    <mergeCell ref="M135:R135"/>
    <mergeCell ref="S135:X135"/>
    <mergeCell ref="Y135:AD135"/>
    <mergeCell ref="D136:L136"/>
    <mergeCell ref="M136:R136"/>
    <mergeCell ref="S136:X136"/>
    <mergeCell ref="Y136:AD136"/>
    <mergeCell ref="D137:L137"/>
    <mergeCell ref="M137:R137"/>
    <mergeCell ref="S137:X137"/>
    <mergeCell ref="Y137:AD137"/>
    <mergeCell ref="D138:L138"/>
    <mergeCell ref="M138:R138"/>
    <mergeCell ref="S138:X138"/>
    <mergeCell ref="Y138:AD138"/>
    <mergeCell ref="N218:R218"/>
    <mergeCell ref="C200:AD200"/>
    <mergeCell ref="C201:AD201"/>
    <mergeCell ref="B208:AD208"/>
    <mergeCell ref="C211:AD211"/>
    <mergeCell ref="C212:AD212"/>
    <mergeCell ref="C213:AD213"/>
    <mergeCell ref="C218:M219"/>
    <mergeCell ref="Y146:AD146"/>
    <mergeCell ref="D147:L147"/>
    <mergeCell ref="M147:R147"/>
    <mergeCell ref="Y141:AD141"/>
    <mergeCell ref="D142:L142"/>
    <mergeCell ref="M142:R142"/>
    <mergeCell ref="S142:X142"/>
    <mergeCell ref="Y142:AD142"/>
    <mergeCell ref="D143:L143"/>
    <mergeCell ref="M143:R143"/>
    <mergeCell ref="S143:X143"/>
    <mergeCell ref="Y143:AD143"/>
    <mergeCell ref="Y148:AD148"/>
    <mergeCell ref="D149:L149"/>
    <mergeCell ref="M149:R149"/>
    <mergeCell ref="S149:X149"/>
    <mergeCell ref="C210:AD210"/>
    <mergeCell ref="D144:L144"/>
    <mergeCell ref="M144:R144"/>
    <mergeCell ref="S144:X144"/>
    <mergeCell ref="AA231:AD231"/>
    <mergeCell ref="N232:P232"/>
    <mergeCell ref="Q232:R232"/>
    <mergeCell ref="AA232:AD232"/>
    <mergeCell ref="D140:L140"/>
    <mergeCell ref="M140:R140"/>
    <mergeCell ref="S140:X140"/>
    <mergeCell ref="Y140:AD140"/>
    <mergeCell ref="D141:L141"/>
    <mergeCell ref="M141:R141"/>
    <mergeCell ref="S141:X141"/>
    <mergeCell ref="W218:Z219"/>
    <mergeCell ref="S218:V219"/>
    <mergeCell ref="W220:Z220"/>
    <mergeCell ref="W221:Z221"/>
    <mergeCell ref="AA218:AD219"/>
    <mergeCell ref="AA221:AD221"/>
    <mergeCell ref="Y149:AD149"/>
    <mergeCell ref="D150:L150"/>
    <mergeCell ref="M150:R150"/>
    <mergeCell ref="S150:X150"/>
    <mergeCell ref="Y150:AD150"/>
    <mergeCell ref="S147:X147"/>
    <mergeCell ref="Y144:AD144"/>
    <mergeCell ref="D145:L145"/>
    <mergeCell ref="M145:R145"/>
    <mergeCell ref="S145:X145"/>
    <mergeCell ref="Y145:AD145"/>
    <mergeCell ref="D146:L146"/>
    <mergeCell ref="M146:R146"/>
    <mergeCell ref="S146:X146"/>
    <mergeCell ref="Y147:AD147"/>
    <mergeCell ref="AA268:AD268"/>
    <mergeCell ref="N269:P269"/>
    <mergeCell ref="Q269:R269"/>
    <mergeCell ref="AA269:AD269"/>
    <mergeCell ref="N270:P270"/>
    <mergeCell ref="Q270:R270"/>
    <mergeCell ref="AA270:AD270"/>
    <mergeCell ref="Q268:R268"/>
    <mergeCell ref="N268:P268"/>
    <mergeCell ref="N271:P271"/>
    <mergeCell ref="Q271:R271"/>
    <mergeCell ref="AA271:AD271"/>
    <mergeCell ref="S271:V271"/>
    <mergeCell ref="S268:V268"/>
    <mergeCell ref="S269:V269"/>
    <mergeCell ref="AA220:AD220"/>
    <mergeCell ref="N259:P259"/>
    <mergeCell ref="Q259:R259"/>
    <mergeCell ref="AA259:AD259"/>
    <mergeCell ref="N260:P260"/>
    <mergeCell ref="Q260:R260"/>
    <mergeCell ref="AA260:AD260"/>
    <mergeCell ref="N261:P261"/>
    <mergeCell ref="Q261:R261"/>
    <mergeCell ref="AA261:AD261"/>
    <mergeCell ref="N262:P262"/>
    <mergeCell ref="Q262:R262"/>
    <mergeCell ref="AA262:AD262"/>
    <mergeCell ref="AA237:AD237"/>
    <mergeCell ref="N238:P238"/>
    <mergeCell ref="Q238:R238"/>
    <mergeCell ref="AA238:AD238"/>
    <mergeCell ref="N239:P239"/>
    <mergeCell ref="Q239:R239"/>
    <mergeCell ref="AA239:AD239"/>
    <mergeCell ref="N240:P240"/>
    <mergeCell ref="Q240:R240"/>
    <mergeCell ref="N247:P247"/>
    <mergeCell ref="Q247:R247"/>
    <mergeCell ref="AA247:AD247"/>
    <mergeCell ref="N248:P248"/>
    <mergeCell ref="S245:V245"/>
    <mergeCell ref="W246:Z246"/>
    <mergeCell ref="W247:Z247"/>
    <mergeCell ref="W248:Z248"/>
    <mergeCell ref="N221:P221"/>
    <mergeCell ref="S244:V244"/>
    <mergeCell ref="AA222:AD222"/>
    <mergeCell ref="N223:P223"/>
    <mergeCell ref="Q223:R223"/>
    <mergeCell ref="AA223:AD223"/>
    <mergeCell ref="N224:P224"/>
    <mergeCell ref="Q224:R224"/>
    <mergeCell ref="AA224:AD224"/>
    <mergeCell ref="N225:P225"/>
    <mergeCell ref="Q225:R225"/>
    <mergeCell ref="AA225:AD225"/>
    <mergeCell ref="AA228:AD228"/>
    <mergeCell ref="N229:P229"/>
    <mergeCell ref="Q229:R229"/>
    <mergeCell ref="AA229:AD229"/>
    <mergeCell ref="N230:P230"/>
    <mergeCell ref="S226:V226"/>
    <mergeCell ref="S227:V227"/>
    <mergeCell ref="AA226:AD226"/>
    <mergeCell ref="N227:P227"/>
    <mergeCell ref="Q227:R227"/>
    <mergeCell ref="AA227:AD227"/>
    <mergeCell ref="N228:P228"/>
    <mergeCell ref="Q228:R228"/>
    <mergeCell ref="AA230:AD230"/>
    <mergeCell ref="S220:V220"/>
    <mergeCell ref="S221:V221"/>
    <mergeCell ref="C214:AD214"/>
    <mergeCell ref="C215:AD215"/>
    <mergeCell ref="AA217:AD217"/>
    <mergeCell ref="N219:P219"/>
    <mergeCell ref="Q219:R219"/>
    <mergeCell ref="N220:P220"/>
    <mergeCell ref="Q220:R220"/>
    <mergeCell ref="D220:M220"/>
    <mergeCell ref="D221:M221"/>
    <mergeCell ref="S234:V234"/>
    <mergeCell ref="S235:V235"/>
    <mergeCell ref="S232:V232"/>
    <mergeCell ref="S233:V233"/>
    <mergeCell ref="S230:V230"/>
    <mergeCell ref="S231:V231"/>
    <mergeCell ref="S228:V228"/>
    <mergeCell ref="S229:V229"/>
    <mergeCell ref="D228:M228"/>
    <mergeCell ref="D229:M229"/>
    <mergeCell ref="D230:M230"/>
    <mergeCell ref="D231:M231"/>
    <mergeCell ref="D232:M232"/>
    <mergeCell ref="Q230:R230"/>
    <mergeCell ref="Q221:R221"/>
    <mergeCell ref="N233:P233"/>
    <mergeCell ref="Q233:R233"/>
    <mergeCell ref="N222:P222"/>
    <mergeCell ref="Q222:R222"/>
    <mergeCell ref="N226:P226"/>
    <mergeCell ref="Q226:R226"/>
    <mergeCell ref="S224:V224"/>
    <mergeCell ref="S225:V225"/>
    <mergeCell ref="S222:V222"/>
    <mergeCell ref="S223:V223"/>
    <mergeCell ref="Q231:R231"/>
    <mergeCell ref="S242:V242"/>
    <mergeCell ref="S243:V243"/>
    <mergeCell ref="S240:V240"/>
    <mergeCell ref="S241:V241"/>
    <mergeCell ref="S238:V238"/>
    <mergeCell ref="S239:V239"/>
    <mergeCell ref="S236:V236"/>
    <mergeCell ref="D222:M222"/>
    <mergeCell ref="D223:M223"/>
    <mergeCell ref="S237:V237"/>
    <mergeCell ref="D239:M239"/>
    <mergeCell ref="D240:M240"/>
    <mergeCell ref="D241:M241"/>
    <mergeCell ref="D242:M242"/>
    <mergeCell ref="N237:P237"/>
    <mergeCell ref="Q237:R237"/>
    <mergeCell ref="N244:P244"/>
    <mergeCell ref="D224:M224"/>
    <mergeCell ref="D225:M225"/>
    <mergeCell ref="D226:M226"/>
    <mergeCell ref="D227:M227"/>
    <mergeCell ref="D233:M233"/>
    <mergeCell ref="D234:M234"/>
    <mergeCell ref="D235:M235"/>
    <mergeCell ref="D236:M236"/>
    <mergeCell ref="D237:M237"/>
    <mergeCell ref="D238:M238"/>
    <mergeCell ref="D243:M243"/>
    <mergeCell ref="D244:M244"/>
    <mergeCell ref="N241:P241"/>
    <mergeCell ref="Q241:R241"/>
    <mergeCell ref="N231:P231"/>
    <mergeCell ref="D254:M254"/>
    <mergeCell ref="D255:M255"/>
    <mergeCell ref="S258:V258"/>
    <mergeCell ref="S259:V259"/>
    <mergeCell ref="S256:V256"/>
    <mergeCell ref="S257:V257"/>
    <mergeCell ref="W256:Z256"/>
    <mergeCell ref="W257:Z257"/>
    <mergeCell ref="W258:Z258"/>
    <mergeCell ref="W259:Z259"/>
    <mergeCell ref="W250:Z250"/>
    <mergeCell ref="W251:Z251"/>
    <mergeCell ref="W252:Z252"/>
    <mergeCell ref="W253:Z253"/>
    <mergeCell ref="W254:Z254"/>
    <mergeCell ref="W255:Z255"/>
    <mergeCell ref="D250:M250"/>
    <mergeCell ref="D251:M251"/>
    <mergeCell ref="D252:M252"/>
    <mergeCell ref="D253:M253"/>
    <mergeCell ref="N253:P253"/>
    <mergeCell ref="Q253:R253"/>
    <mergeCell ref="D256:M256"/>
    <mergeCell ref="D257:M257"/>
    <mergeCell ref="D258:M258"/>
    <mergeCell ref="D259:M259"/>
    <mergeCell ref="N256:P256"/>
    <mergeCell ref="Q256:R256"/>
    <mergeCell ref="S254:V254"/>
    <mergeCell ref="S255:V255"/>
    <mergeCell ref="S252:V252"/>
    <mergeCell ref="S253:V253"/>
    <mergeCell ref="S248:V248"/>
    <mergeCell ref="D266:M266"/>
    <mergeCell ref="D267:M267"/>
    <mergeCell ref="Q263:R263"/>
    <mergeCell ref="S275:V275"/>
    <mergeCell ref="W274:Z274"/>
    <mergeCell ref="W275:Z275"/>
    <mergeCell ref="W276:Z276"/>
    <mergeCell ref="W277:Z277"/>
    <mergeCell ref="W268:Z268"/>
    <mergeCell ref="W269:Z269"/>
    <mergeCell ref="W270:Z270"/>
    <mergeCell ref="W271:Z271"/>
    <mergeCell ref="W272:Z272"/>
    <mergeCell ref="W273:Z273"/>
    <mergeCell ref="D268:M268"/>
    <mergeCell ref="D269:M269"/>
    <mergeCell ref="D270:M270"/>
    <mergeCell ref="D271:M271"/>
    <mergeCell ref="S272:V272"/>
    <mergeCell ref="S273:V273"/>
    <mergeCell ref="S270:V270"/>
    <mergeCell ref="D274:M274"/>
    <mergeCell ref="D275:M275"/>
    <mergeCell ref="D276:M276"/>
    <mergeCell ref="D277:M277"/>
    <mergeCell ref="D263:M263"/>
    <mergeCell ref="D264:M264"/>
    <mergeCell ref="D265:M265"/>
    <mergeCell ref="D272:M272"/>
    <mergeCell ref="D273:M273"/>
    <mergeCell ref="D249:M249"/>
    <mergeCell ref="B508:AD508"/>
    <mergeCell ref="B510:AD510"/>
    <mergeCell ref="C485:AD485"/>
    <mergeCell ref="B492:AD492"/>
    <mergeCell ref="C493:AD493"/>
    <mergeCell ref="C494:AD494"/>
    <mergeCell ref="C495:AD495"/>
    <mergeCell ref="C497:P497"/>
    <mergeCell ref="Q497:AD497"/>
    <mergeCell ref="AA341:AD341"/>
    <mergeCell ref="D481:O481"/>
    <mergeCell ref="R479:AD479"/>
    <mergeCell ref="D482:O482"/>
    <mergeCell ref="R480:AD480"/>
    <mergeCell ref="R482:AD482"/>
    <mergeCell ref="C484:AD484"/>
    <mergeCell ref="R475:AD475"/>
    <mergeCell ref="C478:O478"/>
    <mergeCell ref="R476:AD476"/>
    <mergeCell ref="D474:O474"/>
    <mergeCell ref="R472:AD472"/>
    <mergeCell ref="D475:O475"/>
    <mergeCell ref="R473:AD473"/>
    <mergeCell ref="D476:O476"/>
    <mergeCell ref="R474:AD474"/>
    <mergeCell ref="D471:O471"/>
    <mergeCell ref="R469:AD469"/>
    <mergeCell ref="D472:O472"/>
    <mergeCell ref="N453:O453"/>
    <mergeCell ref="D454:G454"/>
    <mergeCell ref="D418:G418"/>
    <mergeCell ref="N418:O418"/>
    <mergeCell ref="AA516:AD516"/>
    <mergeCell ref="D517:H517"/>
    <mergeCell ref="I517:J517"/>
    <mergeCell ref="K517:N517"/>
    <mergeCell ref="O517:R517"/>
    <mergeCell ref="S517:V517"/>
    <mergeCell ref="W517:Z517"/>
    <mergeCell ref="AA517:AD517"/>
    <mergeCell ref="D516:H516"/>
    <mergeCell ref="I516:J516"/>
    <mergeCell ref="K516:N516"/>
    <mergeCell ref="O516:R516"/>
    <mergeCell ref="S516:V516"/>
    <mergeCell ref="W516:Z516"/>
    <mergeCell ref="C511:AD511"/>
    <mergeCell ref="C512:AD512"/>
    <mergeCell ref="C514:H515"/>
    <mergeCell ref="I514:J515"/>
    <mergeCell ref="K514:AD514"/>
    <mergeCell ref="K515:N515"/>
    <mergeCell ref="O515:R515"/>
    <mergeCell ref="S515:V515"/>
    <mergeCell ref="W515:Z515"/>
    <mergeCell ref="AA515:AD515"/>
    <mergeCell ref="AA520:AD520"/>
    <mergeCell ref="D521:H521"/>
    <mergeCell ref="I521:J521"/>
    <mergeCell ref="K521:N521"/>
    <mergeCell ref="O521:R521"/>
    <mergeCell ref="S521:V521"/>
    <mergeCell ref="W521:Z521"/>
    <mergeCell ref="AA521:AD521"/>
    <mergeCell ref="D520:H520"/>
    <mergeCell ref="I520:J520"/>
    <mergeCell ref="K520:N520"/>
    <mergeCell ref="O520:R520"/>
    <mergeCell ref="S520:V520"/>
    <mergeCell ref="W520:Z520"/>
    <mergeCell ref="AA518:AD518"/>
    <mergeCell ref="D519:H519"/>
    <mergeCell ref="I519:J519"/>
    <mergeCell ref="K519:N519"/>
    <mergeCell ref="O519:R519"/>
    <mergeCell ref="S519:V519"/>
    <mergeCell ref="W519:Z519"/>
    <mergeCell ref="AA519:AD519"/>
    <mergeCell ref="D518:H518"/>
    <mergeCell ref="I518:J518"/>
    <mergeCell ref="K518:N518"/>
    <mergeCell ref="O518:R518"/>
    <mergeCell ref="S518:V518"/>
    <mergeCell ref="W518:Z518"/>
    <mergeCell ref="AA524:AD524"/>
    <mergeCell ref="D525:H525"/>
    <mergeCell ref="I525:J525"/>
    <mergeCell ref="K525:N525"/>
    <mergeCell ref="O525:R525"/>
    <mergeCell ref="S525:V525"/>
    <mergeCell ref="W525:Z525"/>
    <mergeCell ref="AA525:AD525"/>
    <mergeCell ref="D524:H524"/>
    <mergeCell ref="I524:J524"/>
    <mergeCell ref="K524:N524"/>
    <mergeCell ref="O524:R524"/>
    <mergeCell ref="S524:V524"/>
    <mergeCell ref="W524:Z524"/>
    <mergeCell ref="AA522:AD522"/>
    <mergeCell ref="D523:H523"/>
    <mergeCell ref="I523:J523"/>
    <mergeCell ref="K523:N523"/>
    <mergeCell ref="O523:R523"/>
    <mergeCell ref="S523:V523"/>
    <mergeCell ref="W523:Z523"/>
    <mergeCell ref="AA523:AD523"/>
    <mergeCell ref="D522:H522"/>
    <mergeCell ref="I522:J522"/>
    <mergeCell ref="K522:N522"/>
    <mergeCell ref="O522:R522"/>
    <mergeCell ref="S522:V522"/>
    <mergeCell ref="W522:Z522"/>
    <mergeCell ref="AA528:AD528"/>
    <mergeCell ref="D529:H529"/>
    <mergeCell ref="I529:J529"/>
    <mergeCell ref="K529:N529"/>
    <mergeCell ref="O529:R529"/>
    <mergeCell ref="S529:V529"/>
    <mergeCell ref="W529:Z529"/>
    <mergeCell ref="AA529:AD529"/>
    <mergeCell ref="D528:H528"/>
    <mergeCell ref="I528:J528"/>
    <mergeCell ref="K528:N528"/>
    <mergeCell ref="O528:R528"/>
    <mergeCell ref="S528:V528"/>
    <mergeCell ref="W528:Z528"/>
    <mergeCell ref="AA526:AD526"/>
    <mergeCell ref="D527:H527"/>
    <mergeCell ref="I527:J527"/>
    <mergeCell ref="K527:N527"/>
    <mergeCell ref="O527:R527"/>
    <mergeCell ref="S527:V527"/>
    <mergeCell ref="W527:Z527"/>
    <mergeCell ref="AA527:AD527"/>
    <mergeCell ref="D526:H526"/>
    <mergeCell ref="I526:J526"/>
    <mergeCell ref="K526:N526"/>
    <mergeCell ref="O526:R526"/>
    <mergeCell ref="S526:V526"/>
    <mergeCell ref="W526:Z526"/>
    <mergeCell ref="AA532:AD532"/>
    <mergeCell ref="D533:H533"/>
    <mergeCell ref="I533:J533"/>
    <mergeCell ref="K533:N533"/>
    <mergeCell ref="O533:R533"/>
    <mergeCell ref="S533:V533"/>
    <mergeCell ref="W533:Z533"/>
    <mergeCell ref="AA533:AD533"/>
    <mergeCell ref="D532:H532"/>
    <mergeCell ref="I532:J532"/>
    <mergeCell ref="K532:N532"/>
    <mergeCell ref="O532:R532"/>
    <mergeCell ref="S532:V532"/>
    <mergeCell ref="W532:Z532"/>
    <mergeCell ref="AA530:AD530"/>
    <mergeCell ref="D531:H531"/>
    <mergeCell ref="I531:J531"/>
    <mergeCell ref="K531:N531"/>
    <mergeCell ref="O531:R531"/>
    <mergeCell ref="S531:V531"/>
    <mergeCell ref="W531:Z531"/>
    <mergeCell ref="AA531:AD531"/>
    <mergeCell ref="D530:H530"/>
    <mergeCell ref="I530:J530"/>
    <mergeCell ref="K530:N530"/>
    <mergeCell ref="O530:R530"/>
    <mergeCell ref="S530:V530"/>
    <mergeCell ref="W530:Z530"/>
    <mergeCell ref="AA536:AD536"/>
    <mergeCell ref="D537:H537"/>
    <mergeCell ref="I537:J537"/>
    <mergeCell ref="K537:N537"/>
    <mergeCell ref="O537:R537"/>
    <mergeCell ref="S537:V537"/>
    <mergeCell ref="W537:Z537"/>
    <mergeCell ref="AA537:AD537"/>
    <mergeCell ref="D536:H536"/>
    <mergeCell ref="I536:J536"/>
    <mergeCell ref="K536:N536"/>
    <mergeCell ref="O536:R536"/>
    <mergeCell ref="S536:V536"/>
    <mergeCell ref="W536:Z536"/>
    <mergeCell ref="AA534:AD534"/>
    <mergeCell ref="D535:H535"/>
    <mergeCell ref="I535:J535"/>
    <mergeCell ref="K535:N535"/>
    <mergeCell ref="O535:R535"/>
    <mergeCell ref="S535:V535"/>
    <mergeCell ref="W535:Z535"/>
    <mergeCell ref="AA535:AD535"/>
    <mergeCell ref="D534:H534"/>
    <mergeCell ref="I534:J534"/>
    <mergeCell ref="K534:N534"/>
    <mergeCell ref="O534:R534"/>
    <mergeCell ref="S534:V534"/>
    <mergeCell ref="W534:Z534"/>
    <mergeCell ref="AA540:AD540"/>
    <mergeCell ref="D541:H541"/>
    <mergeCell ref="I541:J541"/>
    <mergeCell ref="K541:N541"/>
    <mergeCell ref="O541:R541"/>
    <mergeCell ref="S541:V541"/>
    <mergeCell ref="W541:Z541"/>
    <mergeCell ref="AA541:AD541"/>
    <mergeCell ref="D540:H540"/>
    <mergeCell ref="I540:J540"/>
    <mergeCell ref="K540:N540"/>
    <mergeCell ref="O540:R540"/>
    <mergeCell ref="S540:V540"/>
    <mergeCell ref="W540:Z540"/>
    <mergeCell ref="AA538:AD538"/>
    <mergeCell ref="D539:H539"/>
    <mergeCell ref="I539:J539"/>
    <mergeCell ref="K539:N539"/>
    <mergeCell ref="O539:R539"/>
    <mergeCell ref="S539:V539"/>
    <mergeCell ref="W539:Z539"/>
    <mergeCell ref="AA539:AD539"/>
    <mergeCell ref="D538:H538"/>
    <mergeCell ref="I538:J538"/>
    <mergeCell ref="K538:N538"/>
    <mergeCell ref="O538:R538"/>
    <mergeCell ref="S538:V538"/>
    <mergeCell ref="W538:Z538"/>
    <mergeCell ref="AA544:AD544"/>
    <mergeCell ref="D545:H545"/>
    <mergeCell ref="I545:J545"/>
    <mergeCell ref="K545:N545"/>
    <mergeCell ref="O545:R545"/>
    <mergeCell ref="S545:V545"/>
    <mergeCell ref="W545:Z545"/>
    <mergeCell ref="AA545:AD545"/>
    <mergeCell ref="D544:H544"/>
    <mergeCell ref="I544:J544"/>
    <mergeCell ref="K544:N544"/>
    <mergeCell ref="O544:R544"/>
    <mergeCell ref="S544:V544"/>
    <mergeCell ref="W544:Z544"/>
    <mergeCell ref="AA542:AD542"/>
    <mergeCell ref="D543:H543"/>
    <mergeCell ref="I543:J543"/>
    <mergeCell ref="K543:N543"/>
    <mergeCell ref="O543:R543"/>
    <mergeCell ref="S543:V543"/>
    <mergeCell ref="W543:Z543"/>
    <mergeCell ref="AA543:AD543"/>
    <mergeCell ref="D542:H542"/>
    <mergeCell ref="I542:J542"/>
    <mergeCell ref="K542:N542"/>
    <mergeCell ref="O542:R542"/>
    <mergeCell ref="S542:V542"/>
    <mergeCell ref="W542:Z542"/>
    <mergeCell ref="AA548:AD548"/>
    <mergeCell ref="D549:H549"/>
    <mergeCell ref="I549:J549"/>
    <mergeCell ref="K549:N549"/>
    <mergeCell ref="O549:R549"/>
    <mergeCell ref="S549:V549"/>
    <mergeCell ref="W549:Z549"/>
    <mergeCell ref="AA549:AD549"/>
    <mergeCell ref="D548:H548"/>
    <mergeCell ref="I548:J548"/>
    <mergeCell ref="K548:N548"/>
    <mergeCell ref="O548:R548"/>
    <mergeCell ref="S548:V548"/>
    <mergeCell ref="W548:Z548"/>
    <mergeCell ref="AA546:AD546"/>
    <mergeCell ref="D547:H547"/>
    <mergeCell ref="I547:J547"/>
    <mergeCell ref="K547:N547"/>
    <mergeCell ref="O547:R547"/>
    <mergeCell ref="S547:V547"/>
    <mergeCell ref="W547:Z547"/>
    <mergeCell ref="AA547:AD547"/>
    <mergeCell ref="D546:H546"/>
    <mergeCell ref="I546:J546"/>
    <mergeCell ref="K546:N546"/>
    <mergeCell ref="O546:R546"/>
    <mergeCell ref="S546:V546"/>
    <mergeCell ref="W546:Z546"/>
    <mergeCell ref="AA552:AD552"/>
    <mergeCell ref="D553:H553"/>
    <mergeCell ref="I553:J553"/>
    <mergeCell ref="K553:N553"/>
    <mergeCell ref="O553:R553"/>
    <mergeCell ref="S553:V553"/>
    <mergeCell ref="W553:Z553"/>
    <mergeCell ref="AA553:AD553"/>
    <mergeCell ref="D552:H552"/>
    <mergeCell ref="I552:J552"/>
    <mergeCell ref="K552:N552"/>
    <mergeCell ref="O552:R552"/>
    <mergeCell ref="S552:V552"/>
    <mergeCell ref="W552:Z552"/>
    <mergeCell ref="AA550:AD550"/>
    <mergeCell ref="D551:H551"/>
    <mergeCell ref="I551:J551"/>
    <mergeCell ref="K551:N551"/>
    <mergeCell ref="O551:R551"/>
    <mergeCell ref="S551:V551"/>
    <mergeCell ref="W551:Z551"/>
    <mergeCell ref="AA551:AD551"/>
    <mergeCell ref="D550:H550"/>
    <mergeCell ref="I550:J550"/>
    <mergeCell ref="K550:N550"/>
    <mergeCell ref="O550:R550"/>
    <mergeCell ref="S550:V550"/>
    <mergeCell ref="W550:Z550"/>
    <mergeCell ref="AA556:AD556"/>
    <mergeCell ref="D557:H557"/>
    <mergeCell ref="I557:J557"/>
    <mergeCell ref="K557:N557"/>
    <mergeCell ref="O557:R557"/>
    <mergeCell ref="S557:V557"/>
    <mergeCell ref="W557:Z557"/>
    <mergeCell ref="AA557:AD557"/>
    <mergeCell ref="D556:H556"/>
    <mergeCell ref="I556:J556"/>
    <mergeCell ref="K556:N556"/>
    <mergeCell ref="O556:R556"/>
    <mergeCell ref="S556:V556"/>
    <mergeCell ref="W556:Z556"/>
    <mergeCell ref="AA554:AD554"/>
    <mergeCell ref="D555:H555"/>
    <mergeCell ref="I555:J555"/>
    <mergeCell ref="K555:N555"/>
    <mergeCell ref="O555:R555"/>
    <mergeCell ref="S555:V555"/>
    <mergeCell ref="W555:Z555"/>
    <mergeCell ref="AA555:AD555"/>
    <mergeCell ref="D554:H554"/>
    <mergeCell ref="I554:J554"/>
    <mergeCell ref="K554:N554"/>
    <mergeCell ref="O554:R554"/>
    <mergeCell ref="S554:V554"/>
    <mergeCell ref="W554:Z554"/>
    <mergeCell ref="AA560:AD560"/>
    <mergeCell ref="D561:H561"/>
    <mergeCell ref="I561:J561"/>
    <mergeCell ref="K561:N561"/>
    <mergeCell ref="O561:R561"/>
    <mergeCell ref="S561:V561"/>
    <mergeCell ref="W561:Z561"/>
    <mergeCell ref="AA561:AD561"/>
    <mergeCell ref="D560:H560"/>
    <mergeCell ref="I560:J560"/>
    <mergeCell ref="K560:N560"/>
    <mergeCell ref="O560:R560"/>
    <mergeCell ref="S560:V560"/>
    <mergeCell ref="W560:Z560"/>
    <mergeCell ref="AA558:AD558"/>
    <mergeCell ref="D559:H559"/>
    <mergeCell ref="I559:J559"/>
    <mergeCell ref="K559:N559"/>
    <mergeCell ref="O559:R559"/>
    <mergeCell ref="S559:V559"/>
    <mergeCell ref="W559:Z559"/>
    <mergeCell ref="AA559:AD559"/>
    <mergeCell ref="D558:H558"/>
    <mergeCell ref="I558:J558"/>
    <mergeCell ref="K558:N558"/>
    <mergeCell ref="O558:R558"/>
    <mergeCell ref="S558:V558"/>
    <mergeCell ref="W558:Z558"/>
    <mergeCell ref="AA564:AD564"/>
    <mergeCell ref="D565:H565"/>
    <mergeCell ref="I565:J565"/>
    <mergeCell ref="K565:N565"/>
    <mergeCell ref="O565:R565"/>
    <mergeCell ref="S565:V565"/>
    <mergeCell ref="W565:Z565"/>
    <mergeCell ref="AA565:AD565"/>
    <mergeCell ref="D564:H564"/>
    <mergeCell ref="I564:J564"/>
    <mergeCell ref="K564:N564"/>
    <mergeCell ref="O564:R564"/>
    <mergeCell ref="S564:V564"/>
    <mergeCell ref="W564:Z564"/>
    <mergeCell ref="AA562:AD562"/>
    <mergeCell ref="D563:H563"/>
    <mergeCell ref="I563:J563"/>
    <mergeCell ref="K563:N563"/>
    <mergeCell ref="O563:R563"/>
    <mergeCell ref="S563:V563"/>
    <mergeCell ref="W563:Z563"/>
    <mergeCell ref="AA563:AD563"/>
    <mergeCell ref="D562:H562"/>
    <mergeCell ref="I562:J562"/>
    <mergeCell ref="K562:N562"/>
    <mergeCell ref="O562:R562"/>
    <mergeCell ref="S562:V562"/>
    <mergeCell ref="W562:Z562"/>
    <mergeCell ref="AA568:AD568"/>
    <mergeCell ref="D569:H569"/>
    <mergeCell ref="I569:J569"/>
    <mergeCell ref="K569:N569"/>
    <mergeCell ref="O569:R569"/>
    <mergeCell ref="S569:V569"/>
    <mergeCell ref="W569:Z569"/>
    <mergeCell ref="AA569:AD569"/>
    <mergeCell ref="D568:H568"/>
    <mergeCell ref="I568:J568"/>
    <mergeCell ref="K568:N568"/>
    <mergeCell ref="O568:R568"/>
    <mergeCell ref="S568:V568"/>
    <mergeCell ref="W568:Z568"/>
    <mergeCell ref="AA566:AD566"/>
    <mergeCell ref="D567:H567"/>
    <mergeCell ref="I567:J567"/>
    <mergeCell ref="K567:N567"/>
    <mergeCell ref="O567:R567"/>
    <mergeCell ref="S567:V567"/>
    <mergeCell ref="W567:Z567"/>
    <mergeCell ref="AA567:AD567"/>
    <mergeCell ref="D566:H566"/>
    <mergeCell ref="I566:J566"/>
    <mergeCell ref="K566:N566"/>
    <mergeCell ref="O566:R566"/>
    <mergeCell ref="S566:V566"/>
    <mergeCell ref="W566:Z566"/>
    <mergeCell ref="AA572:AD572"/>
    <mergeCell ref="D573:H573"/>
    <mergeCell ref="I573:J573"/>
    <mergeCell ref="K573:N573"/>
    <mergeCell ref="O573:R573"/>
    <mergeCell ref="S573:V573"/>
    <mergeCell ref="W573:Z573"/>
    <mergeCell ref="AA573:AD573"/>
    <mergeCell ref="D572:H572"/>
    <mergeCell ref="I572:J572"/>
    <mergeCell ref="K572:N572"/>
    <mergeCell ref="O572:R572"/>
    <mergeCell ref="S572:V572"/>
    <mergeCell ref="W572:Z572"/>
    <mergeCell ref="AA570:AD570"/>
    <mergeCell ref="D571:H571"/>
    <mergeCell ref="I571:J571"/>
    <mergeCell ref="K571:N571"/>
    <mergeCell ref="O571:R571"/>
    <mergeCell ref="S571:V571"/>
    <mergeCell ref="W571:Z571"/>
    <mergeCell ref="AA571:AD571"/>
    <mergeCell ref="D570:H570"/>
    <mergeCell ref="I570:J570"/>
    <mergeCell ref="K570:N570"/>
    <mergeCell ref="O570:R570"/>
    <mergeCell ref="S570:V570"/>
    <mergeCell ref="W570:Z570"/>
    <mergeCell ref="C654:AD654"/>
    <mergeCell ref="C655:AD655"/>
    <mergeCell ref="C656:AD656"/>
    <mergeCell ref="C657:AD657"/>
    <mergeCell ref="AA663:AD663"/>
    <mergeCell ref="C661:AD661"/>
    <mergeCell ref="AA574:AD574"/>
    <mergeCell ref="D575:H575"/>
    <mergeCell ref="I575:J575"/>
    <mergeCell ref="K575:N575"/>
    <mergeCell ref="O575:R575"/>
    <mergeCell ref="S575:V575"/>
    <mergeCell ref="W575:Z575"/>
    <mergeCell ref="AA575:AD575"/>
    <mergeCell ref="D574:H574"/>
    <mergeCell ref="I574:J574"/>
    <mergeCell ref="K574:N574"/>
    <mergeCell ref="O574:R574"/>
    <mergeCell ref="S574:V574"/>
    <mergeCell ref="W574:Z574"/>
    <mergeCell ref="D580:H580"/>
    <mergeCell ref="D581:H581"/>
    <mergeCell ref="D582:H582"/>
    <mergeCell ref="D583:H583"/>
    <mergeCell ref="D584:H584"/>
    <mergeCell ref="D585:H585"/>
    <mergeCell ref="D579:H579"/>
    <mergeCell ref="D594:H594"/>
    <mergeCell ref="D595:H595"/>
    <mergeCell ref="D596:H596"/>
    <mergeCell ref="D597:H597"/>
    <mergeCell ref="D598:H598"/>
    <mergeCell ref="D671:P671"/>
    <mergeCell ref="Q671:R671"/>
    <mergeCell ref="D672:P672"/>
    <mergeCell ref="Q672:R672"/>
    <mergeCell ref="D673:P673"/>
    <mergeCell ref="Q673:R673"/>
    <mergeCell ref="D668:P668"/>
    <mergeCell ref="Q668:R668"/>
    <mergeCell ref="D669:P669"/>
    <mergeCell ref="Q669:R669"/>
    <mergeCell ref="D670:P670"/>
    <mergeCell ref="Q670:R670"/>
    <mergeCell ref="C658:AD658"/>
    <mergeCell ref="C660:AD660"/>
    <mergeCell ref="AA665:AD665"/>
    <mergeCell ref="C666:P667"/>
    <mergeCell ref="Q666:R667"/>
    <mergeCell ref="S670:T670"/>
    <mergeCell ref="U670:V670"/>
    <mergeCell ref="W670:X670"/>
    <mergeCell ref="Y670:Z670"/>
    <mergeCell ref="AA670:AB670"/>
    <mergeCell ref="AC670:AD670"/>
    <mergeCell ref="S671:T671"/>
    <mergeCell ref="U671:V671"/>
    <mergeCell ref="W671:X671"/>
    <mergeCell ref="Y671:Z671"/>
    <mergeCell ref="AA668:AB668"/>
    <mergeCell ref="AC671:AD671"/>
    <mergeCell ref="W672:X672"/>
    <mergeCell ref="Y672:Z672"/>
    <mergeCell ref="AA672:AB672"/>
    <mergeCell ref="D680:P680"/>
    <mergeCell ref="Q680:R680"/>
    <mergeCell ref="D681:P681"/>
    <mergeCell ref="Q681:R681"/>
    <mergeCell ref="D682:P682"/>
    <mergeCell ref="Q682:R682"/>
    <mergeCell ref="D677:P677"/>
    <mergeCell ref="Q677:R677"/>
    <mergeCell ref="D678:P678"/>
    <mergeCell ref="Q678:R678"/>
    <mergeCell ref="D679:P679"/>
    <mergeCell ref="Q679:R679"/>
    <mergeCell ref="D674:P674"/>
    <mergeCell ref="Q674:R674"/>
    <mergeCell ref="D675:P675"/>
    <mergeCell ref="Q675:R675"/>
    <mergeCell ref="D676:P676"/>
    <mergeCell ref="Q676:R676"/>
    <mergeCell ref="D689:P689"/>
    <mergeCell ref="Q689:R689"/>
    <mergeCell ref="D690:P690"/>
    <mergeCell ref="Q690:R690"/>
    <mergeCell ref="D691:P691"/>
    <mergeCell ref="Q691:R691"/>
    <mergeCell ref="D686:P686"/>
    <mergeCell ref="Q686:R686"/>
    <mergeCell ref="D687:P687"/>
    <mergeCell ref="Q687:R687"/>
    <mergeCell ref="D688:P688"/>
    <mergeCell ref="Q688:R688"/>
    <mergeCell ref="D683:P683"/>
    <mergeCell ref="Q683:R683"/>
    <mergeCell ref="D684:P684"/>
    <mergeCell ref="Q684:R684"/>
    <mergeCell ref="D685:P685"/>
    <mergeCell ref="Q685:R685"/>
    <mergeCell ref="D698:P698"/>
    <mergeCell ref="Q698:R698"/>
    <mergeCell ref="D699:P699"/>
    <mergeCell ref="Q699:R699"/>
    <mergeCell ref="D700:P700"/>
    <mergeCell ref="Q700:R700"/>
    <mergeCell ref="D695:P695"/>
    <mergeCell ref="Q695:R695"/>
    <mergeCell ref="D696:P696"/>
    <mergeCell ref="Q696:R696"/>
    <mergeCell ref="D697:P697"/>
    <mergeCell ref="Q697:R697"/>
    <mergeCell ref="D692:P692"/>
    <mergeCell ref="Q692:R692"/>
    <mergeCell ref="D693:P693"/>
    <mergeCell ref="Q693:R693"/>
    <mergeCell ref="D694:P694"/>
    <mergeCell ref="Q694:R694"/>
    <mergeCell ref="D707:P707"/>
    <mergeCell ref="Q707:R707"/>
    <mergeCell ref="D708:P708"/>
    <mergeCell ref="Q708:R708"/>
    <mergeCell ref="D709:P709"/>
    <mergeCell ref="Q709:R709"/>
    <mergeCell ref="D704:P704"/>
    <mergeCell ref="Q704:R704"/>
    <mergeCell ref="D705:P705"/>
    <mergeCell ref="Q705:R705"/>
    <mergeCell ref="D706:P706"/>
    <mergeCell ref="Q706:R706"/>
    <mergeCell ref="D701:P701"/>
    <mergeCell ref="Q701:R701"/>
    <mergeCell ref="D702:P702"/>
    <mergeCell ref="Q702:R702"/>
    <mergeCell ref="D703:P703"/>
    <mergeCell ref="Q703:R703"/>
    <mergeCell ref="D716:P716"/>
    <mergeCell ref="Q716:R716"/>
    <mergeCell ref="D717:P717"/>
    <mergeCell ref="Q717:R717"/>
    <mergeCell ref="D718:P718"/>
    <mergeCell ref="Q718:R718"/>
    <mergeCell ref="D713:P713"/>
    <mergeCell ref="Q713:R713"/>
    <mergeCell ref="D714:P714"/>
    <mergeCell ref="Q714:R714"/>
    <mergeCell ref="D715:P715"/>
    <mergeCell ref="Q715:R715"/>
    <mergeCell ref="D710:P710"/>
    <mergeCell ref="Q710:R710"/>
    <mergeCell ref="D711:P711"/>
    <mergeCell ref="Q711:R711"/>
    <mergeCell ref="D712:P712"/>
    <mergeCell ref="Q712:R712"/>
    <mergeCell ref="D722:P722"/>
    <mergeCell ref="Q722:R722"/>
    <mergeCell ref="D723:P723"/>
    <mergeCell ref="Q723:R723"/>
    <mergeCell ref="D724:P724"/>
    <mergeCell ref="Q724:R724"/>
    <mergeCell ref="D719:P719"/>
    <mergeCell ref="Q719:R719"/>
    <mergeCell ref="D720:P720"/>
    <mergeCell ref="Q720:R720"/>
    <mergeCell ref="D721:P721"/>
    <mergeCell ref="Q721:R721"/>
    <mergeCell ref="D737:P737"/>
    <mergeCell ref="Q737:R737"/>
    <mergeCell ref="D738:P738"/>
    <mergeCell ref="Q738:R738"/>
    <mergeCell ref="D775:P775"/>
    <mergeCell ref="D766:P766"/>
    <mergeCell ref="D757:P757"/>
    <mergeCell ref="D748:P748"/>
    <mergeCell ref="D739:P739"/>
    <mergeCell ref="D728:P728"/>
    <mergeCell ref="Q728:R728"/>
    <mergeCell ref="D729:P729"/>
    <mergeCell ref="Q729:R729"/>
    <mergeCell ref="D730:P730"/>
    <mergeCell ref="Q730:R730"/>
    <mergeCell ref="D725:P725"/>
    <mergeCell ref="Q725:R725"/>
    <mergeCell ref="D726:P726"/>
    <mergeCell ref="Q726:R726"/>
    <mergeCell ref="D727:P727"/>
    <mergeCell ref="Q727:R727"/>
    <mergeCell ref="D806:G806"/>
    <mergeCell ref="D807:G807"/>
    <mergeCell ref="D808:G808"/>
    <mergeCell ref="D809:G809"/>
    <mergeCell ref="D810:G810"/>
    <mergeCell ref="D811:G811"/>
    <mergeCell ref="D731:P731"/>
    <mergeCell ref="Q731:R731"/>
    <mergeCell ref="D732:P732"/>
    <mergeCell ref="Q732:R732"/>
    <mergeCell ref="D733:P733"/>
    <mergeCell ref="Q733:R733"/>
    <mergeCell ref="D734:P734"/>
    <mergeCell ref="Q734:R734"/>
    <mergeCell ref="D735:P735"/>
    <mergeCell ref="Q735:R735"/>
    <mergeCell ref="D736:P736"/>
    <mergeCell ref="Q736:R736"/>
    <mergeCell ref="Q739:R739"/>
    <mergeCell ref="D740:P740"/>
    <mergeCell ref="Q740:R740"/>
    <mergeCell ref="D741:P741"/>
    <mergeCell ref="Q741:R741"/>
    <mergeCell ref="D742:P742"/>
    <mergeCell ref="Q742:R742"/>
    <mergeCell ref="D743:P743"/>
    <mergeCell ref="Q743:R743"/>
    <mergeCell ref="D744:P744"/>
    <mergeCell ref="Q744:R744"/>
    <mergeCell ref="D745:P745"/>
    <mergeCell ref="Q745:R745"/>
    <mergeCell ref="D942:AD942"/>
    <mergeCell ref="C944:AD944"/>
    <mergeCell ref="C945:AD945"/>
    <mergeCell ref="D936:AD936"/>
    <mergeCell ref="D937:AD937"/>
    <mergeCell ref="D938:AD938"/>
    <mergeCell ref="D939:AD939"/>
    <mergeCell ref="D940:AD940"/>
    <mergeCell ref="D941:AD941"/>
    <mergeCell ref="D930:AD930"/>
    <mergeCell ref="D931:AD931"/>
    <mergeCell ref="D932:AD932"/>
    <mergeCell ref="D933:AD933"/>
    <mergeCell ref="D934:AD934"/>
    <mergeCell ref="D935:AD935"/>
    <mergeCell ref="D924:AD924"/>
    <mergeCell ref="D925:AD925"/>
    <mergeCell ref="D926:AD926"/>
    <mergeCell ref="D927:AD927"/>
    <mergeCell ref="D928:AD928"/>
    <mergeCell ref="D929:AD929"/>
    <mergeCell ref="D921:AD921"/>
    <mergeCell ref="D922:AD922"/>
    <mergeCell ref="D923:AD923"/>
    <mergeCell ref="C913:E913"/>
    <mergeCell ref="F913:AD913"/>
    <mergeCell ref="D825:G825"/>
    <mergeCell ref="D826:G826"/>
    <mergeCell ref="D827:G827"/>
    <mergeCell ref="D828:G828"/>
    <mergeCell ref="D829:G829"/>
    <mergeCell ref="D830:G830"/>
    <mergeCell ref="D831:G831"/>
    <mergeCell ref="D832:G832"/>
    <mergeCell ref="D833:G833"/>
    <mergeCell ref="D834:G834"/>
    <mergeCell ref="D835:G835"/>
    <mergeCell ref="D836:G836"/>
    <mergeCell ref="D837:G837"/>
    <mergeCell ref="D838:G838"/>
    <mergeCell ref="D849:G849"/>
    <mergeCell ref="D850:G850"/>
    <mergeCell ref="D851:G851"/>
    <mergeCell ref="D887:G887"/>
    <mergeCell ref="D888:G888"/>
    <mergeCell ref="D889:G889"/>
    <mergeCell ref="D890:G890"/>
    <mergeCell ref="D891:G891"/>
    <mergeCell ref="D892:G892"/>
    <mergeCell ref="D846:G846"/>
    <mergeCell ref="D840:G840"/>
    <mergeCell ref="D841:G841"/>
    <mergeCell ref="D842:G842"/>
    <mergeCell ref="C790:G791"/>
    <mergeCell ref="H790:AD790"/>
    <mergeCell ref="C915:E915"/>
    <mergeCell ref="F915:AD915"/>
    <mergeCell ref="D920:AD920"/>
    <mergeCell ref="W222:Z222"/>
    <mergeCell ref="W223:Z223"/>
    <mergeCell ref="W224:Z224"/>
    <mergeCell ref="W225:Z225"/>
    <mergeCell ref="W226:Z226"/>
    <mergeCell ref="W227:Z227"/>
    <mergeCell ref="W228:Z228"/>
    <mergeCell ref="W229:Z229"/>
    <mergeCell ref="W230:Z230"/>
    <mergeCell ref="W231:Z231"/>
    <mergeCell ref="W232:Z232"/>
    <mergeCell ref="W233:Z233"/>
    <mergeCell ref="W234:Z234"/>
    <mergeCell ref="W235:Z235"/>
    <mergeCell ref="W236:Z236"/>
    <mergeCell ref="W237:Z237"/>
    <mergeCell ref="W238:Z238"/>
    <mergeCell ref="W239:Z239"/>
    <mergeCell ref="W240:Z240"/>
    <mergeCell ref="W241:Z241"/>
    <mergeCell ref="W242:Z242"/>
    <mergeCell ref="W243:Z243"/>
    <mergeCell ref="D848:G848"/>
    <mergeCell ref="C917:E917"/>
    <mergeCell ref="F917:AD917"/>
    <mergeCell ref="D823:G823"/>
    <mergeCell ref="C919:AD919"/>
    <mergeCell ref="D245:M245"/>
    <mergeCell ref="D246:M246"/>
    <mergeCell ref="D247:M247"/>
    <mergeCell ref="D248:M248"/>
    <mergeCell ref="D260:M260"/>
    <mergeCell ref="D261:M261"/>
    <mergeCell ref="D262:M262"/>
    <mergeCell ref="D792:G792"/>
    <mergeCell ref="D793:G793"/>
    <mergeCell ref="D794:G794"/>
    <mergeCell ref="D795:G795"/>
    <mergeCell ref="D796:G796"/>
    <mergeCell ref="D797:G797"/>
    <mergeCell ref="D798:G798"/>
    <mergeCell ref="D799:G799"/>
    <mergeCell ref="D800:G800"/>
    <mergeCell ref="S666:AD666"/>
    <mergeCell ref="S667:T667"/>
    <mergeCell ref="U667:V667"/>
    <mergeCell ref="W667:X667"/>
    <mergeCell ref="Y667:Z667"/>
    <mergeCell ref="AA667:AB667"/>
    <mergeCell ref="AC667:AD667"/>
    <mergeCell ref="S668:T668"/>
    <mergeCell ref="U668:V668"/>
    <mergeCell ref="W668:X668"/>
    <mergeCell ref="Y668:Z668"/>
    <mergeCell ref="AC668:AD668"/>
    <mergeCell ref="S669:T669"/>
    <mergeCell ref="U669:V669"/>
    <mergeCell ref="W669:X669"/>
    <mergeCell ref="AA789:AD789"/>
    <mergeCell ref="Y669:Z669"/>
    <mergeCell ref="AA669:AB669"/>
    <mergeCell ref="AC669:AD669"/>
    <mergeCell ref="S672:T672"/>
    <mergeCell ref="U672:V672"/>
    <mergeCell ref="AC672:AD672"/>
    <mergeCell ref="S673:T673"/>
    <mergeCell ref="U673:V673"/>
    <mergeCell ref="W673:X673"/>
    <mergeCell ref="Y673:Z673"/>
    <mergeCell ref="AA673:AB673"/>
    <mergeCell ref="AC673:AD673"/>
    <mergeCell ref="S674:T674"/>
    <mergeCell ref="U674:V674"/>
    <mergeCell ref="W674:X674"/>
    <mergeCell ref="Y674:Z674"/>
    <mergeCell ref="AA674:AB674"/>
    <mergeCell ref="AC674:AD674"/>
    <mergeCell ref="AA671:AB671"/>
    <mergeCell ref="S675:T675"/>
    <mergeCell ref="U675:V675"/>
    <mergeCell ref="W675:X675"/>
    <mergeCell ref="Y675:Z675"/>
    <mergeCell ref="AA675:AB675"/>
    <mergeCell ref="AC675:AD675"/>
    <mergeCell ref="S676:T676"/>
    <mergeCell ref="U676:V676"/>
    <mergeCell ref="W676:X676"/>
    <mergeCell ref="Y676:Z676"/>
    <mergeCell ref="AA676:AB676"/>
    <mergeCell ref="AC676:AD676"/>
    <mergeCell ref="S677:T677"/>
    <mergeCell ref="U677:V677"/>
    <mergeCell ref="W677:X677"/>
    <mergeCell ref="Y677:Z677"/>
    <mergeCell ref="AA677:AB677"/>
    <mergeCell ref="AC677:AD677"/>
    <mergeCell ref="S678:T678"/>
    <mergeCell ref="U678:V678"/>
    <mergeCell ref="W678:X678"/>
    <mergeCell ref="Y678:Z678"/>
    <mergeCell ref="AA678:AB678"/>
    <mergeCell ref="AC678:AD678"/>
    <mergeCell ref="S679:T679"/>
    <mergeCell ref="U679:V679"/>
    <mergeCell ref="W679:X679"/>
    <mergeCell ref="Y679:Z679"/>
    <mergeCell ref="AA679:AB679"/>
    <mergeCell ref="AC679:AD679"/>
    <mergeCell ref="S680:T680"/>
    <mergeCell ref="U680:V680"/>
    <mergeCell ref="W680:X680"/>
    <mergeCell ref="Y680:Z680"/>
    <mergeCell ref="AA680:AB680"/>
    <mergeCell ref="AC680:AD680"/>
    <mergeCell ref="S681:T681"/>
    <mergeCell ref="U681:V681"/>
    <mergeCell ref="W681:X681"/>
    <mergeCell ref="Y681:Z681"/>
    <mergeCell ref="AA681:AB681"/>
    <mergeCell ref="AC681:AD681"/>
    <mergeCell ref="S682:T682"/>
    <mergeCell ref="U682:V682"/>
    <mergeCell ref="W682:X682"/>
    <mergeCell ref="Y682:Z682"/>
    <mergeCell ref="AA682:AB682"/>
    <mergeCell ref="AC682:AD682"/>
    <mergeCell ref="S683:T683"/>
    <mergeCell ref="U683:V683"/>
    <mergeCell ref="W683:X683"/>
    <mergeCell ref="Y683:Z683"/>
    <mergeCell ref="AA683:AB683"/>
    <mergeCell ref="AC683:AD683"/>
    <mergeCell ref="S684:T684"/>
    <mergeCell ref="U684:V684"/>
    <mergeCell ref="W684:X684"/>
    <mergeCell ref="Y684:Z684"/>
    <mergeCell ref="AA684:AB684"/>
    <mergeCell ref="AC684:AD684"/>
    <mergeCell ref="S685:T685"/>
    <mergeCell ref="U685:V685"/>
    <mergeCell ref="W685:X685"/>
    <mergeCell ref="Y685:Z685"/>
    <mergeCell ref="AA685:AB685"/>
    <mergeCell ref="AC685:AD685"/>
    <mergeCell ref="S686:T686"/>
    <mergeCell ref="U686:V686"/>
    <mergeCell ref="W686:X686"/>
    <mergeCell ref="Y686:Z686"/>
    <mergeCell ref="AA686:AB686"/>
    <mergeCell ref="AC686:AD686"/>
    <mergeCell ref="S687:T687"/>
    <mergeCell ref="U687:V687"/>
    <mergeCell ref="W687:X687"/>
    <mergeCell ref="Y687:Z687"/>
    <mergeCell ref="AA687:AB687"/>
    <mergeCell ref="AC687:AD687"/>
    <mergeCell ref="S688:T688"/>
    <mergeCell ref="U688:V688"/>
    <mergeCell ref="W688:X688"/>
    <mergeCell ref="Y688:Z688"/>
    <mergeCell ref="AA688:AB688"/>
    <mergeCell ref="AC688:AD688"/>
    <mergeCell ref="S689:T689"/>
    <mergeCell ref="U689:V689"/>
    <mergeCell ref="W689:X689"/>
    <mergeCell ref="Y689:Z689"/>
    <mergeCell ref="AA689:AB689"/>
    <mergeCell ref="AC689:AD689"/>
    <mergeCell ref="S690:T690"/>
    <mergeCell ref="U690:V690"/>
    <mergeCell ref="W690:X690"/>
    <mergeCell ref="Y690:Z690"/>
    <mergeCell ref="AA690:AB690"/>
    <mergeCell ref="AC690:AD690"/>
    <mergeCell ref="S691:T691"/>
    <mergeCell ref="U691:V691"/>
    <mergeCell ref="W691:X691"/>
    <mergeCell ref="Y691:Z691"/>
    <mergeCell ref="AA691:AB691"/>
    <mergeCell ref="AC691:AD691"/>
    <mergeCell ref="S692:T692"/>
    <mergeCell ref="U692:V692"/>
    <mergeCell ref="W692:X692"/>
    <mergeCell ref="Y692:Z692"/>
    <mergeCell ref="AA692:AB692"/>
    <mergeCell ref="AC692:AD692"/>
    <mergeCell ref="S693:T693"/>
    <mergeCell ref="U693:V693"/>
    <mergeCell ref="W693:X693"/>
    <mergeCell ref="Y693:Z693"/>
    <mergeCell ref="AA693:AB693"/>
    <mergeCell ref="AC693:AD693"/>
    <mergeCell ref="S694:T694"/>
    <mergeCell ref="U694:V694"/>
    <mergeCell ref="W694:X694"/>
    <mergeCell ref="Y694:Z694"/>
    <mergeCell ref="AA694:AB694"/>
    <mergeCell ref="AC694:AD694"/>
    <mergeCell ref="S695:T695"/>
    <mergeCell ref="U695:V695"/>
    <mergeCell ref="W695:X695"/>
    <mergeCell ref="Y695:Z695"/>
    <mergeCell ref="AA695:AB695"/>
    <mergeCell ref="AC695:AD695"/>
    <mergeCell ref="S696:T696"/>
    <mergeCell ref="U696:V696"/>
    <mergeCell ref="W696:X696"/>
    <mergeCell ref="Y696:Z696"/>
    <mergeCell ref="AA696:AB696"/>
    <mergeCell ref="AC696:AD696"/>
    <mergeCell ref="S697:T697"/>
    <mergeCell ref="U697:V697"/>
    <mergeCell ref="W697:X697"/>
    <mergeCell ref="Y697:Z697"/>
    <mergeCell ref="AA697:AB697"/>
    <mergeCell ref="AC697:AD697"/>
    <mergeCell ref="S698:T698"/>
    <mergeCell ref="U698:V698"/>
    <mergeCell ref="W698:X698"/>
    <mergeCell ref="Y698:Z698"/>
    <mergeCell ref="AA698:AB698"/>
    <mergeCell ref="AC698:AD698"/>
    <mergeCell ref="S699:T699"/>
    <mergeCell ref="U699:V699"/>
    <mergeCell ref="W699:X699"/>
    <mergeCell ref="Y699:Z699"/>
    <mergeCell ref="AA699:AB699"/>
    <mergeCell ref="AC699:AD699"/>
    <mergeCell ref="S700:T700"/>
    <mergeCell ref="U700:V700"/>
    <mergeCell ref="W700:X700"/>
    <mergeCell ref="Y700:Z700"/>
    <mergeCell ref="AA700:AB700"/>
    <mergeCell ref="AC700:AD700"/>
    <mergeCell ref="S701:T701"/>
    <mergeCell ref="U701:V701"/>
    <mergeCell ref="W701:X701"/>
    <mergeCell ref="Y701:Z701"/>
    <mergeCell ref="AA701:AB701"/>
    <mergeCell ref="AC701:AD701"/>
    <mergeCell ref="S702:T702"/>
    <mergeCell ref="U702:V702"/>
    <mergeCell ref="W702:X702"/>
    <mergeCell ref="Y702:Z702"/>
    <mergeCell ref="AA702:AB702"/>
    <mergeCell ref="AC702:AD702"/>
    <mergeCell ref="S703:T703"/>
    <mergeCell ref="U703:V703"/>
    <mergeCell ref="W703:X703"/>
    <mergeCell ref="Y703:Z703"/>
    <mergeCell ref="AA703:AB703"/>
    <mergeCell ref="AC703:AD703"/>
    <mergeCell ref="S704:T704"/>
    <mergeCell ref="U704:V704"/>
    <mergeCell ref="W704:X704"/>
    <mergeCell ref="Y704:Z704"/>
    <mergeCell ref="AA704:AB704"/>
    <mergeCell ref="AC704:AD704"/>
    <mergeCell ref="S705:T705"/>
    <mergeCell ref="U705:V705"/>
    <mergeCell ref="W705:X705"/>
    <mergeCell ref="Y705:Z705"/>
    <mergeCell ref="AA705:AB705"/>
    <mergeCell ref="AC705:AD705"/>
    <mergeCell ref="S706:T706"/>
    <mergeCell ref="U706:V706"/>
    <mergeCell ref="W706:X706"/>
    <mergeCell ref="Y706:Z706"/>
    <mergeCell ref="AA706:AB706"/>
    <mergeCell ref="AC706:AD706"/>
    <mergeCell ref="S707:T707"/>
    <mergeCell ref="U707:V707"/>
    <mergeCell ref="W707:X707"/>
    <mergeCell ref="Y707:Z707"/>
    <mergeCell ref="AA707:AB707"/>
    <mergeCell ref="AC707:AD707"/>
    <mergeCell ref="S708:T708"/>
    <mergeCell ref="U708:V708"/>
    <mergeCell ref="W708:X708"/>
    <mergeCell ref="Y708:Z708"/>
    <mergeCell ref="AA708:AB708"/>
    <mergeCell ref="AC708:AD708"/>
    <mergeCell ref="S709:T709"/>
    <mergeCell ref="U709:V709"/>
    <mergeCell ref="W709:X709"/>
    <mergeCell ref="Y709:Z709"/>
    <mergeCell ref="AA709:AB709"/>
    <mergeCell ref="AC709:AD709"/>
    <mergeCell ref="S710:T710"/>
    <mergeCell ref="U710:V710"/>
    <mergeCell ref="W710:X710"/>
    <mergeCell ref="Y710:Z710"/>
    <mergeCell ref="AA710:AB710"/>
    <mergeCell ref="AC710:AD710"/>
    <mergeCell ref="S711:T711"/>
    <mergeCell ref="U711:V711"/>
    <mergeCell ref="W711:X711"/>
    <mergeCell ref="Y711:Z711"/>
    <mergeCell ref="AA711:AB711"/>
    <mergeCell ref="AC711:AD711"/>
    <mergeCell ref="S712:T712"/>
    <mergeCell ref="U712:V712"/>
    <mergeCell ref="W712:X712"/>
    <mergeCell ref="Y712:Z712"/>
    <mergeCell ref="AA712:AB712"/>
    <mergeCell ref="AC712:AD712"/>
    <mergeCell ref="S713:T713"/>
    <mergeCell ref="U713:V713"/>
    <mergeCell ref="W713:X713"/>
    <mergeCell ref="Y713:Z713"/>
    <mergeCell ref="AA713:AB713"/>
    <mergeCell ref="AC713:AD713"/>
    <mergeCell ref="S714:T714"/>
    <mergeCell ref="U714:V714"/>
    <mergeCell ref="W714:X714"/>
    <mergeCell ref="Y714:Z714"/>
    <mergeCell ref="AA714:AB714"/>
    <mergeCell ref="AC714:AD714"/>
    <mergeCell ref="S715:T715"/>
    <mergeCell ref="U715:V715"/>
    <mergeCell ref="W715:X715"/>
    <mergeCell ref="Y715:Z715"/>
    <mergeCell ref="AA715:AB715"/>
    <mergeCell ref="AC715:AD715"/>
    <mergeCell ref="S716:T716"/>
    <mergeCell ref="U716:V716"/>
    <mergeCell ref="W716:X716"/>
    <mergeCell ref="Y716:Z716"/>
    <mergeCell ref="AA716:AB716"/>
    <mergeCell ref="AC716:AD716"/>
    <mergeCell ref="S717:T717"/>
    <mergeCell ref="U717:V717"/>
    <mergeCell ref="W717:X717"/>
    <mergeCell ref="Y717:Z717"/>
    <mergeCell ref="AA717:AB717"/>
    <mergeCell ref="AC717:AD717"/>
    <mergeCell ref="S718:T718"/>
    <mergeCell ref="U718:V718"/>
    <mergeCell ref="W718:X718"/>
    <mergeCell ref="Y718:Z718"/>
    <mergeCell ref="AA718:AB718"/>
    <mergeCell ref="AC718:AD718"/>
    <mergeCell ref="S719:T719"/>
    <mergeCell ref="U719:V719"/>
    <mergeCell ref="W719:X719"/>
    <mergeCell ref="Y719:Z719"/>
    <mergeCell ref="AA719:AB719"/>
    <mergeCell ref="AC719:AD719"/>
    <mergeCell ref="S720:T720"/>
    <mergeCell ref="U720:V720"/>
    <mergeCell ref="W720:X720"/>
    <mergeCell ref="Y720:Z720"/>
    <mergeCell ref="AA720:AB720"/>
    <mergeCell ref="AC720:AD720"/>
    <mergeCell ref="S721:T721"/>
    <mergeCell ref="U721:V721"/>
    <mergeCell ref="W721:X721"/>
    <mergeCell ref="Y721:Z721"/>
    <mergeCell ref="AA721:AB721"/>
    <mergeCell ref="AC721:AD721"/>
    <mergeCell ref="S722:T722"/>
    <mergeCell ref="U722:V722"/>
    <mergeCell ref="W722:X722"/>
    <mergeCell ref="Y722:Z722"/>
    <mergeCell ref="AA722:AB722"/>
    <mergeCell ref="AC722:AD722"/>
    <mergeCell ref="S723:T723"/>
    <mergeCell ref="U723:V723"/>
    <mergeCell ref="W723:X723"/>
    <mergeCell ref="Y723:Z723"/>
    <mergeCell ref="AA723:AB723"/>
    <mergeCell ref="AC723:AD723"/>
    <mergeCell ref="S724:T724"/>
    <mergeCell ref="U724:V724"/>
    <mergeCell ref="W724:X724"/>
    <mergeCell ref="Y724:Z724"/>
    <mergeCell ref="AA724:AB724"/>
    <mergeCell ref="AC724:AD724"/>
    <mergeCell ref="S725:T725"/>
    <mergeCell ref="U725:V725"/>
    <mergeCell ref="W725:X725"/>
    <mergeCell ref="Y725:Z725"/>
    <mergeCell ref="AA725:AB725"/>
    <mergeCell ref="AC725:AD725"/>
    <mergeCell ref="S726:T726"/>
    <mergeCell ref="U726:V726"/>
    <mergeCell ref="W726:X726"/>
    <mergeCell ref="Y726:Z726"/>
    <mergeCell ref="AA726:AB726"/>
    <mergeCell ref="AC726:AD726"/>
    <mergeCell ref="S727:T727"/>
    <mergeCell ref="U727:V727"/>
    <mergeCell ref="W727:X727"/>
    <mergeCell ref="Y727:Z727"/>
    <mergeCell ref="AA727:AB727"/>
    <mergeCell ref="AC727:AD727"/>
    <mergeCell ref="S728:T728"/>
    <mergeCell ref="U728:V728"/>
    <mergeCell ref="W728:X728"/>
    <mergeCell ref="Y728:Z728"/>
    <mergeCell ref="AA728:AB728"/>
    <mergeCell ref="AC728:AD728"/>
    <mergeCell ref="S729:T729"/>
    <mergeCell ref="U729:V729"/>
    <mergeCell ref="W729:X729"/>
    <mergeCell ref="Y729:Z729"/>
    <mergeCell ref="AA729:AB729"/>
    <mergeCell ref="AC729:AD729"/>
    <mergeCell ref="S730:T730"/>
    <mergeCell ref="U730:V730"/>
    <mergeCell ref="W730:X730"/>
    <mergeCell ref="Y730:Z730"/>
    <mergeCell ref="AA730:AB730"/>
    <mergeCell ref="AC730:AD730"/>
    <mergeCell ref="S731:T731"/>
    <mergeCell ref="U731:V731"/>
    <mergeCell ref="W731:X731"/>
    <mergeCell ref="Y731:Z731"/>
    <mergeCell ref="AA731:AB731"/>
    <mergeCell ref="AC731:AD731"/>
    <mergeCell ref="S732:T732"/>
    <mergeCell ref="U732:V732"/>
    <mergeCell ref="W732:X732"/>
    <mergeCell ref="Y732:Z732"/>
    <mergeCell ref="AA732:AB732"/>
    <mergeCell ref="AC732:AD732"/>
    <mergeCell ref="S733:T733"/>
    <mergeCell ref="U733:V733"/>
    <mergeCell ref="W733:X733"/>
    <mergeCell ref="Y733:Z733"/>
    <mergeCell ref="AA733:AB733"/>
    <mergeCell ref="AC733:AD733"/>
    <mergeCell ref="S734:T734"/>
    <mergeCell ref="U734:V734"/>
    <mergeCell ref="W734:X734"/>
    <mergeCell ref="Y734:Z734"/>
    <mergeCell ref="AA734:AB734"/>
    <mergeCell ref="AC734:AD734"/>
    <mergeCell ref="S735:T735"/>
    <mergeCell ref="U735:V735"/>
    <mergeCell ref="W735:X735"/>
    <mergeCell ref="Y735:Z735"/>
    <mergeCell ref="AA735:AB735"/>
    <mergeCell ref="AC735:AD735"/>
    <mergeCell ref="S736:T736"/>
    <mergeCell ref="U736:V736"/>
    <mergeCell ref="W736:X736"/>
    <mergeCell ref="Y736:Z736"/>
    <mergeCell ref="AA736:AB736"/>
    <mergeCell ref="AC736:AD736"/>
    <mergeCell ref="S737:T737"/>
    <mergeCell ref="U737:V737"/>
    <mergeCell ref="W737:X737"/>
    <mergeCell ref="Y737:Z737"/>
    <mergeCell ref="AA737:AB737"/>
    <mergeCell ref="AC737:AD737"/>
    <mergeCell ref="S738:T738"/>
    <mergeCell ref="U738:V738"/>
    <mergeCell ref="W738:X738"/>
    <mergeCell ref="Y738:Z738"/>
    <mergeCell ref="AA738:AB738"/>
    <mergeCell ref="AC738:AD738"/>
    <mergeCell ref="S739:T739"/>
    <mergeCell ref="U739:V739"/>
    <mergeCell ref="W739:X739"/>
    <mergeCell ref="Y739:Z739"/>
    <mergeCell ref="AA739:AB739"/>
    <mergeCell ref="AC739:AD739"/>
    <mergeCell ref="S740:T740"/>
    <mergeCell ref="U740:V740"/>
    <mergeCell ref="W740:X740"/>
    <mergeCell ref="Y740:Z740"/>
    <mergeCell ref="AA740:AB740"/>
    <mergeCell ref="AC740:AD740"/>
    <mergeCell ref="S741:T741"/>
    <mergeCell ref="U741:V741"/>
    <mergeCell ref="W741:X741"/>
    <mergeCell ref="Y741:Z741"/>
    <mergeCell ref="AA741:AB741"/>
    <mergeCell ref="AC741:AD741"/>
    <mergeCell ref="S742:T742"/>
    <mergeCell ref="U742:V742"/>
    <mergeCell ref="W742:X742"/>
    <mergeCell ref="Y742:Z742"/>
    <mergeCell ref="AA742:AB742"/>
    <mergeCell ref="AC742:AD742"/>
    <mergeCell ref="S743:T743"/>
    <mergeCell ref="U743:V743"/>
    <mergeCell ref="W743:X743"/>
    <mergeCell ref="Y743:Z743"/>
    <mergeCell ref="AA743:AB743"/>
    <mergeCell ref="AC743:AD743"/>
    <mergeCell ref="S744:T744"/>
    <mergeCell ref="U744:V744"/>
    <mergeCell ref="W744:X744"/>
    <mergeCell ref="Y744:Z744"/>
    <mergeCell ref="AA744:AB744"/>
    <mergeCell ref="AC744:AD744"/>
    <mergeCell ref="S745:T745"/>
    <mergeCell ref="U745:V745"/>
    <mergeCell ref="W745:X745"/>
    <mergeCell ref="Y745:Z745"/>
    <mergeCell ref="AA745:AB745"/>
    <mergeCell ref="AC745:AD745"/>
    <mergeCell ref="S746:T746"/>
    <mergeCell ref="U746:V746"/>
    <mergeCell ref="W746:X746"/>
    <mergeCell ref="Y746:Z746"/>
    <mergeCell ref="AA746:AB746"/>
    <mergeCell ref="AC746:AD746"/>
    <mergeCell ref="S747:T747"/>
    <mergeCell ref="U747:V747"/>
    <mergeCell ref="W747:X747"/>
    <mergeCell ref="Y747:Z747"/>
    <mergeCell ref="AA747:AB747"/>
    <mergeCell ref="AC747:AD747"/>
    <mergeCell ref="S748:T748"/>
    <mergeCell ref="U748:V748"/>
    <mergeCell ref="W748:X748"/>
    <mergeCell ref="Y748:Z748"/>
    <mergeCell ref="AA748:AB748"/>
    <mergeCell ref="AC748:AD748"/>
    <mergeCell ref="S749:T749"/>
    <mergeCell ref="U749:V749"/>
    <mergeCell ref="W749:X749"/>
    <mergeCell ref="Y749:Z749"/>
    <mergeCell ref="AA749:AB749"/>
    <mergeCell ref="AC749:AD749"/>
    <mergeCell ref="S750:T750"/>
    <mergeCell ref="U750:V750"/>
    <mergeCell ref="W750:X750"/>
    <mergeCell ref="Y750:Z750"/>
    <mergeCell ref="AA750:AB750"/>
    <mergeCell ref="AC750:AD750"/>
    <mergeCell ref="S751:T751"/>
    <mergeCell ref="U751:V751"/>
    <mergeCell ref="W751:X751"/>
    <mergeCell ref="Y751:Z751"/>
    <mergeCell ref="AA751:AB751"/>
    <mergeCell ref="AC751:AD751"/>
    <mergeCell ref="S752:T752"/>
    <mergeCell ref="U752:V752"/>
    <mergeCell ref="W752:X752"/>
    <mergeCell ref="Y752:Z752"/>
    <mergeCell ref="AA752:AB752"/>
    <mergeCell ref="AC752:AD752"/>
    <mergeCell ref="S753:T753"/>
    <mergeCell ref="U753:V753"/>
    <mergeCell ref="W753:X753"/>
    <mergeCell ref="Y753:Z753"/>
    <mergeCell ref="AA753:AB753"/>
    <mergeCell ref="AC753:AD753"/>
    <mergeCell ref="S754:T754"/>
    <mergeCell ref="U754:V754"/>
    <mergeCell ref="W754:X754"/>
    <mergeCell ref="Y754:Z754"/>
    <mergeCell ref="AA754:AB754"/>
    <mergeCell ref="AC754:AD754"/>
    <mergeCell ref="S755:T755"/>
    <mergeCell ref="U755:V755"/>
    <mergeCell ref="W755:X755"/>
    <mergeCell ref="Y755:Z755"/>
    <mergeCell ref="AA755:AB755"/>
    <mergeCell ref="AC755:AD755"/>
    <mergeCell ref="S756:T756"/>
    <mergeCell ref="U756:V756"/>
    <mergeCell ref="W756:X756"/>
    <mergeCell ref="Y756:Z756"/>
    <mergeCell ref="AA756:AB756"/>
    <mergeCell ref="AC756:AD756"/>
    <mergeCell ref="S757:T757"/>
    <mergeCell ref="U757:V757"/>
    <mergeCell ref="W757:X757"/>
    <mergeCell ref="Y757:Z757"/>
    <mergeCell ref="AA757:AB757"/>
    <mergeCell ref="AC757:AD757"/>
    <mergeCell ref="S758:T758"/>
    <mergeCell ref="U758:V758"/>
    <mergeCell ref="W758:X758"/>
    <mergeCell ref="Y758:Z758"/>
    <mergeCell ref="AA758:AB758"/>
    <mergeCell ref="AC758:AD758"/>
    <mergeCell ref="S759:T759"/>
    <mergeCell ref="U759:V759"/>
    <mergeCell ref="W759:X759"/>
    <mergeCell ref="Y759:Z759"/>
    <mergeCell ref="AA759:AB759"/>
    <mergeCell ref="AC759:AD759"/>
    <mergeCell ref="S760:T760"/>
    <mergeCell ref="U760:V760"/>
    <mergeCell ref="W760:X760"/>
    <mergeCell ref="Y760:Z760"/>
    <mergeCell ref="AA760:AB760"/>
    <mergeCell ref="AC760:AD760"/>
    <mergeCell ref="S761:T761"/>
    <mergeCell ref="U761:V761"/>
    <mergeCell ref="W761:X761"/>
    <mergeCell ref="Y761:Z761"/>
    <mergeCell ref="AA761:AB761"/>
    <mergeCell ref="AC761:AD761"/>
    <mergeCell ref="S762:T762"/>
    <mergeCell ref="U762:V762"/>
    <mergeCell ref="W762:X762"/>
    <mergeCell ref="Y762:Z762"/>
    <mergeCell ref="AA762:AB762"/>
    <mergeCell ref="AC762:AD762"/>
    <mergeCell ref="S763:T763"/>
    <mergeCell ref="U763:V763"/>
    <mergeCell ref="W763:X763"/>
    <mergeCell ref="Y763:Z763"/>
    <mergeCell ref="AA763:AB763"/>
    <mergeCell ref="AC763:AD763"/>
    <mergeCell ref="S764:T764"/>
    <mergeCell ref="U764:V764"/>
    <mergeCell ref="W764:X764"/>
    <mergeCell ref="Y764:Z764"/>
    <mergeCell ref="AA764:AB764"/>
    <mergeCell ref="AC764:AD764"/>
    <mergeCell ref="S765:T765"/>
    <mergeCell ref="U765:V765"/>
    <mergeCell ref="W765:X765"/>
    <mergeCell ref="Y765:Z765"/>
    <mergeCell ref="AA765:AB765"/>
    <mergeCell ref="AC765:AD765"/>
    <mergeCell ref="S766:T766"/>
    <mergeCell ref="U766:V766"/>
    <mergeCell ref="W766:X766"/>
    <mergeCell ref="Y766:Z766"/>
    <mergeCell ref="AA766:AB766"/>
    <mergeCell ref="AC766:AD766"/>
    <mergeCell ref="S767:T767"/>
    <mergeCell ref="U767:V767"/>
    <mergeCell ref="W767:X767"/>
    <mergeCell ref="Y767:Z767"/>
    <mergeCell ref="AA767:AB767"/>
    <mergeCell ref="AC767:AD767"/>
    <mergeCell ref="S768:T768"/>
    <mergeCell ref="U768:V768"/>
    <mergeCell ref="W768:X768"/>
    <mergeCell ref="Y768:Z768"/>
    <mergeCell ref="AA768:AB768"/>
    <mergeCell ref="AC768:AD768"/>
    <mergeCell ref="S769:T769"/>
    <mergeCell ref="U769:V769"/>
    <mergeCell ref="W769:X769"/>
    <mergeCell ref="Y769:Z769"/>
    <mergeCell ref="AA769:AB769"/>
    <mergeCell ref="AC769:AD769"/>
    <mergeCell ref="S770:T770"/>
    <mergeCell ref="U770:V770"/>
    <mergeCell ref="W770:X770"/>
    <mergeCell ref="Y770:Z770"/>
    <mergeCell ref="AA770:AB770"/>
    <mergeCell ref="AC770:AD770"/>
    <mergeCell ref="S771:T771"/>
    <mergeCell ref="U771:V771"/>
    <mergeCell ref="W771:X771"/>
    <mergeCell ref="Y771:Z771"/>
    <mergeCell ref="AA771:AB771"/>
    <mergeCell ref="AC771:AD771"/>
    <mergeCell ref="S772:T772"/>
    <mergeCell ref="U772:V772"/>
    <mergeCell ref="W772:X772"/>
    <mergeCell ref="Y772:Z772"/>
    <mergeCell ref="AA772:AB772"/>
    <mergeCell ref="AC772:AD772"/>
    <mergeCell ref="S773:T773"/>
    <mergeCell ref="U773:V773"/>
    <mergeCell ref="W773:X773"/>
    <mergeCell ref="Y773:Z773"/>
    <mergeCell ref="AA773:AB773"/>
    <mergeCell ref="AC773:AD773"/>
    <mergeCell ref="AC785:AD785"/>
    <mergeCell ref="S780:T780"/>
    <mergeCell ref="S781:T781"/>
    <mergeCell ref="U781:V781"/>
    <mergeCell ref="W781:X781"/>
    <mergeCell ref="S774:T774"/>
    <mergeCell ref="U774:V774"/>
    <mergeCell ref="W774:X774"/>
    <mergeCell ref="Y774:Z774"/>
    <mergeCell ref="AA774:AB774"/>
    <mergeCell ref="AC774:AD774"/>
    <mergeCell ref="S775:T775"/>
    <mergeCell ref="U775:V775"/>
    <mergeCell ref="W775:X775"/>
    <mergeCell ref="Y775:Z775"/>
    <mergeCell ref="AA775:AB775"/>
    <mergeCell ref="AC775:AD775"/>
    <mergeCell ref="S776:T776"/>
    <mergeCell ref="U776:V776"/>
    <mergeCell ref="W776:X776"/>
    <mergeCell ref="Y776:Z776"/>
    <mergeCell ref="AA776:AB776"/>
    <mergeCell ref="AC776:AD776"/>
    <mergeCell ref="AA782:AB782"/>
    <mergeCell ref="AC782:AD782"/>
    <mergeCell ref="Y782:Z782"/>
    <mergeCell ref="B61:AD61"/>
    <mergeCell ref="B62:AD62"/>
    <mergeCell ref="B63:AE63"/>
    <mergeCell ref="B64:AE64"/>
    <mergeCell ref="Y781:Z781"/>
    <mergeCell ref="AA781:AB781"/>
    <mergeCell ref="AC781:AD781"/>
    <mergeCell ref="Y780:Z780"/>
    <mergeCell ref="AA780:AB780"/>
    <mergeCell ref="AC780:AD780"/>
    <mergeCell ref="S786:T786"/>
    <mergeCell ref="U786:V786"/>
    <mergeCell ref="W786:X786"/>
    <mergeCell ref="Y786:Z786"/>
    <mergeCell ref="AA786:AB786"/>
    <mergeCell ref="AC786:AD786"/>
    <mergeCell ref="S778:T778"/>
    <mergeCell ref="U778:V778"/>
    <mergeCell ref="W778:X778"/>
    <mergeCell ref="Y778:Z778"/>
    <mergeCell ref="AA778:AB778"/>
    <mergeCell ref="AC778:AD778"/>
    <mergeCell ref="S779:T779"/>
    <mergeCell ref="U779:V779"/>
    <mergeCell ref="W779:X779"/>
    <mergeCell ref="Y779:Z779"/>
    <mergeCell ref="AA779:AB779"/>
    <mergeCell ref="AC779:AD779"/>
    <mergeCell ref="U780:V780"/>
    <mergeCell ref="W780:X780"/>
    <mergeCell ref="Y785:Z785"/>
    <mergeCell ref="B483:AE483"/>
    <mergeCell ref="S787:T787"/>
    <mergeCell ref="U787:V787"/>
    <mergeCell ref="W787:X787"/>
    <mergeCell ref="Y787:Z787"/>
    <mergeCell ref="AA787:AB787"/>
    <mergeCell ref="AC787:AD787"/>
    <mergeCell ref="C659:AD659"/>
    <mergeCell ref="S783:T783"/>
    <mergeCell ref="U783:V783"/>
    <mergeCell ref="W783:X783"/>
    <mergeCell ref="Y783:Z783"/>
    <mergeCell ref="AA783:AB783"/>
    <mergeCell ref="AC783:AD783"/>
    <mergeCell ref="S784:T784"/>
    <mergeCell ref="U784:V784"/>
    <mergeCell ref="W784:X784"/>
    <mergeCell ref="Y784:Z784"/>
    <mergeCell ref="AA784:AB784"/>
    <mergeCell ref="AC784:AD784"/>
    <mergeCell ref="S785:T785"/>
    <mergeCell ref="U785:V785"/>
    <mergeCell ref="W785:X785"/>
    <mergeCell ref="S777:T777"/>
    <mergeCell ref="U777:V777"/>
    <mergeCell ref="W777:X777"/>
    <mergeCell ref="Y777:Z777"/>
    <mergeCell ref="AA777:AB777"/>
    <mergeCell ref="AC777:AD777"/>
    <mergeCell ref="S782:T782"/>
    <mergeCell ref="U782:V782"/>
    <mergeCell ref="W782:X782"/>
    <mergeCell ref="AA785:AB785"/>
  </mergeCells>
  <phoneticPr fontId="50" type="noConversion"/>
  <conditionalFormatting sqref="C512">
    <cfRule type="expression" dxfId="67" priority="105">
      <formula>AND(AO516&gt;0,F637="")</formula>
    </cfRule>
  </conditionalFormatting>
  <conditionalFormatting sqref="C17:AD17">
    <cfRule type="expression" dxfId="66" priority="113">
      <formula>OR($AT$340&gt;0,$AM$636&gt;0,$AJ$788&gt;0)</formula>
    </cfRule>
  </conditionalFormatting>
  <conditionalFormatting sqref="C54:AD54">
    <cfRule type="expression" dxfId="65" priority="87">
      <formula>$AI$57&gt;0</formula>
    </cfRule>
  </conditionalFormatting>
  <conditionalFormatting sqref="C68:AD68">
    <cfRule type="expression" dxfId="64" priority="85">
      <formula>$AN$199&gt;0</formula>
    </cfRule>
  </conditionalFormatting>
  <conditionalFormatting sqref="C71:AD71">
    <cfRule type="expression" dxfId="63" priority="83">
      <formula>OR($AP$199&gt;0,$AT$199&gt;0)</formula>
    </cfRule>
  </conditionalFormatting>
  <conditionalFormatting sqref="C72:AD72">
    <cfRule type="expression" dxfId="62" priority="82">
      <formula>OR($AR$199&gt;0,$AV$199&gt;0)</formula>
    </cfRule>
  </conditionalFormatting>
  <conditionalFormatting sqref="C74:AD74">
    <cfRule type="expression" dxfId="61" priority="81">
      <formula>$AS$199&gt;0</formula>
    </cfRule>
  </conditionalFormatting>
  <conditionalFormatting sqref="C75:AD75">
    <cfRule type="expression" dxfId="60" priority="80">
      <formula>$AW$199&gt;0</formula>
    </cfRule>
  </conditionalFormatting>
  <conditionalFormatting sqref="C76:AD76">
    <cfRule type="expression" dxfId="59" priority="79">
      <formula>$AX$79&gt;0</formula>
    </cfRule>
  </conditionalFormatting>
  <conditionalFormatting sqref="C209:AD209">
    <cfRule type="expression" dxfId="58" priority="68">
      <formula>AND($AQ$340&gt;0,$C$485="")</formula>
    </cfRule>
  </conditionalFormatting>
  <conditionalFormatting sqref="C212:AD212">
    <cfRule type="expression" dxfId="57" priority="64">
      <formula>$AI$340&gt;0</formula>
    </cfRule>
  </conditionalFormatting>
  <conditionalFormatting sqref="C214:AD214">
    <cfRule type="expression" dxfId="56" priority="63">
      <formula>$AS$340&gt;0</formula>
    </cfRule>
  </conditionalFormatting>
  <conditionalFormatting sqref="C215:AD215">
    <cfRule type="expression" dxfId="55" priority="61">
      <formula>AND(AR220&gt;0,F465="")</formula>
    </cfRule>
  </conditionalFormatting>
  <conditionalFormatting sqref="C493:AD493">
    <cfRule type="expression" dxfId="54" priority="58">
      <formula>$AI$498&gt;0</formula>
    </cfRule>
  </conditionalFormatting>
  <conditionalFormatting sqref="C495:AD495">
    <cfRule type="expression" dxfId="53" priority="57">
      <formula>AND(OR($C$498=3,$C$498=9),$C$501="")</formula>
    </cfRule>
  </conditionalFormatting>
  <conditionalFormatting sqref="C511:AD511">
    <cfRule type="expression" dxfId="52" priority="114">
      <formula>$AL$636&gt;0</formula>
    </cfRule>
  </conditionalFormatting>
  <conditionalFormatting sqref="C652:AD652">
    <cfRule type="expression" dxfId="51" priority="42">
      <formula>$AI$788&gt;0</formula>
    </cfRule>
  </conditionalFormatting>
  <conditionalFormatting sqref="C655:AD655">
    <cfRule type="expression" dxfId="50" priority="41">
      <formula>$AM$788&gt;0</formula>
    </cfRule>
  </conditionalFormatting>
  <conditionalFormatting sqref="C657:AD657">
    <cfRule type="expression" dxfId="49" priority="40">
      <formula>$AL$788&gt;0</formula>
    </cfRule>
  </conditionalFormatting>
  <conditionalFormatting sqref="C658:AD658">
    <cfRule type="expression" dxfId="48" priority="20">
      <formula>AND(AP668&gt;0,F915="")</formula>
    </cfRule>
  </conditionalFormatting>
  <conditionalFormatting sqref="C659:AD659">
    <cfRule type="expression" dxfId="47" priority="23">
      <formula>AND(AO668&gt;0,F913="")</formula>
    </cfRule>
  </conditionalFormatting>
  <conditionalFormatting sqref="C660:AD660">
    <cfRule type="expression" dxfId="46" priority="17">
      <formula>AND(AQ668&gt;0,F917="")</formula>
    </cfRule>
  </conditionalFormatting>
  <conditionalFormatting sqref="D512">
    <cfRule type="expression" dxfId="45" priority="99">
      <formula>AND(#REF!&gt;0,G637="")</formula>
    </cfRule>
  </conditionalFormatting>
  <conditionalFormatting sqref="D79:AD198">
    <cfRule type="expression" dxfId="44" priority="78">
      <formula>$AG$68&gt;0</formula>
    </cfRule>
  </conditionalFormatting>
  <conditionalFormatting sqref="D344:AD463">
    <cfRule type="expression" dxfId="43" priority="75">
      <formula>$AG$68&gt;0</formula>
    </cfRule>
  </conditionalFormatting>
  <conditionalFormatting sqref="D516:AD635">
    <cfRule type="expression" dxfId="42" priority="73">
      <formula>$AG$68&gt;0</formula>
    </cfRule>
  </conditionalFormatting>
  <conditionalFormatting sqref="D792:AD911">
    <cfRule type="expression" dxfId="41" priority="71">
      <formula>$AG$68&gt;0</formula>
    </cfRule>
  </conditionalFormatting>
  <conditionalFormatting sqref="E512:AD512">
    <cfRule type="expression" dxfId="40" priority="52">
      <formula>AND(AP516&gt;0,H637="")</formula>
    </cfRule>
  </conditionalFormatting>
  <conditionalFormatting sqref="F637">
    <cfRule type="expression" dxfId="39" priority="106">
      <formula>AND(AO516=0,F637="")</formula>
    </cfRule>
    <cfRule type="expression" dxfId="38" priority="107">
      <formula>AND(AO516&gt;0,F637="")</formula>
    </cfRule>
  </conditionalFormatting>
  <conditionalFormatting sqref="F465:AD465">
    <cfRule type="expression" dxfId="37" priority="60">
      <formula>AND(AR220=0,F465="")</formula>
    </cfRule>
    <cfRule type="expression" dxfId="36" priority="62">
      <formula>AND(AR220&gt;0,F465="")</formula>
    </cfRule>
  </conditionalFormatting>
  <conditionalFormatting sqref="F913:AD913">
    <cfRule type="expression" dxfId="35" priority="22">
      <formula>AND(AO668=0,F913="")</formula>
    </cfRule>
    <cfRule type="expression" dxfId="34" priority="24">
      <formula>AND(AO668&gt;0,F913="")</formula>
    </cfRule>
  </conditionalFormatting>
  <conditionalFormatting sqref="F915:AD915">
    <cfRule type="expression" dxfId="33" priority="21">
      <formula>AND(AP668&gt;0,F915="")</formula>
    </cfRule>
    <cfRule type="expression" dxfId="32" priority="19">
      <formula>AND(AP668=0,F915="")</formula>
    </cfRule>
  </conditionalFormatting>
  <conditionalFormatting sqref="F917:AD917">
    <cfRule type="expression" dxfId="31" priority="16">
      <formula>AND(AQ668=0,F917="")</formula>
    </cfRule>
    <cfRule type="expression" dxfId="30" priority="18">
      <formula>AND(AQ668&gt;0,F917="")</formula>
    </cfRule>
  </conditionalFormatting>
  <conditionalFormatting sqref="G637">
    <cfRule type="expression" dxfId="29" priority="103">
      <formula>AND(#REF!&gt;0,G637="")</formula>
    </cfRule>
    <cfRule type="expression" dxfId="28" priority="102">
      <formula>AND(#REF!=0,G637="")</formula>
    </cfRule>
  </conditionalFormatting>
  <conditionalFormatting sqref="H792:AB911">
    <cfRule type="expression" dxfId="27" priority="44">
      <formula>$AC792="X"</formula>
    </cfRule>
  </conditionalFormatting>
  <conditionalFormatting sqref="H792:AC911">
    <cfRule type="expression" dxfId="26" priority="46">
      <formula>$AD792="X"</formula>
    </cfRule>
  </conditionalFormatting>
  <conditionalFormatting sqref="H344:AD463">
    <cfRule type="expression" dxfId="25" priority="6">
      <formula>$AW220&gt;0</formula>
    </cfRule>
  </conditionalFormatting>
  <conditionalFormatting sqref="H637:AD637">
    <cfRule type="expression" dxfId="24" priority="51">
      <formula>AND(AP516=0,H637="")</formula>
    </cfRule>
    <cfRule type="expression" dxfId="23" priority="53">
      <formula>AND(AP516&gt;0,H637="")</formula>
    </cfRule>
  </conditionalFormatting>
  <conditionalFormatting sqref="H792:AD911">
    <cfRule type="expression" dxfId="22" priority="43">
      <formula>SUM($S668)=0</formula>
    </cfRule>
    <cfRule type="expression" dxfId="21" priority="49">
      <formula>$Q668="X"</formula>
    </cfRule>
    <cfRule type="expression" dxfId="20" priority="1">
      <formula>$AR668&gt;0</formula>
    </cfRule>
  </conditionalFormatting>
  <conditionalFormatting sqref="I516:AD635">
    <cfRule type="expression" dxfId="19" priority="5">
      <formula>$AQ516&gt;0</formula>
    </cfRule>
  </conditionalFormatting>
  <conditionalFormatting sqref="K516:AD635">
    <cfRule type="expression" dxfId="18" priority="56">
      <formula>$I516="X"</formula>
    </cfRule>
  </conditionalFormatting>
  <conditionalFormatting sqref="N220:AD339">
    <cfRule type="expression" dxfId="17" priority="9">
      <formula>$AG$68&gt;0</formula>
    </cfRule>
    <cfRule type="expression" dxfId="16" priority="8">
      <formula>$AW220&gt;0</formula>
    </cfRule>
  </conditionalFormatting>
  <conditionalFormatting sqref="P344:AB463">
    <cfRule type="expression" dxfId="15" priority="66">
      <formula>$AC344="X"</formula>
    </cfRule>
  </conditionalFormatting>
  <conditionalFormatting sqref="P344:AC463">
    <cfRule type="expression" dxfId="14" priority="67">
      <formula>$AD344="X"</formula>
    </cfRule>
  </conditionalFormatting>
  <conditionalFormatting sqref="Q57:AD57">
    <cfRule type="expression" dxfId="13" priority="88">
      <formula>AND($C$57&lt;&gt;"",$C$57&lt;&gt;1)</formula>
    </cfRule>
  </conditionalFormatting>
  <conditionalFormatting sqref="Q498:AD498">
    <cfRule type="expression" dxfId="12" priority="59">
      <formula>AND($C$498&lt;&gt;"",$C$498&lt;&gt;1)</formula>
    </cfRule>
  </conditionalFormatting>
  <conditionalFormatting sqref="Q668:AD787">
    <cfRule type="expression" dxfId="11" priority="4">
      <formula>$AG$68&gt;0</formula>
    </cfRule>
    <cfRule type="expression" dxfId="10" priority="2">
      <formula>$AR668&gt;0</formula>
    </cfRule>
  </conditionalFormatting>
  <conditionalFormatting sqref="S79:AD198">
    <cfRule type="expression" dxfId="9" priority="7">
      <formula>$AO79&gt;0</formula>
    </cfRule>
  </conditionalFormatting>
  <conditionalFormatting sqref="S668:AD787">
    <cfRule type="expression" dxfId="8" priority="3">
      <formula>$Q668="X"</formula>
    </cfRule>
  </conditionalFormatting>
  <conditionalFormatting sqref="W220:Z339">
    <cfRule type="expression" dxfId="7" priority="15">
      <formula>AND($S220&lt;&gt;"",$S220&lt;&gt;1)</formula>
    </cfRule>
  </conditionalFormatting>
  <conditionalFormatting sqref="Y79:AD198">
    <cfRule type="expression" dxfId="6" priority="86">
      <formula>AND($S79&lt;&gt;"",$S79&lt;&gt;1)</formula>
    </cfRule>
  </conditionalFormatting>
  <conditionalFormatting sqref="AD344:AD463">
    <cfRule type="expression" dxfId="5" priority="65">
      <formula>$AC344="X"</formula>
    </cfRule>
  </conditionalFormatting>
  <conditionalFormatting sqref="AD792:AD911">
    <cfRule type="expression" dxfId="4" priority="45">
      <formula>$AC792="X"</formula>
    </cfRule>
  </conditionalFormatting>
  <dataValidations count="5">
    <dataValidation type="list" allowBlank="1" showInputMessage="1" showErrorMessage="1" sqref="C57:P57 S79:X198" xr:uid="{5757122D-01B5-4C8C-85A3-5AC92429CDBA}">
      <formula1>"1,2,9"</formula1>
    </dataValidation>
    <dataValidation type="list" allowBlank="1" showInputMessage="1" showErrorMessage="1" sqref="S220:V339 N344:O463 C498:P498" xr:uid="{DB5F5AFF-3F48-433B-9293-23DF19B4B560}">
      <formula1>"1,2,3,9"</formula1>
    </dataValidation>
    <dataValidation type="list" allowBlank="1" showInputMessage="1" showErrorMessage="1" sqref="AA220:AD339" xr:uid="{72870DB0-CA1C-4E62-8A2D-A14EAC032BA2}">
      <formula1>"1,2,3,8,9"</formula1>
    </dataValidation>
    <dataValidation type="list" allowBlank="1" showInputMessage="1" showErrorMessage="1" sqref="H344:M463" xr:uid="{CCDF5D1F-9248-49D0-A655-AE7073019CBA}">
      <formula1>"1,2,3,4,5,6,7,8,9"</formula1>
    </dataValidation>
    <dataValidation type="list" allowBlank="1" showInputMessage="1" showErrorMessage="1" sqref="P344:AD463 I516:J635 Q668:R787 H792:AD911" xr:uid="{D90820AC-D69A-4B54-87B0-33CC13007020}">
      <formula1>"X"</formula1>
    </dataValidation>
  </dataValidations>
  <hyperlinks>
    <hyperlink ref="AA663:AD663" location="Complemento!VG12" display="Complemento" xr:uid="{A56546E5-07F2-487D-A494-E046090FF13F}"/>
    <hyperlink ref="AA7:AD7" location="Índice!B17" display="Índice" xr:uid="{290B043A-4106-454A-B210-8E7BA11DB8C9}"/>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III
Cuestionario</oddHeader>
    <oddFooter>&amp;LCenso Nacional de Gobiernos Estatales 2024&amp;R&amp;P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79914-3893-4D23-8DBA-D95C30EBEB88}">
  <dimension ref="A1:ABH156"/>
  <sheetViews>
    <sheetView showGridLines="0" zoomScaleNormal="100" workbookViewId="0"/>
  </sheetViews>
  <sheetFormatPr baseColWidth="10" defaultColWidth="0" defaultRowHeight="0" customHeight="1" zeroHeight="1"/>
  <cols>
    <col min="1" max="1" width="5.7109375" customWidth="1"/>
    <col min="2" max="582" width="3.7109375" customWidth="1"/>
    <col min="583" max="583" width="5.7109375" style="5" customWidth="1"/>
    <col min="584" max="584" width="3.7109375" style="5" customWidth="1"/>
    <col min="585" max="736" width="13.7109375" style="5" hidden="1" customWidth="1"/>
    <col min="737" max="16384" width="3.7109375" style="5" hidden="1"/>
  </cols>
  <sheetData>
    <row r="1" spans="1:582" ht="173.25" customHeight="1">
      <c r="B1" s="280" t="s">
        <v>0</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c r="IM1" s="280"/>
      <c r="IN1" s="280"/>
      <c r="IO1" s="280"/>
      <c r="IP1" s="280"/>
      <c r="IQ1" s="280"/>
      <c r="IR1" s="280"/>
      <c r="IS1" s="280"/>
      <c r="IT1" s="280"/>
      <c r="IU1" s="280"/>
      <c r="IV1" s="280"/>
      <c r="IW1" s="280"/>
      <c r="IX1" s="280"/>
      <c r="IY1" s="280"/>
      <c r="IZ1" s="280"/>
      <c r="JA1" s="280"/>
      <c r="JB1" s="280"/>
      <c r="JC1" s="280"/>
      <c r="JD1" s="280"/>
      <c r="JE1" s="280"/>
      <c r="JF1" s="280"/>
      <c r="JG1" s="280"/>
      <c r="JH1" s="280"/>
      <c r="JI1" s="280"/>
      <c r="JJ1" s="280"/>
      <c r="JK1" s="280"/>
      <c r="JL1" s="280"/>
      <c r="JM1" s="280"/>
      <c r="JN1" s="280"/>
      <c r="JO1" s="280"/>
      <c r="JP1" s="280"/>
      <c r="JQ1" s="280"/>
      <c r="JR1" s="280"/>
      <c r="JS1" s="280"/>
      <c r="JT1" s="280"/>
      <c r="JU1" s="280"/>
      <c r="JV1" s="280"/>
      <c r="JW1" s="280"/>
      <c r="JX1" s="280"/>
      <c r="JY1" s="280"/>
      <c r="JZ1" s="280"/>
      <c r="KA1" s="280"/>
      <c r="KB1" s="280"/>
      <c r="KC1" s="280"/>
      <c r="KD1" s="280"/>
      <c r="KE1" s="280"/>
      <c r="KF1" s="280"/>
      <c r="KG1" s="280"/>
      <c r="KH1" s="280"/>
      <c r="KI1" s="280"/>
      <c r="KJ1" s="280"/>
      <c r="KK1" s="280"/>
      <c r="KL1" s="280"/>
      <c r="KM1" s="280"/>
      <c r="KN1" s="280"/>
      <c r="KO1" s="280"/>
      <c r="KP1" s="280"/>
      <c r="KQ1" s="280"/>
      <c r="KR1" s="280"/>
      <c r="KS1" s="280"/>
      <c r="KT1" s="280"/>
      <c r="KU1" s="280"/>
      <c r="KV1" s="280"/>
      <c r="KW1" s="280"/>
      <c r="KX1" s="280"/>
      <c r="KY1" s="280"/>
      <c r="KZ1" s="280"/>
      <c r="LA1" s="280"/>
      <c r="LB1" s="280"/>
      <c r="LC1" s="280"/>
      <c r="LD1" s="280"/>
      <c r="LE1" s="280"/>
      <c r="LF1" s="280"/>
      <c r="LG1" s="280"/>
      <c r="LH1" s="280"/>
      <c r="LI1" s="280"/>
      <c r="LJ1" s="280"/>
      <c r="LK1" s="280"/>
      <c r="LL1" s="280"/>
      <c r="LM1" s="280"/>
      <c r="LN1" s="280"/>
      <c r="LO1" s="280"/>
      <c r="LP1" s="280"/>
      <c r="LQ1" s="280"/>
      <c r="LR1" s="280"/>
      <c r="LS1" s="280"/>
      <c r="LT1" s="280"/>
      <c r="LU1" s="280"/>
      <c r="LV1" s="280"/>
      <c r="LW1" s="280"/>
      <c r="LX1" s="280"/>
      <c r="LY1" s="280"/>
      <c r="LZ1" s="280"/>
      <c r="MA1" s="280"/>
      <c r="MB1" s="280"/>
      <c r="MC1" s="280"/>
      <c r="MD1" s="280"/>
      <c r="ME1" s="280"/>
      <c r="MF1" s="280"/>
      <c r="MG1" s="280"/>
      <c r="MH1" s="280"/>
      <c r="MI1" s="280"/>
      <c r="MJ1" s="280"/>
      <c r="MK1" s="280"/>
      <c r="ML1" s="280"/>
      <c r="MM1" s="280"/>
      <c r="MN1" s="280"/>
      <c r="MO1" s="280"/>
      <c r="MP1" s="280"/>
      <c r="MQ1" s="280"/>
      <c r="MR1" s="280"/>
      <c r="MS1" s="280"/>
      <c r="MT1" s="280"/>
      <c r="MU1" s="280"/>
      <c r="MV1" s="280"/>
      <c r="MW1" s="280"/>
      <c r="MX1" s="280"/>
      <c r="MY1" s="280"/>
      <c r="MZ1" s="280"/>
      <c r="NA1" s="280"/>
      <c r="NB1" s="280"/>
      <c r="NC1" s="280"/>
      <c r="ND1" s="280"/>
      <c r="NE1" s="280"/>
      <c r="NF1" s="280"/>
      <c r="NG1" s="280"/>
      <c r="NH1" s="280"/>
      <c r="NI1" s="280"/>
      <c r="NJ1" s="280"/>
      <c r="NK1" s="280"/>
      <c r="NL1" s="280"/>
      <c r="NM1" s="280"/>
      <c r="NN1" s="280"/>
      <c r="NO1" s="280"/>
      <c r="NP1" s="280"/>
      <c r="NQ1" s="280"/>
      <c r="NR1" s="280"/>
      <c r="NS1" s="280"/>
      <c r="NT1" s="280"/>
      <c r="NU1" s="280"/>
      <c r="NV1" s="280"/>
      <c r="NW1" s="280"/>
      <c r="NX1" s="280"/>
      <c r="NY1" s="280"/>
      <c r="NZ1" s="280"/>
      <c r="OA1" s="280"/>
      <c r="OB1" s="280"/>
      <c r="OC1" s="280"/>
      <c r="OD1" s="280"/>
      <c r="OE1" s="280"/>
      <c r="OF1" s="280"/>
      <c r="OG1" s="280"/>
      <c r="OH1" s="280"/>
      <c r="OI1" s="280"/>
      <c r="OJ1" s="280"/>
      <c r="OK1" s="280"/>
      <c r="OL1" s="280"/>
      <c r="OM1" s="280"/>
      <c r="ON1" s="280"/>
      <c r="OO1" s="280"/>
      <c r="OP1" s="280"/>
      <c r="OQ1" s="280"/>
      <c r="OR1" s="280"/>
      <c r="OS1" s="280"/>
      <c r="OT1" s="280"/>
      <c r="OU1" s="280"/>
      <c r="OV1" s="280"/>
      <c r="OW1" s="280"/>
      <c r="OX1" s="280"/>
      <c r="OY1" s="280"/>
      <c r="OZ1" s="280"/>
      <c r="PA1" s="280"/>
      <c r="PB1" s="280"/>
      <c r="PC1" s="280"/>
      <c r="PD1" s="280"/>
      <c r="PE1" s="280"/>
      <c r="PF1" s="280"/>
      <c r="PG1" s="280"/>
      <c r="PH1" s="280"/>
      <c r="PI1" s="280"/>
      <c r="PJ1" s="280"/>
      <c r="PK1" s="280"/>
      <c r="PL1" s="280"/>
      <c r="PM1" s="280"/>
      <c r="PN1" s="280"/>
      <c r="PO1" s="280"/>
      <c r="PP1" s="280"/>
      <c r="PQ1" s="280"/>
      <c r="PR1" s="280"/>
      <c r="PS1" s="280"/>
      <c r="PT1" s="280"/>
      <c r="PU1" s="280"/>
      <c r="PV1" s="280"/>
      <c r="PW1" s="280"/>
      <c r="PX1" s="280"/>
      <c r="PY1" s="280"/>
      <c r="PZ1" s="280"/>
      <c r="QA1" s="280"/>
      <c r="QB1" s="280"/>
      <c r="QC1" s="280"/>
      <c r="QD1" s="280"/>
      <c r="QE1" s="280"/>
      <c r="QF1" s="280"/>
      <c r="QG1" s="280"/>
      <c r="QH1" s="280"/>
      <c r="QI1" s="280"/>
      <c r="QJ1" s="280"/>
      <c r="QK1" s="280"/>
      <c r="QL1" s="280"/>
      <c r="QM1" s="280"/>
      <c r="QN1" s="280"/>
      <c r="QO1" s="280"/>
      <c r="QP1" s="280"/>
      <c r="QQ1" s="280"/>
      <c r="QR1" s="280"/>
      <c r="QS1" s="280"/>
      <c r="QT1" s="280"/>
      <c r="QU1" s="280"/>
      <c r="QV1" s="280"/>
      <c r="QW1" s="280"/>
      <c r="QX1" s="280"/>
      <c r="QY1" s="280"/>
      <c r="QZ1" s="280"/>
      <c r="RA1" s="280"/>
      <c r="RB1" s="280"/>
      <c r="RC1" s="280"/>
      <c r="RD1" s="280"/>
      <c r="RE1" s="280"/>
      <c r="RF1" s="280"/>
      <c r="RG1" s="280"/>
      <c r="RH1" s="280"/>
      <c r="RI1" s="280"/>
      <c r="RJ1" s="280"/>
      <c r="RK1" s="280"/>
      <c r="RL1" s="280"/>
      <c r="RM1" s="280"/>
      <c r="RN1" s="280"/>
      <c r="RO1" s="280"/>
      <c r="RP1" s="280"/>
      <c r="RQ1" s="280"/>
      <c r="RR1" s="280"/>
      <c r="RS1" s="280"/>
      <c r="RT1" s="280"/>
      <c r="RU1" s="280"/>
      <c r="RV1" s="280"/>
      <c r="RW1" s="280"/>
      <c r="RX1" s="280"/>
      <c r="RY1" s="280"/>
      <c r="RZ1" s="280"/>
      <c r="SA1" s="280"/>
      <c r="SB1" s="280"/>
      <c r="SC1" s="280"/>
      <c r="SD1" s="280"/>
      <c r="SE1" s="280"/>
      <c r="SF1" s="280"/>
      <c r="SG1" s="280"/>
      <c r="SH1" s="280"/>
      <c r="SI1" s="280"/>
      <c r="SJ1" s="280"/>
      <c r="SK1" s="280"/>
      <c r="SL1" s="280"/>
      <c r="SM1" s="280"/>
      <c r="SN1" s="280"/>
      <c r="SO1" s="280"/>
      <c r="SP1" s="280"/>
      <c r="SQ1" s="280"/>
      <c r="SR1" s="280"/>
      <c r="SS1" s="280"/>
      <c r="ST1" s="280"/>
      <c r="SU1" s="280"/>
      <c r="SV1" s="280"/>
      <c r="SW1" s="280"/>
      <c r="SX1" s="280"/>
      <c r="SY1" s="280"/>
      <c r="SZ1" s="280"/>
      <c r="TA1" s="280"/>
      <c r="TB1" s="280"/>
      <c r="TC1" s="280"/>
      <c r="TD1" s="280"/>
      <c r="TE1" s="280"/>
      <c r="TF1" s="280"/>
      <c r="TG1" s="280"/>
      <c r="TH1" s="280"/>
      <c r="TI1" s="280"/>
      <c r="TJ1" s="280"/>
      <c r="TK1" s="280"/>
      <c r="TL1" s="280"/>
      <c r="TM1" s="280"/>
      <c r="TN1" s="280"/>
      <c r="TO1" s="280"/>
      <c r="TP1" s="280"/>
      <c r="TQ1" s="280"/>
      <c r="TR1" s="280"/>
      <c r="TS1" s="280"/>
      <c r="TT1" s="280"/>
      <c r="TU1" s="280"/>
      <c r="TV1" s="280"/>
      <c r="TW1" s="280"/>
      <c r="TX1" s="280"/>
      <c r="TY1" s="280"/>
      <c r="TZ1" s="280"/>
      <c r="UA1" s="280"/>
      <c r="UB1" s="280"/>
      <c r="UC1" s="280"/>
      <c r="UD1" s="280"/>
      <c r="UE1" s="280"/>
      <c r="UF1" s="280"/>
      <c r="UG1" s="280"/>
      <c r="UH1" s="280"/>
      <c r="UI1" s="280"/>
      <c r="UJ1" s="280"/>
      <c r="UK1" s="280"/>
      <c r="UL1" s="280"/>
      <c r="UM1" s="280"/>
      <c r="UN1" s="280"/>
      <c r="UO1" s="280"/>
      <c r="UP1" s="280"/>
      <c r="UQ1" s="280"/>
      <c r="UR1" s="280"/>
      <c r="US1" s="280"/>
      <c r="UT1" s="280"/>
      <c r="UU1" s="280"/>
      <c r="UV1" s="280"/>
      <c r="UW1" s="280"/>
      <c r="UX1" s="280"/>
      <c r="UY1" s="280"/>
      <c r="UZ1" s="280"/>
      <c r="VA1" s="280"/>
      <c r="VB1" s="280"/>
      <c r="VC1" s="280"/>
      <c r="VD1" s="280"/>
      <c r="VE1" s="280"/>
      <c r="VF1" s="280"/>
      <c r="VG1" s="280"/>
      <c r="VH1" s="280"/>
      <c r="VI1" s="280"/>
      <c r="VJ1" s="280"/>
    </row>
    <row r="2" spans="1:582" ht="15">
      <c r="C2" s="129"/>
    </row>
    <row r="3" spans="1:582" ht="45" customHeight="1">
      <c r="B3" s="282" t="s">
        <v>1</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c r="IK3" s="282"/>
      <c r="IL3" s="282"/>
      <c r="IM3" s="282"/>
      <c r="IN3" s="282"/>
      <c r="IO3" s="282"/>
      <c r="IP3" s="282"/>
      <c r="IQ3" s="282"/>
      <c r="IR3" s="282"/>
      <c r="IS3" s="282"/>
      <c r="IT3" s="282"/>
      <c r="IU3" s="282"/>
      <c r="IV3" s="282"/>
      <c r="IW3" s="282"/>
      <c r="IX3" s="282"/>
      <c r="IY3" s="282"/>
      <c r="IZ3" s="282"/>
      <c r="JA3" s="282"/>
      <c r="JB3" s="282"/>
      <c r="JC3" s="282"/>
      <c r="JD3" s="282"/>
      <c r="JE3" s="282"/>
      <c r="JF3" s="282"/>
      <c r="JG3" s="282"/>
      <c r="JH3" s="282"/>
      <c r="JI3" s="282"/>
      <c r="JJ3" s="282"/>
      <c r="JK3" s="282"/>
      <c r="JL3" s="282"/>
      <c r="JM3" s="282"/>
      <c r="JN3" s="282"/>
      <c r="JO3" s="282"/>
      <c r="JP3" s="282"/>
      <c r="JQ3" s="282"/>
      <c r="JR3" s="282"/>
      <c r="JS3" s="282"/>
      <c r="JT3" s="282"/>
      <c r="JU3" s="282"/>
      <c r="JV3" s="282"/>
      <c r="JW3" s="282"/>
      <c r="JX3" s="282"/>
      <c r="JY3" s="282"/>
      <c r="JZ3" s="282"/>
      <c r="KA3" s="282"/>
      <c r="KB3" s="282"/>
      <c r="KC3" s="282"/>
      <c r="KD3" s="282"/>
      <c r="KE3" s="282"/>
      <c r="KF3" s="282"/>
      <c r="KG3" s="282"/>
      <c r="KH3" s="282"/>
      <c r="KI3" s="282"/>
      <c r="KJ3" s="282"/>
      <c r="KK3" s="282"/>
      <c r="KL3" s="282"/>
      <c r="KM3" s="282"/>
      <c r="KN3" s="282"/>
      <c r="KO3" s="282"/>
      <c r="KP3" s="282"/>
      <c r="KQ3" s="282"/>
      <c r="KR3" s="282"/>
      <c r="KS3" s="282"/>
      <c r="KT3" s="282"/>
      <c r="KU3" s="282"/>
      <c r="KV3" s="282"/>
      <c r="KW3" s="282"/>
      <c r="KX3" s="282"/>
      <c r="KY3" s="282"/>
      <c r="KZ3" s="282"/>
      <c r="LA3" s="282"/>
      <c r="LB3" s="282"/>
      <c r="LC3" s="282"/>
      <c r="LD3" s="282"/>
      <c r="LE3" s="282"/>
      <c r="LF3" s="282"/>
      <c r="LG3" s="282"/>
      <c r="LH3" s="282"/>
      <c r="LI3" s="282"/>
      <c r="LJ3" s="282"/>
      <c r="LK3" s="282"/>
      <c r="LL3" s="282"/>
      <c r="LM3" s="282"/>
      <c r="LN3" s="282"/>
      <c r="LO3" s="282"/>
      <c r="LP3" s="282"/>
      <c r="LQ3" s="282"/>
      <c r="LR3" s="282"/>
      <c r="LS3" s="282"/>
      <c r="LT3" s="282"/>
      <c r="LU3" s="282"/>
      <c r="LV3" s="282"/>
      <c r="LW3" s="282"/>
      <c r="LX3" s="282"/>
      <c r="LY3" s="282"/>
      <c r="LZ3" s="282"/>
      <c r="MA3" s="282"/>
      <c r="MB3" s="282"/>
      <c r="MC3" s="282"/>
      <c r="MD3" s="282"/>
      <c r="ME3" s="282"/>
      <c r="MF3" s="282"/>
      <c r="MG3" s="282"/>
      <c r="MH3" s="282"/>
      <c r="MI3" s="282"/>
      <c r="MJ3" s="282"/>
      <c r="MK3" s="282"/>
      <c r="ML3" s="282"/>
      <c r="MM3" s="282"/>
      <c r="MN3" s="282"/>
      <c r="MO3" s="282"/>
      <c r="MP3" s="282"/>
      <c r="MQ3" s="282"/>
      <c r="MR3" s="282"/>
      <c r="MS3" s="282"/>
      <c r="MT3" s="282"/>
      <c r="MU3" s="282"/>
      <c r="MV3" s="282"/>
      <c r="MW3" s="282"/>
      <c r="MX3" s="282"/>
      <c r="MY3" s="282"/>
      <c r="MZ3" s="282"/>
      <c r="NA3" s="282"/>
      <c r="NB3" s="282"/>
      <c r="NC3" s="282"/>
      <c r="ND3" s="282"/>
      <c r="NE3" s="282"/>
      <c r="NF3" s="282"/>
      <c r="NG3" s="282"/>
      <c r="NH3" s="282"/>
      <c r="NI3" s="282"/>
      <c r="NJ3" s="282"/>
      <c r="NK3" s="282"/>
      <c r="NL3" s="282"/>
      <c r="NM3" s="282"/>
      <c r="NN3" s="282"/>
      <c r="NO3" s="282"/>
      <c r="NP3" s="282"/>
      <c r="NQ3" s="282"/>
      <c r="NR3" s="282"/>
      <c r="NS3" s="282"/>
      <c r="NT3" s="282"/>
      <c r="NU3" s="282"/>
      <c r="NV3" s="282"/>
      <c r="NW3" s="282"/>
      <c r="NX3" s="282"/>
      <c r="NY3" s="282"/>
      <c r="NZ3" s="282"/>
      <c r="OA3" s="282"/>
      <c r="OB3" s="282"/>
      <c r="OC3" s="282"/>
      <c r="OD3" s="282"/>
      <c r="OE3" s="282"/>
      <c r="OF3" s="282"/>
      <c r="OG3" s="282"/>
      <c r="OH3" s="282"/>
      <c r="OI3" s="282"/>
      <c r="OJ3" s="282"/>
      <c r="OK3" s="282"/>
      <c r="OL3" s="282"/>
      <c r="OM3" s="282"/>
      <c r="ON3" s="282"/>
      <c r="OO3" s="282"/>
      <c r="OP3" s="282"/>
      <c r="OQ3" s="282"/>
      <c r="OR3" s="282"/>
      <c r="OS3" s="282"/>
      <c r="OT3" s="282"/>
      <c r="OU3" s="282"/>
      <c r="OV3" s="282"/>
      <c r="OW3" s="282"/>
      <c r="OX3" s="282"/>
      <c r="OY3" s="282"/>
      <c r="OZ3" s="282"/>
      <c r="PA3" s="282"/>
      <c r="PB3" s="282"/>
      <c r="PC3" s="282"/>
      <c r="PD3" s="282"/>
      <c r="PE3" s="282"/>
      <c r="PF3" s="282"/>
      <c r="PG3" s="282"/>
      <c r="PH3" s="282"/>
      <c r="PI3" s="282"/>
      <c r="PJ3" s="282"/>
      <c r="PK3" s="282"/>
      <c r="PL3" s="282"/>
      <c r="PM3" s="282"/>
      <c r="PN3" s="282"/>
      <c r="PO3" s="282"/>
      <c r="PP3" s="282"/>
      <c r="PQ3" s="282"/>
      <c r="PR3" s="282"/>
      <c r="PS3" s="282"/>
      <c r="PT3" s="282"/>
      <c r="PU3" s="282"/>
      <c r="PV3" s="282"/>
      <c r="PW3" s="282"/>
      <c r="PX3" s="282"/>
      <c r="PY3" s="282"/>
      <c r="PZ3" s="282"/>
      <c r="QA3" s="282"/>
      <c r="QB3" s="282"/>
      <c r="QC3" s="282"/>
      <c r="QD3" s="282"/>
      <c r="QE3" s="282"/>
      <c r="QF3" s="282"/>
      <c r="QG3" s="282"/>
      <c r="QH3" s="282"/>
      <c r="QI3" s="282"/>
      <c r="QJ3" s="282"/>
      <c r="QK3" s="282"/>
      <c r="QL3" s="282"/>
      <c r="QM3" s="282"/>
      <c r="QN3" s="282"/>
      <c r="QO3" s="282"/>
      <c r="QP3" s="282"/>
      <c r="QQ3" s="282"/>
      <c r="QR3" s="282"/>
      <c r="QS3" s="282"/>
      <c r="QT3" s="282"/>
      <c r="QU3" s="282"/>
      <c r="QV3" s="282"/>
      <c r="QW3" s="282"/>
      <c r="QX3" s="282"/>
      <c r="QY3" s="282"/>
      <c r="QZ3" s="282"/>
      <c r="RA3" s="282"/>
      <c r="RB3" s="282"/>
      <c r="RC3" s="282"/>
      <c r="RD3" s="282"/>
      <c r="RE3" s="282"/>
      <c r="RF3" s="282"/>
      <c r="RG3" s="282"/>
      <c r="RH3" s="282"/>
      <c r="RI3" s="282"/>
      <c r="RJ3" s="282"/>
      <c r="RK3" s="282"/>
      <c r="RL3" s="282"/>
      <c r="RM3" s="282"/>
      <c r="RN3" s="282"/>
      <c r="RO3" s="282"/>
      <c r="RP3" s="282"/>
      <c r="RQ3" s="282"/>
      <c r="RR3" s="282"/>
      <c r="RS3" s="282"/>
      <c r="RT3" s="282"/>
      <c r="RU3" s="282"/>
      <c r="RV3" s="282"/>
      <c r="RW3" s="282"/>
      <c r="RX3" s="282"/>
      <c r="RY3" s="282"/>
      <c r="RZ3" s="282"/>
      <c r="SA3" s="282"/>
      <c r="SB3" s="282"/>
      <c r="SC3" s="282"/>
      <c r="SD3" s="282"/>
      <c r="SE3" s="282"/>
      <c r="SF3" s="282"/>
      <c r="SG3" s="282"/>
      <c r="SH3" s="282"/>
      <c r="SI3" s="282"/>
      <c r="SJ3" s="282"/>
      <c r="SK3" s="282"/>
      <c r="SL3" s="282"/>
      <c r="SM3" s="282"/>
      <c r="SN3" s="282"/>
      <c r="SO3" s="282"/>
      <c r="SP3" s="282"/>
      <c r="SQ3" s="282"/>
      <c r="SR3" s="282"/>
      <c r="SS3" s="282"/>
      <c r="ST3" s="282"/>
      <c r="SU3" s="282"/>
      <c r="SV3" s="282"/>
      <c r="SW3" s="282"/>
      <c r="SX3" s="282"/>
      <c r="SY3" s="282"/>
      <c r="SZ3" s="282"/>
      <c r="TA3" s="282"/>
      <c r="TB3" s="282"/>
      <c r="TC3" s="282"/>
      <c r="TD3" s="282"/>
      <c r="TE3" s="282"/>
      <c r="TF3" s="282"/>
      <c r="TG3" s="282"/>
      <c r="TH3" s="282"/>
      <c r="TI3" s="282"/>
      <c r="TJ3" s="282"/>
      <c r="TK3" s="282"/>
      <c r="TL3" s="282"/>
      <c r="TM3" s="282"/>
      <c r="TN3" s="282"/>
      <c r="TO3" s="282"/>
      <c r="TP3" s="282"/>
      <c r="TQ3" s="282"/>
      <c r="TR3" s="282"/>
      <c r="TS3" s="282"/>
      <c r="TT3" s="282"/>
      <c r="TU3" s="282"/>
      <c r="TV3" s="282"/>
      <c r="TW3" s="282"/>
      <c r="TX3" s="282"/>
      <c r="TY3" s="282"/>
      <c r="TZ3" s="282"/>
      <c r="UA3" s="282"/>
      <c r="UB3" s="282"/>
      <c r="UC3" s="282"/>
      <c r="UD3" s="282"/>
      <c r="UE3" s="282"/>
      <c r="UF3" s="282"/>
      <c r="UG3" s="282"/>
      <c r="UH3" s="282"/>
      <c r="UI3" s="282"/>
      <c r="UJ3" s="282"/>
      <c r="UK3" s="282"/>
      <c r="UL3" s="282"/>
      <c r="UM3" s="282"/>
      <c r="UN3" s="282"/>
      <c r="UO3" s="282"/>
      <c r="UP3" s="282"/>
      <c r="UQ3" s="282"/>
      <c r="UR3" s="282"/>
      <c r="US3" s="282"/>
      <c r="UT3" s="282"/>
      <c r="UU3" s="282"/>
      <c r="UV3" s="282"/>
      <c r="UW3" s="282"/>
      <c r="UX3" s="282"/>
      <c r="UY3" s="282"/>
      <c r="UZ3" s="282"/>
      <c r="VA3" s="282"/>
      <c r="VB3" s="282"/>
      <c r="VC3" s="282"/>
      <c r="VD3" s="282"/>
      <c r="VE3" s="282"/>
      <c r="VF3" s="282"/>
      <c r="VG3" s="282"/>
      <c r="VH3" s="282"/>
      <c r="VI3" s="282"/>
      <c r="VJ3" s="282"/>
    </row>
    <row r="4" spans="1:582" ht="15"/>
    <row r="5" spans="1:582" ht="45" customHeight="1">
      <c r="B5" s="282" t="s">
        <v>9</v>
      </c>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c r="EC5" s="282"/>
      <c r="ED5" s="282"/>
      <c r="EE5" s="282"/>
      <c r="EF5" s="282"/>
      <c r="EG5" s="282"/>
      <c r="EH5" s="282"/>
      <c r="EI5" s="282"/>
      <c r="EJ5" s="282"/>
      <c r="EK5" s="282"/>
      <c r="EL5" s="282"/>
      <c r="EM5" s="282"/>
      <c r="EN5" s="282"/>
      <c r="EO5" s="282"/>
      <c r="EP5" s="282"/>
      <c r="EQ5" s="282"/>
      <c r="ER5" s="282"/>
      <c r="ES5" s="282"/>
      <c r="ET5" s="282"/>
      <c r="EU5" s="282"/>
      <c r="EV5" s="282"/>
      <c r="EW5" s="282"/>
      <c r="EX5" s="282"/>
      <c r="EY5" s="282"/>
      <c r="EZ5" s="282"/>
      <c r="FA5" s="282"/>
      <c r="FB5" s="282"/>
      <c r="FC5" s="282"/>
      <c r="FD5" s="282"/>
      <c r="FE5" s="282"/>
      <c r="FF5" s="282"/>
      <c r="FG5" s="282"/>
      <c r="FH5" s="282"/>
      <c r="FI5" s="282"/>
      <c r="FJ5" s="282"/>
      <c r="FK5" s="282"/>
      <c r="FL5" s="282"/>
      <c r="FM5" s="282"/>
      <c r="FN5" s="282"/>
      <c r="FO5" s="282"/>
      <c r="FP5" s="282"/>
      <c r="FQ5" s="282"/>
      <c r="FR5" s="282"/>
      <c r="FS5" s="282"/>
      <c r="FT5" s="282"/>
      <c r="FU5" s="282"/>
      <c r="FV5" s="282"/>
      <c r="FW5" s="282"/>
      <c r="FX5" s="282"/>
      <c r="FY5" s="282"/>
      <c r="FZ5" s="282"/>
      <c r="GA5" s="282"/>
      <c r="GB5" s="282"/>
      <c r="GC5" s="282"/>
      <c r="GD5" s="282"/>
      <c r="GE5" s="282"/>
      <c r="GF5" s="282"/>
      <c r="GG5" s="282"/>
      <c r="GH5" s="282"/>
      <c r="GI5" s="282"/>
      <c r="GJ5" s="282"/>
      <c r="GK5" s="282"/>
      <c r="GL5" s="282"/>
      <c r="GM5" s="282"/>
      <c r="GN5" s="282"/>
      <c r="GO5" s="282"/>
      <c r="GP5" s="282"/>
      <c r="GQ5" s="282"/>
      <c r="GR5" s="282"/>
      <c r="GS5" s="282"/>
      <c r="GT5" s="282"/>
      <c r="GU5" s="282"/>
      <c r="GV5" s="282"/>
      <c r="GW5" s="282"/>
      <c r="GX5" s="282"/>
      <c r="GY5" s="282"/>
      <c r="GZ5" s="282"/>
      <c r="HA5" s="282"/>
      <c r="HB5" s="282"/>
      <c r="HC5" s="282"/>
      <c r="HD5" s="282"/>
      <c r="HE5" s="282"/>
      <c r="HF5" s="282"/>
      <c r="HG5" s="282"/>
      <c r="HH5" s="282"/>
      <c r="HI5" s="282"/>
      <c r="HJ5" s="282"/>
      <c r="HK5" s="282"/>
      <c r="HL5" s="282"/>
      <c r="HM5" s="282"/>
      <c r="HN5" s="282"/>
      <c r="HO5" s="282"/>
      <c r="HP5" s="282"/>
      <c r="HQ5" s="282"/>
      <c r="HR5" s="282"/>
      <c r="HS5" s="282"/>
      <c r="HT5" s="282"/>
      <c r="HU5" s="282"/>
      <c r="HV5" s="282"/>
      <c r="HW5" s="282"/>
      <c r="HX5" s="282"/>
      <c r="HY5" s="282"/>
      <c r="HZ5" s="282"/>
      <c r="IA5" s="282"/>
      <c r="IB5" s="282"/>
      <c r="IC5" s="282"/>
      <c r="ID5" s="282"/>
      <c r="IE5" s="282"/>
      <c r="IF5" s="282"/>
      <c r="IG5" s="282"/>
      <c r="IH5" s="282"/>
      <c r="II5" s="282"/>
      <c r="IJ5" s="282"/>
      <c r="IK5" s="282"/>
      <c r="IL5" s="282"/>
      <c r="IM5" s="282"/>
      <c r="IN5" s="282"/>
      <c r="IO5" s="282"/>
      <c r="IP5" s="282"/>
      <c r="IQ5" s="282"/>
      <c r="IR5" s="282"/>
      <c r="IS5" s="282"/>
      <c r="IT5" s="282"/>
      <c r="IU5" s="282"/>
      <c r="IV5" s="282"/>
      <c r="IW5" s="282"/>
      <c r="IX5" s="282"/>
      <c r="IY5" s="282"/>
      <c r="IZ5" s="282"/>
      <c r="JA5" s="282"/>
      <c r="JB5" s="282"/>
      <c r="JC5" s="282"/>
      <c r="JD5" s="282"/>
      <c r="JE5" s="282"/>
      <c r="JF5" s="282"/>
      <c r="JG5" s="282"/>
      <c r="JH5" s="282"/>
      <c r="JI5" s="282"/>
      <c r="JJ5" s="282"/>
      <c r="JK5" s="282"/>
      <c r="JL5" s="282"/>
      <c r="JM5" s="282"/>
      <c r="JN5" s="282"/>
      <c r="JO5" s="282"/>
      <c r="JP5" s="282"/>
      <c r="JQ5" s="282"/>
      <c r="JR5" s="282"/>
      <c r="JS5" s="282"/>
      <c r="JT5" s="282"/>
      <c r="JU5" s="282"/>
      <c r="JV5" s="282"/>
      <c r="JW5" s="282"/>
      <c r="JX5" s="282"/>
      <c r="JY5" s="282"/>
      <c r="JZ5" s="282"/>
      <c r="KA5" s="282"/>
      <c r="KB5" s="282"/>
      <c r="KC5" s="282"/>
      <c r="KD5" s="282"/>
      <c r="KE5" s="282"/>
      <c r="KF5" s="282"/>
      <c r="KG5" s="282"/>
      <c r="KH5" s="282"/>
      <c r="KI5" s="282"/>
      <c r="KJ5" s="282"/>
      <c r="KK5" s="282"/>
      <c r="KL5" s="282"/>
      <c r="KM5" s="282"/>
      <c r="KN5" s="282"/>
      <c r="KO5" s="282"/>
      <c r="KP5" s="282"/>
      <c r="KQ5" s="282"/>
      <c r="KR5" s="282"/>
      <c r="KS5" s="282"/>
      <c r="KT5" s="282"/>
      <c r="KU5" s="282"/>
      <c r="KV5" s="282"/>
      <c r="KW5" s="282"/>
      <c r="KX5" s="282"/>
      <c r="KY5" s="282"/>
      <c r="KZ5" s="282"/>
      <c r="LA5" s="282"/>
      <c r="LB5" s="282"/>
      <c r="LC5" s="282"/>
      <c r="LD5" s="282"/>
      <c r="LE5" s="282"/>
      <c r="LF5" s="282"/>
      <c r="LG5" s="282"/>
      <c r="LH5" s="282"/>
      <c r="LI5" s="282"/>
      <c r="LJ5" s="282"/>
      <c r="LK5" s="282"/>
      <c r="LL5" s="282"/>
      <c r="LM5" s="282"/>
      <c r="LN5" s="282"/>
      <c r="LO5" s="282"/>
      <c r="LP5" s="282"/>
      <c r="LQ5" s="282"/>
      <c r="LR5" s="282"/>
      <c r="LS5" s="282"/>
      <c r="LT5" s="282"/>
      <c r="LU5" s="282"/>
      <c r="LV5" s="282"/>
      <c r="LW5" s="282"/>
      <c r="LX5" s="282"/>
      <c r="LY5" s="282"/>
      <c r="LZ5" s="282"/>
      <c r="MA5" s="282"/>
      <c r="MB5" s="282"/>
      <c r="MC5" s="282"/>
      <c r="MD5" s="282"/>
      <c r="ME5" s="282"/>
      <c r="MF5" s="282"/>
      <c r="MG5" s="282"/>
      <c r="MH5" s="282"/>
      <c r="MI5" s="282"/>
      <c r="MJ5" s="282"/>
      <c r="MK5" s="282"/>
      <c r="ML5" s="282"/>
      <c r="MM5" s="282"/>
      <c r="MN5" s="282"/>
      <c r="MO5" s="282"/>
      <c r="MP5" s="282"/>
      <c r="MQ5" s="282"/>
      <c r="MR5" s="282"/>
      <c r="MS5" s="282"/>
      <c r="MT5" s="282"/>
      <c r="MU5" s="282"/>
      <c r="MV5" s="282"/>
      <c r="MW5" s="282"/>
      <c r="MX5" s="282"/>
      <c r="MY5" s="282"/>
      <c r="MZ5" s="282"/>
      <c r="NA5" s="282"/>
      <c r="NB5" s="282"/>
      <c r="NC5" s="282"/>
      <c r="ND5" s="282"/>
      <c r="NE5" s="282"/>
      <c r="NF5" s="282"/>
      <c r="NG5" s="282"/>
      <c r="NH5" s="282"/>
      <c r="NI5" s="282"/>
      <c r="NJ5" s="282"/>
      <c r="NK5" s="282"/>
      <c r="NL5" s="282"/>
      <c r="NM5" s="282"/>
      <c r="NN5" s="282"/>
      <c r="NO5" s="282"/>
      <c r="NP5" s="282"/>
      <c r="NQ5" s="282"/>
      <c r="NR5" s="282"/>
      <c r="NS5" s="282"/>
      <c r="NT5" s="282"/>
      <c r="NU5" s="282"/>
      <c r="NV5" s="282"/>
      <c r="NW5" s="282"/>
      <c r="NX5" s="282"/>
      <c r="NY5" s="282"/>
      <c r="NZ5" s="282"/>
      <c r="OA5" s="282"/>
      <c r="OB5" s="282"/>
      <c r="OC5" s="282"/>
      <c r="OD5" s="282"/>
      <c r="OE5" s="282"/>
      <c r="OF5" s="282"/>
      <c r="OG5" s="282"/>
      <c r="OH5" s="282"/>
      <c r="OI5" s="282"/>
      <c r="OJ5" s="282"/>
      <c r="OK5" s="282"/>
      <c r="OL5" s="282"/>
      <c r="OM5" s="282"/>
      <c r="ON5" s="282"/>
      <c r="OO5" s="282"/>
      <c r="OP5" s="282"/>
      <c r="OQ5" s="282"/>
      <c r="OR5" s="282"/>
      <c r="OS5" s="282"/>
      <c r="OT5" s="282"/>
      <c r="OU5" s="282"/>
      <c r="OV5" s="282"/>
      <c r="OW5" s="282"/>
      <c r="OX5" s="282"/>
      <c r="OY5" s="282"/>
      <c r="OZ5" s="282"/>
      <c r="PA5" s="282"/>
      <c r="PB5" s="282"/>
      <c r="PC5" s="282"/>
      <c r="PD5" s="282"/>
      <c r="PE5" s="282"/>
      <c r="PF5" s="282"/>
      <c r="PG5" s="282"/>
      <c r="PH5" s="282"/>
      <c r="PI5" s="282"/>
      <c r="PJ5" s="282"/>
      <c r="PK5" s="282"/>
      <c r="PL5" s="282"/>
      <c r="PM5" s="282"/>
      <c r="PN5" s="282"/>
      <c r="PO5" s="282"/>
      <c r="PP5" s="282"/>
      <c r="PQ5" s="282"/>
      <c r="PR5" s="282"/>
      <c r="PS5" s="282"/>
      <c r="PT5" s="282"/>
      <c r="PU5" s="282"/>
      <c r="PV5" s="282"/>
      <c r="PW5" s="282"/>
      <c r="PX5" s="282"/>
      <c r="PY5" s="282"/>
      <c r="PZ5" s="282"/>
      <c r="QA5" s="282"/>
      <c r="QB5" s="282"/>
      <c r="QC5" s="282"/>
      <c r="QD5" s="282"/>
      <c r="QE5" s="282"/>
      <c r="QF5" s="282"/>
      <c r="QG5" s="282"/>
      <c r="QH5" s="282"/>
      <c r="QI5" s="282"/>
      <c r="QJ5" s="282"/>
      <c r="QK5" s="282"/>
      <c r="QL5" s="282"/>
      <c r="QM5" s="282"/>
      <c r="QN5" s="282"/>
      <c r="QO5" s="282"/>
      <c r="QP5" s="282"/>
      <c r="QQ5" s="282"/>
      <c r="QR5" s="282"/>
      <c r="QS5" s="282"/>
      <c r="QT5" s="282"/>
      <c r="QU5" s="282"/>
      <c r="QV5" s="282"/>
      <c r="QW5" s="282"/>
      <c r="QX5" s="282"/>
      <c r="QY5" s="282"/>
      <c r="QZ5" s="282"/>
      <c r="RA5" s="282"/>
      <c r="RB5" s="282"/>
      <c r="RC5" s="282"/>
      <c r="RD5" s="282"/>
      <c r="RE5" s="282"/>
      <c r="RF5" s="282"/>
      <c r="RG5" s="282"/>
      <c r="RH5" s="282"/>
      <c r="RI5" s="282"/>
      <c r="RJ5" s="282"/>
      <c r="RK5" s="282"/>
      <c r="RL5" s="282"/>
      <c r="RM5" s="282"/>
      <c r="RN5" s="282"/>
      <c r="RO5" s="282"/>
      <c r="RP5" s="282"/>
      <c r="RQ5" s="282"/>
      <c r="RR5" s="282"/>
      <c r="RS5" s="282"/>
      <c r="RT5" s="282"/>
      <c r="RU5" s="282"/>
      <c r="RV5" s="282"/>
      <c r="RW5" s="282"/>
      <c r="RX5" s="282"/>
      <c r="RY5" s="282"/>
      <c r="RZ5" s="282"/>
      <c r="SA5" s="282"/>
      <c r="SB5" s="282"/>
      <c r="SC5" s="282"/>
      <c r="SD5" s="282"/>
      <c r="SE5" s="282"/>
      <c r="SF5" s="282"/>
      <c r="SG5" s="282"/>
      <c r="SH5" s="282"/>
      <c r="SI5" s="282"/>
      <c r="SJ5" s="282"/>
      <c r="SK5" s="282"/>
      <c r="SL5" s="282"/>
      <c r="SM5" s="282"/>
      <c r="SN5" s="282"/>
      <c r="SO5" s="282"/>
      <c r="SP5" s="282"/>
      <c r="SQ5" s="282"/>
      <c r="SR5" s="282"/>
      <c r="SS5" s="282"/>
      <c r="ST5" s="282"/>
      <c r="SU5" s="282"/>
      <c r="SV5" s="282"/>
      <c r="SW5" s="282"/>
      <c r="SX5" s="282"/>
      <c r="SY5" s="282"/>
      <c r="SZ5" s="282"/>
      <c r="TA5" s="282"/>
      <c r="TB5" s="282"/>
      <c r="TC5" s="282"/>
      <c r="TD5" s="282"/>
      <c r="TE5" s="282"/>
      <c r="TF5" s="282"/>
      <c r="TG5" s="282"/>
      <c r="TH5" s="282"/>
      <c r="TI5" s="282"/>
      <c r="TJ5" s="282"/>
      <c r="TK5" s="282"/>
      <c r="TL5" s="282"/>
      <c r="TM5" s="282"/>
      <c r="TN5" s="282"/>
      <c r="TO5" s="282"/>
      <c r="TP5" s="282"/>
      <c r="TQ5" s="282"/>
      <c r="TR5" s="282"/>
      <c r="TS5" s="282"/>
      <c r="TT5" s="282"/>
      <c r="TU5" s="282"/>
      <c r="TV5" s="282"/>
      <c r="TW5" s="282"/>
      <c r="TX5" s="282"/>
      <c r="TY5" s="282"/>
      <c r="TZ5" s="282"/>
      <c r="UA5" s="282"/>
      <c r="UB5" s="282"/>
      <c r="UC5" s="282"/>
      <c r="UD5" s="282"/>
      <c r="UE5" s="282"/>
      <c r="UF5" s="282"/>
      <c r="UG5" s="282"/>
      <c r="UH5" s="282"/>
      <c r="UI5" s="282"/>
      <c r="UJ5" s="282"/>
      <c r="UK5" s="282"/>
      <c r="UL5" s="282"/>
      <c r="UM5" s="282"/>
      <c r="UN5" s="282"/>
      <c r="UO5" s="282"/>
      <c r="UP5" s="282"/>
      <c r="UQ5" s="282"/>
      <c r="UR5" s="282"/>
      <c r="US5" s="282"/>
      <c r="UT5" s="282"/>
      <c r="UU5" s="282"/>
      <c r="UV5" s="282"/>
      <c r="UW5" s="282"/>
      <c r="UX5" s="282"/>
      <c r="UY5" s="282"/>
      <c r="UZ5" s="282"/>
      <c r="VA5" s="282"/>
      <c r="VB5" s="282"/>
      <c r="VC5" s="282"/>
      <c r="VD5" s="282"/>
      <c r="VE5" s="282"/>
      <c r="VF5" s="282"/>
      <c r="VG5" s="282"/>
      <c r="VH5" s="282"/>
      <c r="VI5" s="282"/>
      <c r="VJ5" s="282"/>
    </row>
    <row r="6" spans="1:582" ht="15"/>
    <row r="7" spans="1:582" ht="60" customHeight="1">
      <c r="B7" s="282" t="s">
        <v>417</v>
      </c>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c r="DS7" s="282"/>
      <c r="DT7" s="282"/>
      <c r="DU7" s="282"/>
      <c r="DV7" s="282"/>
      <c r="DW7" s="282"/>
      <c r="DX7" s="282"/>
      <c r="DY7" s="282"/>
      <c r="DZ7" s="282"/>
      <c r="EA7" s="282"/>
      <c r="EB7" s="282"/>
      <c r="EC7" s="282"/>
      <c r="ED7" s="282"/>
      <c r="EE7" s="282"/>
      <c r="EF7" s="282"/>
      <c r="EG7" s="282"/>
      <c r="EH7" s="282"/>
      <c r="EI7" s="282"/>
      <c r="EJ7" s="282"/>
      <c r="EK7" s="282"/>
      <c r="EL7" s="282"/>
      <c r="EM7" s="282"/>
      <c r="EN7" s="282"/>
      <c r="EO7" s="282"/>
      <c r="EP7" s="282"/>
      <c r="EQ7" s="282"/>
      <c r="ER7" s="282"/>
      <c r="ES7" s="282"/>
      <c r="ET7" s="282"/>
      <c r="EU7" s="282"/>
      <c r="EV7" s="282"/>
      <c r="EW7" s="282"/>
      <c r="EX7" s="282"/>
      <c r="EY7" s="282"/>
      <c r="EZ7" s="282"/>
      <c r="FA7" s="282"/>
      <c r="FB7" s="282"/>
      <c r="FC7" s="282"/>
      <c r="FD7" s="282"/>
      <c r="FE7" s="282"/>
      <c r="FF7" s="282"/>
      <c r="FG7" s="282"/>
      <c r="FH7" s="282"/>
      <c r="FI7" s="282"/>
      <c r="FJ7" s="282"/>
      <c r="FK7" s="282"/>
      <c r="FL7" s="282"/>
      <c r="FM7" s="282"/>
      <c r="FN7" s="282"/>
      <c r="FO7" s="282"/>
      <c r="FP7" s="282"/>
      <c r="FQ7" s="282"/>
      <c r="FR7" s="282"/>
      <c r="FS7" s="282"/>
      <c r="FT7" s="282"/>
      <c r="FU7" s="282"/>
      <c r="FV7" s="282"/>
      <c r="FW7" s="282"/>
      <c r="FX7" s="282"/>
      <c r="FY7" s="282"/>
      <c r="FZ7" s="282"/>
      <c r="GA7" s="282"/>
      <c r="GB7" s="282"/>
      <c r="GC7" s="282"/>
      <c r="GD7" s="282"/>
      <c r="GE7" s="282"/>
      <c r="GF7" s="282"/>
      <c r="GG7" s="282"/>
      <c r="GH7" s="282"/>
      <c r="GI7" s="282"/>
      <c r="GJ7" s="282"/>
      <c r="GK7" s="282"/>
      <c r="GL7" s="282"/>
      <c r="GM7" s="282"/>
      <c r="GN7" s="282"/>
      <c r="GO7" s="282"/>
      <c r="GP7" s="282"/>
      <c r="GQ7" s="282"/>
      <c r="GR7" s="282"/>
      <c r="GS7" s="282"/>
      <c r="GT7" s="282"/>
      <c r="GU7" s="282"/>
      <c r="GV7" s="282"/>
      <c r="GW7" s="282"/>
      <c r="GX7" s="282"/>
      <c r="GY7" s="282"/>
      <c r="GZ7" s="282"/>
      <c r="HA7" s="282"/>
      <c r="HB7" s="282"/>
      <c r="HC7" s="282"/>
      <c r="HD7" s="282"/>
      <c r="HE7" s="282"/>
      <c r="HF7" s="282"/>
      <c r="HG7" s="282"/>
      <c r="HH7" s="282"/>
      <c r="HI7" s="282"/>
      <c r="HJ7" s="282"/>
      <c r="HK7" s="282"/>
      <c r="HL7" s="282"/>
      <c r="HM7" s="282"/>
      <c r="HN7" s="282"/>
      <c r="HO7" s="282"/>
      <c r="HP7" s="282"/>
      <c r="HQ7" s="282"/>
      <c r="HR7" s="282"/>
      <c r="HS7" s="282"/>
      <c r="HT7" s="282"/>
      <c r="HU7" s="282"/>
      <c r="HV7" s="282"/>
      <c r="HW7" s="282"/>
      <c r="HX7" s="282"/>
      <c r="HY7" s="282"/>
      <c r="HZ7" s="282"/>
      <c r="IA7" s="282"/>
      <c r="IB7" s="282"/>
      <c r="IC7" s="282"/>
      <c r="ID7" s="282"/>
      <c r="IE7" s="282"/>
      <c r="IF7" s="282"/>
      <c r="IG7" s="282"/>
      <c r="IH7" s="282"/>
      <c r="II7" s="282"/>
      <c r="IJ7" s="282"/>
      <c r="IK7" s="282"/>
      <c r="IL7" s="282"/>
      <c r="IM7" s="282"/>
      <c r="IN7" s="282"/>
      <c r="IO7" s="282"/>
      <c r="IP7" s="282"/>
      <c r="IQ7" s="282"/>
      <c r="IR7" s="282"/>
      <c r="IS7" s="282"/>
      <c r="IT7" s="282"/>
      <c r="IU7" s="282"/>
      <c r="IV7" s="282"/>
      <c r="IW7" s="282"/>
      <c r="IX7" s="282"/>
      <c r="IY7" s="282"/>
      <c r="IZ7" s="282"/>
      <c r="JA7" s="282"/>
      <c r="JB7" s="282"/>
      <c r="JC7" s="282"/>
      <c r="JD7" s="282"/>
      <c r="JE7" s="282"/>
      <c r="JF7" s="282"/>
      <c r="JG7" s="282"/>
      <c r="JH7" s="282"/>
      <c r="JI7" s="282"/>
      <c r="JJ7" s="282"/>
      <c r="JK7" s="282"/>
      <c r="JL7" s="282"/>
      <c r="JM7" s="282"/>
      <c r="JN7" s="282"/>
      <c r="JO7" s="282"/>
      <c r="JP7" s="282"/>
      <c r="JQ7" s="282"/>
      <c r="JR7" s="282"/>
      <c r="JS7" s="282"/>
      <c r="JT7" s="282"/>
      <c r="JU7" s="282"/>
      <c r="JV7" s="282"/>
      <c r="JW7" s="282"/>
      <c r="JX7" s="282"/>
      <c r="JY7" s="282"/>
      <c r="JZ7" s="282"/>
      <c r="KA7" s="282"/>
      <c r="KB7" s="282"/>
      <c r="KC7" s="282"/>
      <c r="KD7" s="282"/>
      <c r="KE7" s="282"/>
      <c r="KF7" s="282"/>
      <c r="KG7" s="282"/>
      <c r="KH7" s="282"/>
      <c r="KI7" s="282"/>
      <c r="KJ7" s="282"/>
      <c r="KK7" s="282"/>
      <c r="KL7" s="282"/>
      <c r="KM7" s="282"/>
      <c r="KN7" s="282"/>
      <c r="KO7" s="282"/>
      <c r="KP7" s="282"/>
      <c r="KQ7" s="282"/>
      <c r="KR7" s="282"/>
      <c r="KS7" s="282"/>
      <c r="KT7" s="282"/>
      <c r="KU7" s="282"/>
      <c r="KV7" s="282"/>
      <c r="KW7" s="282"/>
      <c r="KX7" s="282"/>
      <c r="KY7" s="282"/>
      <c r="KZ7" s="282"/>
      <c r="LA7" s="282"/>
      <c r="LB7" s="282"/>
      <c r="LC7" s="282"/>
      <c r="LD7" s="282"/>
      <c r="LE7" s="282"/>
      <c r="LF7" s="282"/>
      <c r="LG7" s="282"/>
      <c r="LH7" s="282"/>
      <c r="LI7" s="282"/>
      <c r="LJ7" s="282"/>
      <c r="LK7" s="282"/>
      <c r="LL7" s="282"/>
      <c r="LM7" s="282"/>
      <c r="LN7" s="282"/>
      <c r="LO7" s="282"/>
      <c r="LP7" s="282"/>
      <c r="LQ7" s="282"/>
      <c r="LR7" s="282"/>
      <c r="LS7" s="282"/>
      <c r="LT7" s="282"/>
      <c r="LU7" s="282"/>
      <c r="LV7" s="282"/>
      <c r="LW7" s="282"/>
      <c r="LX7" s="282"/>
      <c r="LY7" s="282"/>
      <c r="LZ7" s="282"/>
      <c r="MA7" s="282"/>
      <c r="MB7" s="282"/>
      <c r="MC7" s="282"/>
      <c r="MD7" s="282"/>
      <c r="ME7" s="282"/>
      <c r="MF7" s="282"/>
      <c r="MG7" s="282"/>
      <c r="MH7" s="282"/>
      <c r="MI7" s="282"/>
      <c r="MJ7" s="282"/>
      <c r="MK7" s="282"/>
      <c r="ML7" s="282"/>
      <c r="MM7" s="282"/>
      <c r="MN7" s="282"/>
      <c r="MO7" s="282"/>
      <c r="MP7" s="282"/>
      <c r="MQ7" s="282"/>
      <c r="MR7" s="282"/>
      <c r="MS7" s="282"/>
      <c r="MT7" s="282"/>
      <c r="MU7" s="282"/>
      <c r="MV7" s="282"/>
      <c r="MW7" s="282"/>
      <c r="MX7" s="282"/>
      <c r="MY7" s="282"/>
      <c r="MZ7" s="282"/>
      <c r="NA7" s="282"/>
      <c r="NB7" s="282"/>
      <c r="NC7" s="282"/>
      <c r="ND7" s="282"/>
      <c r="NE7" s="282"/>
      <c r="NF7" s="282"/>
      <c r="NG7" s="282"/>
      <c r="NH7" s="282"/>
      <c r="NI7" s="282"/>
      <c r="NJ7" s="282"/>
      <c r="NK7" s="282"/>
      <c r="NL7" s="282"/>
      <c r="NM7" s="282"/>
      <c r="NN7" s="282"/>
      <c r="NO7" s="282"/>
      <c r="NP7" s="282"/>
      <c r="NQ7" s="282"/>
      <c r="NR7" s="282"/>
      <c r="NS7" s="282"/>
      <c r="NT7" s="282"/>
      <c r="NU7" s="282"/>
      <c r="NV7" s="282"/>
      <c r="NW7" s="282"/>
      <c r="NX7" s="282"/>
      <c r="NY7" s="282"/>
      <c r="NZ7" s="282"/>
      <c r="OA7" s="282"/>
      <c r="OB7" s="282"/>
      <c r="OC7" s="282"/>
      <c r="OD7" s="282"/>
      <c r="OE7" s="282"/>
      <c r="OF7" s="282"/>
      <c r="OG7" s="282"/>
      <c r="OH7" s="282"/>
      <c r="OI7" s="282"/>
      <c r="OJ7" s="282"/>
      <c r="OK7" s="282"/>
      <c r="OL7" s="282"/>
      <c r="OM7" s="282"/>
      <c r="ON7" s="282"/>
      <c r="OO7" s="282"/>
      <c r="OP7" s="282"/>
      <c r="OQ7" s="282"/>
      <c r="OR7" s="282"/>
      <c r="OS7" s="282"/>
      <c r="OT7" s="282"/>
      <c r="OU7" s="282"/>
      <c r="OV7" s="282"/>
      <c r="OW7" s="282"/>
      <c r="OX7" s="282"/>
      <c r="OY7" s="282"/>
      <c r="OZ7" s="282"/>
      <c r="PA7" s="282"/>
      <c r="PB7" s="282"/>
      <c r="PC7" s="282"/>
      <c r="PD7" s="282"/>
      <c r="PE7" s="282"/>
      <c r="PF7" s="282"/>
      <c r="PG7" s="282"/>
      <c r="PH7" s="282"/>
      <c r="PI7" s="282"/>
      <c r="PJ7" s="282"/>
      <c r="PK7" s="282"/>
      <c r="PL7" s="282"/>
      <c r="PM7" s="282"/>
      <c r="PN7" s="282"/>
      <c r="PO7" s="282"/>
      <c r="PP7" s="282"/>
      <c r="PQ7" s="282"/>
      <c r="PR7" s="282"/>
      <c r="PS7" s="282"/>
      <c r="PT7" s="282"/>
      <c r="PU7" s="282"/>
      <c r="PV7" s="282"/>
      <c r="PW7" s="282"/>
      <c r="PX7" s="282"/>
      <c r="PY7" s="282"/>
      <c r="PZ7" s="282"/>
      <c r="QA7" s="282"/>
      <c r="QB7" s="282"/>
      <c r="QC7" s="282"/>
      <c r="QD7" s="282"/>
      <c r="QE7" s="282"/>
      <c r="QF7" s="282"/>
      <c r="QG7" s="282"/>
      <c r="QH7" s="282"/>
      <c r="QI7" s="282"/>
      <c r="QJ7" s="282"/>
      <c r="QK7" s="282"/>
      <c r="QL7" s="282"/>
      <c r="QM7" s="282"/>
      <c r="QN7" s="282"/>
      <c r="QO7" s="282"/>
      <c r="QP7" s="282"/>
      <c r="QQ7" s="282"/>
      <c r="QR7" s="282"/>
      <c r="QS7" s="282"/>
      <c r="QT7" s="282"/>
      <c r="QU7" s="282"/>
      <c r="QV7" s="282"/>
      <c r="QW7" s="282"/>
      <c r="QX7" s="282"/>
      <c r="QY7" s="282"/>
      <c r="QZ7" s="282"/>
      <c r="RA7" s="282"/>
      <c r="RB7" s="282"/>
      <c r="RC7" s="282"/>
      <c r="RD7" s="282"/>
      <c r="RE7" s="282"/>
      <c r="RF7" s="282"/>
      <c r="RG7" s="282"/>
      <c r="RH7" s="282"/>
      <c r="RI7" s="282"/>
      <c r="RJ7" s="282"/>
      <c r="RK7" s="282"/>
      <c r="RL7" s="282"/>
      <c r="RM7" s="282"/>
      <c r="RN7" s="282"/>
      <c r="RO7" s="282"/>
      <c r="RP7" s="282"/>
      <c r="RQ7" s="282"/>
      <c r="RR7" s="282"/>
      <c r="RS7" s="282"/>
      <c r="RT7" s="282"/>
      <c r="RU7" s="282"/>
      <c r="RV7" s="282"/>
      <c r="RW7" s="282"/>
      <c r="RX7" s="282"/>
      <c r="RY7" s="282"/>
      <c r="RZ7" s="282"/>
      <c r="SA7" s="282"/>
      <c r="SB7" s="282"/>
      <c r="SC7" s="282"/>
      <c r="SD7" s="282"/>
      <c r="SE7" s="282"/>
      <c r="SF7" s="282"/>
      <c r="SG7" s="282"/>
      <c r="SH7" s="282"/>
      <c r="SI7" s="282"/>
      <c r="SJ7" s="282"/>
      <c r="SK7" s="282"/>
      <c r="SL7" s="282"/>
      <c r="SM7" s="282"/>
      <c r="SN7" s="282"/>
      <c r="SO7" s="282"/>
      <c r="SP7" s="282"/>
      <c r="SQ7" s="282"/>
      <c r="SR7" s="282"/>
      <c r="SS7" s="282"/>
      <c r="ST7" s="282"/>
      <c r="SU7" s="282"/>
      <c r="SV7" s="282"/>
      <c r="SW7" s="282"/>
      <c r="SX7" s="282"/>
      <c r="SY7" s="282"/>
      <c r="SZ7" s="282"/>
      <c r="TA7" s="282"/>
      <c r="TB7" s="282"/>
      <c r="TC7" s="282"/>
      <c r="TD7" s="282"/>
      <c r="TE7" s="282"/>
      <c r="TF7" s="282"/>
      <c r="TG7" s="282"/>
      <c r="TH7" s="282"/>
      <c r="TI7" s="282"/>
      <c r="TJ7" s="282"/>
      <c r="TK7" s="282"/>
      <c r="TL7" s="282"/>
      <c r="TM7" s="282"/>
      <c r="TN7" s="282"/>
      <c r="TO7" s="282"/>
      <c r="TP7" s="282"/>
      <c r="TQ7" s="282"/>
      <c r="TR7" s="282"/>
      <c r="TS7" s="282"/>
      <c r="TT7" s="282"/>
      <c r="TU7" s="282"/>
      <c r="TV7" s="282"/>
      <c r="TW7" s="282"/>
      <c r="TX7" s="282"/>
      <c r="TY7" s="282"/>
      <c r="TZ7" s="282"/>
      <c r="UA7" s="282"/>
      <c r="UB7" s="282"/>
      <c r="UC7" s="282"/>
      <c r="UD7" s="282"/>
      <c r="UE7" s="282"/>
      <c r="UF7" s="282"/>
      <c r="UG7" s="282"/>
      <c r="UH7" s="282"/>
      <c r="UI7" s="282"/>
      <c r="UJ7" s="282"/>
      <c r="UK7" s="282"/>
      <c r="UL7" s="282"/>
      <c r="UM7" s="282"/>
      <c r="UN7" s="282"/>
      <c r="UO7" s="282"/>
      <c r="UP7" s="282"/>
      <c r="UQ7" s="282"/>
      <c r="UR7" s="282"/>
      <c r="US7" s="282"/>
      <c r="UT7" s="282"/>
      <c r="UU7" s="282"/>
      <c r="UV7" s="282"/>
      <c r="UW7" s="282"/>
      <c r="UX7" s="282"/>
      <c r="UY7" s="282"/>
      <c r="UZ7" s="282"/>
      <c r="VA7" s="282"/>
      <c r="VB7" s="282"/>
      <c r="VC7" s="282"/>
      <c r="VD7" s="282"/>
      <c r="VE7" s="282"/>
      <c r="VF7" s="282"/>
      <c r="VG7" s="282"/>
      <c r="VH7" s="282"/>
      <c r="VI7" s="282"/>
      <c r="VJ7" s="282"/>
    </row>
    <row r="8" spans="1:582" ht="15" customHeight="1">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5"/>
      <c r="JW8" s="105"/>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5"/>
      <c r="VB8" s="105"/>
      <c r="VC8" s="105"/>
      <c r="VD8" s="105"/>
      <c r="VE8" s="105"/>
      <c r="VF8" s="105"/>
      <c r="VG8" s="105"/>
      <c r="VH8" s="105"/>
      <c r="VI8" s="105"/>
      <c r="VJ8" s="105"/>
    </row>
    <row r="9" spans="1:582" ht="15" customHeight="1" thickBot="1">
      <c r="A9" s="60"/>
      <c r="B9" s="7" t="s">
        <v>3</v>
      </c>
      <c r="C9" s="113"/>
      <c r="D9" s="113"/>
      <c r="E9" s="113"/>
      <c r="F9" s="113"/>
      <c r="G9" s="113"/>
      <c r="H9" s="113"/>
      <c r="I9" s="113"/>
      <c r="J9" s="113"/>
      <c r="K9" s="113"/>
      <c r="L9" s="113"/>
      <c r="M9" s="113"/>
      <c r="N9" s="7" t="s">
        <v>4</v>
      </c>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434" t="s">
        <v>2</v>
      </c>
      <c r="VH9" s="434"/>
      <c r="VI9" s="434"/>
      <c r="VJ9" s="434"/>
    </row>
    <row r="10" spans="1:582" ht="15" customHeight="1" thickBot="1">
      <c r="A10" s="60"/>
      <c r="B10" s="284" t="str">
        <f>IF(Presentación!B10="","",Presentación!B10)</f>
        <v/>
      </c>
      <c r="C10" s="285"/>
      <c r="D10" s="285"/>
      <c r="E10" s="285"/>
      <c r="F10" s="285"/>
      <c r="G10" s="285"/>
      <c r="H10" s="285"/>
      <c r="I10" s="285"/>
      <c r="J10" s="285"/>
      <c r="K10" s="285"/>
      <c r="L10" s="286"/>
      <c r="M10" s="113"/>
      <c r="N10" s="284" t="str">
        <f>IF(Presentación!N10="","",Presentación!N10)</f>
        <v/>
      </c>
      <c r="O10" s="286"/>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row>
    <row r="11" spans="1:582" ht="15" customHeight="1">
      <c r="A11" s="60"/>
      <c r="B11" s="60"/>
      <c r="C11" s="60"/>
      <c r="D11" s="60"/>
      <c r="E11" s="60"/>
      <c r="F11" s="60"/>
      <c r="G11" s="60"/>
      <c r="H11" s="60"/>
      <c r="I11" s="60"/>
      <c r="J11" s="60"/>
      <c r="K11" s="60"/>
      <c r="L11" s="60"/>
      <c r="M11" s="113"/>
      <c r="N11" s="60"/>
      <c r="O11" s="60"/>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row>
    <row r="12" spans="1:582" ht="15" customHeight="1">
      <c r="B12" s="60"/>
      <c r="C12" s="60"/>
      <c r="D12" s="60"/>
      <c r="E12" s="60"/>
      <c r="F12" s="60"/>
      <c r="G12" s="60"/>
      <c r="H12" s="60"/>
      <c r="I12" s="60"/>
      <c r="J12" s="60"/>
      <c r="K12" s="60"/>
      <c r="L12" s="60"/>
      <c r="M12" s="114"/>
      <c r="N12" s="60"/>
      <c r="O12" s="60"/>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c r="EU12" s="114"/>
      <c r="EV12" s="114"/>
      <c r="EW12" s="114"/>
      <c r="EX12" s="114"/>
      <c r="EY12" s="114"/>
      <c r="EZ12" s="114"/>
      <c r="FA12" s="114"/>
      <c r="FB12" s="114"/>
      <c r="FC12" s="114"/>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4"/>
      <c r="JW12" s="114"/>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4"/>
      <c r="LP12" s="114"/>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4"/>
      <c r="NI12" s="114"/>
      <c r="NJ12" s="114"/>
      <c r="NK12" s="114"/>
      <c r="NL12" s="114"/>
      <c r="NM12" s="114"/>
      <c r="NN12" s="114"/>
      <c r="NO12" s="114"/>
      <c r="NP12" s="114"/>
      <c r="NQ12" s="114"/>
      <c r="NR12" s="114"/>
      <c r="NS12" s="114"/>
      <c r="NT12" s="114"/>
      <c r="NU12" s="114"/>
      <c r="NV12" s="114"/>
      <c r="NW12" s="114"/>
      <c r="NX12" s="114"/>
      <c r="NY12" s="114"/>
      <c r="NZ12" s="114"/>
      <c r="OA12" s="114"/>
      <c r="OB12" s="114"/>
      <c r="OC12" s="114"/>
      <c r="OD12" s="114"/>
      <c r="OE12" s="114"/>
      <c r="OF12" s="114"/>
      <c r="OG12" s="114"/>
      <c r="OH12" s="114"/>
      <c r="OI12" s="114"/>
      <c r="OJ12" s="114"/>
      <c r="OK12" s="114"/>
      <c r="OL12" s="114"/>
      <c r="OM12" s="114"/>
      <c r="ON12" s="114"/>
      <c r="OO12" s="114"/>
      <c r="OP12" s="114"/>
      <c r="OQ12" s="114"/>
      <c r="OR12" s="114"/>
      <c r="OS12" s="114"/>
      <c r="OT12" s="114"/>
      <c r="OU12" s="114"/>
      <c r="OV12" s="114"/>
      <c r="OW12" s="114"/>
      <c r="OX12" s="114"/>
      <c r="OY12" s="114"/>
      <c r="OZ12" s="114"/>
      <c r="PA12" s="114"/>
      <c r="PB12" s="114"/>
      <c r="PC12" s="114"/>
      <c r="PD12" s="114"/>
      <c r="PE12" s="114"/>
      <c r="PF12" s="114"/>
      <c r="PG12" s="114"/>
      <c r="PH12" s="114"/>
      <c r="PI12" s="114"/>
      <c r="PJ12" s="114"/>
      <c r="PK12" s="114"/>
      <c r="PL12" s="114"/>
      <c r="PM12" s="114"/>
      <c r="PN12" s="114"/>
      <c r="PO12" s="114"/>
      <c r="PP12" s="114"/>
      <c r="PQ12" s="114"/>
      <c r="PR12" s="114"/>
      <c r="PS12" s="114"/>
      <c r="PT12" s="114"/>
      <c r="PU12" s="114"/>
      <c r="PV12" s="114"/>
      <c r="PW12" s="114"/>
      <c r="PX12" s="114"/>
      <c r="PY12" s="114"/>
      <c r="PZ12" s="114"/>
      <c r="QA12" s="114"/>
      <c r="QB12" s="114"/>
      <c r="QC12" s="114"/>
      <c r="QD12" s="114"/>
      <c r="QE12" s="114"/>
      <c r="QF12" s="114"/>
      <c r="QG12" s="114"/>
      <c r="QH12" s="114"/>
      <c r="QI12" s="114"/>
      <c r="QJ12" s="114"/>
      <c r="QK12" s="114"/>
      <c r="QL12" s="114"/>
      <c r="QM12" s="114"/>
      <c r="QN12" s="114"/>
      <c r="QO12" s="114"/>
      <c r="QP12" s="114"/>
      <c r="QQ12" s="114"/>
      <c r="QR12" s="114"/>
      <c r="QS12" s="114"/>
      <c r="QT12" s="114"/>
      <c r="QU12" s="114"/>
      <c r="QV12" s="114"/>
      <c r="QW12" s="114"/>
      <c r="QX12" s="114"/>
      <c r="QY12" s="114"/>
      <c r="QZ12" s="114"/>
      <c r="RA12" s="114"/>
      <c r="RB12" s="114"/>
      <c r="RC12" s="114"/>
      <c r="RD12" s="114"/>
      <c r="RE12" s="114"/>
      <c r="RF12" s="114"/>
      <c r="RG12" s="114"/>
      <c r="RH12" s="114"/>
      <c r="RI12" s="114"/>
      <c r="RJ12" s="114"/>
      <c r="RK12" s="114"/>
      <c r="RL12" s="114"/>
      <c r="RM12" s="114"/>
      <c r="RN12" s="114"/>
      <c r="RO12" s="114"/>
      <c r="RP12" s="114"/>
      <c r="RQ12" s="114"/>
      <c r="RR12" s="114"/>
      <c r="RS12" s="114"/>
      <c r="RT12" s="114"/>
      <c r="RU12" s="114"/>
      <c r="RV12" s="114"/>
      <c r="RW12" s="114"/>
      <c r="RX12" s="114"/>
      <c r="RY12" s="114"/>
      <c r="RZ12" s="114"/>
      <c r="SA12" s="114"/>
      <c r="SB12" s="114"/>
      <c r="SC12" s="114"/>
      <c r="SD12" s="114"/>
      <c r="SE12" s="114"/>
      <c r="SF12" s="114"/>
      <c r="SG12" s="114"/>
      <c r="SH12" s="114"/>
      <c r="SI12" s="114"/>
      <c r="SJ12" s="114"/>
      <c r="SK12" s="114"/>
      <c r="SL12" s="114"/>
      <c r="SM12" s="114"/>
      <c r="SN12" s="114"/>
      <c r="SO12" s="114"/>
      <c r="SP12" s="114"/>
      <c r="SQ12" s="114"/>
      <c r="SR12" s="114"/>
      <c r="SS12" s="114"/>
      <c r="ST12" s="114"/>
      <c r="SU12" s="114"/>
      <c r="SV12" s="114"/>
      <c r="SW12" s="114"/>
      <c r="SX12" s="114"/>
      <c r="SY12" s="114"/>
      <c r="SZ12" s="114"/>
      <c r="TA12" s="114"/>
      <c r="TB12" s="114"/>
      <c r="TC12" s="114"/>
      <c r="TD12" s="114"/>
      <c r="TE12" s="114"/>
      <c r="TF12" s="114"/>
      <c r="TG12" s="114"/>
      <c r="TH12" s="114"/>
      <c r="TI12" s="114"/>
      <c r="TJ12" s="114"/>
      <c r="TK12" s="114"/>
      <c r="TL12" s="114"/>
      <c r="TM12" s="114"/>
      <c r="TN12" s="114"/>
      <c r="TO12" s="114"/>
      <c r="TP12" s="114"/>
      <c r="TQ12" s="114"/>
      <c r="TR12" s="114"/>
      <c r="TS12" s="114"/>
      <c r="TT12" s="114"/>
      <c r="TU12" s="114"/>
      <c r="TV12" s="114"/>
      <c r="TW12" s="114"/>
      <c r="TX12" s="114"/>
      <c r="TY12" s="114"/>
      <c r="TZ12" s="114"/>
      <c r="UA12" s="114"/>
      <c r="UB12" s="114"/>
      <c r="UC12" s="114"/>
      <c r="UD12" s="114"/>
      <c r="UE12" s="114"/>
      <c r="UF12" s="114"/>
      <c r="UG12" s="114"/>
      <c r="UH12" s="114"/>
      <c r="UI12" s="114"/>
      <c r="UJ12" s="114"/>
      <c r="UK12" s="114"/>
      <c r="UL12" s="114"/>
      <c r="UM12" s="114"/>
      <c r="UN12" s="114"/>
      <c r="UO12" s="114"/>
      <c r="UP12" s="114"/>
      <c r="UQ12" s="114"/>
      <c r="UR12" s="114"/>
      <c r="US12" s="114"/>
      <c r="UT12" s="114"/>
      <c r="UU12" s="114"/>
      <c r="UV12" s="114"/>
      <c r="UW12" s="114"/>
      <c r="UX12" s="114"/>
      <c r="UY12" s="114"/>
      <c r="UZ12" s="114"/>
      <c r="VA12" s="114"/>
      <c r="VB12" s="114"/>
      <c r="VC12" s="114"/>
      <c r="VD12" s="114"/>
      <c r="VE12" s="114"/>
      <c r="VF12" s="114"/>
      <c r="VG12" s="435" t="s">
        <v>480</v>
      </c>
      <c r="VH12" s="435"/>
      <c r="VI12" s="435"/>
      <c r="VJ12" s="435"/>
    </row>
    <row r="13" spans="1:582" ht="15" customHeight="1">
      <c r="B13" s="60"/>
      <c r="C13" s="60"/>
      <c r="D13" s="60"/>
      <c r="E13" s="60"/>
      <c r="F13" s="60"/>
      <c r="G13" s="60"/>
      <c r="H13" s="60"/>
      <c r="I13" s="60"/>
      <c r="J13" s="60"/>
      <c r="K13" s="60"/>
      <c r="L13" s="60"/>
      <c r="M13" s="114"/>
      <c r="N13" s="60"/>
      <c r="O13" s="60"/>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114"/>
      <c r="NJ13" s="114"/>
      <c r="NK13" s="114"/>
      <c r="NL13" s="114"/>
      <c r="NM13" s="114"/>
      <c r="NN13" s="114"/>
      <c r="NO13" s="114"/>
      <c r="NP13" s="114"/>
      <c r="NQ13" s="114"/>
      <c r="NR13" s="114"/>
      <c r="NS13" s="114"/>
      <c r="NT13" s="114"/>
      <c r="NU13" s="114"/>
      <c r="NV13" s="114"/>
      <c r="NW13" s="114"/>
      <c r="NX13" s="114"/>
      <c r="NY13" s="114"/>
      <c r="NZ13" s="114"/>
      <c r="OA13" s="114"/>
      <c r="OB13" s="114"/>
      <c r="OC13" s="114"/>
      <c r="OD13" s="114"/>
      <c r="OE13" s="114"/>
      <c r="OF13" s="114"/>
      <c r="OG13" s="114"/>
      <c r="OH13" s="114"/>
      <c r="OI13" s="114"/>
      <c r="OJ13" s="114"/>
      <c r="OK13" s="114"/>
      <c r="OL13" s="114"/>
      <c r="OM13" s="114"/>
      <c r="ON13" s="114"/>
      <c r="OO13" s="114"/>
      <c r="OP13" s="114"/>
      <c r="OQ13" s="114"/>
      <c r="OR13" s="114"/>
      <c r="OS13" s="114"/>
      <c r="OT13" s="114"/>
      <c r="OU13" s="114"/>
      <c r="OV13" s="114"/>
      <c r="OW13" s="114"/>
      <c r="OX13" s="114"/>
      <c r="OY13" s="114"/>
      <c r="OZ13" s="114"/>
      <c r="PA13" s="114"/>
      <c r="PB13" s="114"/>
      <c r="PC13" s="114"/>
      <c r="PD13" s="114"/>
      <c r="PE13" s="114"/>
      <c r="PF13" s="114"/>
      <c r="PG13" s="114"/>
      <c r="PH13" s="114"/>
      <c r="PI13" s="114"/>
      <c r="PJ13" s="114"/>
      <c r="PK13" s="114"/>
      <c r="PL13" s="114"/>
      <c r="PM13" s="114"/>
      <c r="PN13" s="114"/>
      <c r="PO13" s="114"/>
      <c r="PP13" s="114"/>
      <c r="PQ13" s="114"/>
      <c r="PR13" s="114"/>
      <c r="PS13" s="114"/>
      <c r="PT13" s="114"/>
      <c r="PU13" s="114"/>
      <c r="PV13" s="114"/>
      <c r="PW13" s="114"/>
      <c r="PX13" s="114"/>
      <c r="PY13" s="114"/>
      <c r="PZ13" s="114"/>
      <c r="QA13" s="114"/>
      <c r="QB13" s="114"/>
      <c r="QC13" s="114"/>
      <c r="QD13" s="114"/>
      <c r="QE13" s="114"/>
      <c r="QF13" s="114"/>
      <c r="QG13" s="114"/>
      <c r="QH13" s="114"/>
      <c r="QI13" s="114"/>
      <c r="QJ13" s="114"/>
      <c r="QK13" s="114"/>
      <c r="QL13" s="114"/>
      <c r="QM13" s="114"/>
      <c r="QN13" s="114"/>
      <c r="QO13" s="114"/>
      <c r="QP13" s="114"/>
      <c r="QQ13" s="114"/>
      <c r="QR13" s="114"/>
      <c r="QS13" s="114"/>
      <c r="QT13" s="114"/>
      <c r="QU13" s="114"/>
      <c r="QV13" s="114"/>
      <c r="QW13" s="114"/>
      <c r="QX13" s="114"/>
      <c r="QY13" s="114"/>
      <c r="QZ13" s="114"/>
      <c r="RA13" s="114"/>
      <c r="RB13" s="114"/>
      <c r="RC13" s="114"/>
      <c r="RD13" s="114"/>
      <c r="RE13" s="114"/>
      <c r="RF13" s="114"/>
      <c r="RG13" s="114"/>
      <c r="RH13" s="114"/>
      <c r="RI13" s="114"/>
      <c r="RJ13" s="114"/>
      <c r="RK13" s="114"/>
      <c r="RL13" s="114"/>
      <c r="RM13" s="114"/>
      <c r="RN13" s="114"/>
      <c r="RO13" s="114"/>
      <c r="RP13" s="114"/>
      <c r="RQ13" s="114"/>
      <c r="RR13" s="114"/>
      <c r="RS13" s="114"/>
      <c r="RT13" s="114"/>
      <c r="RU13" s="114"/>
      <c r="RV13" s="114"/>
      <c r="RW13" s="114"/>
      <c r="RX13" s="114"/>
      <c r="RY13" s="114"/>
      <c r="RZ13" s="114"/>
      <c r="SA13" s="114"/>
      <c r="SB13" s="114"/>
      <c r="SC13" s="114"/>
      <c r="SD13" s="114"/>
      <c r="SE13" s="114"/>
      <c r="SF13" s="114"/>
      <c r="SG13" s="114"/>
      <c r="SH13" s="114"/>
      <c r="SI13" s="114"/>
      <c r="SJ13" s="114"/>
      <c r="SK13" s="114"/>
      <c r="SL13" s="114"/>
      <c r="SM13" s="114"/>
      <c r="SN13" s="114"/>
      <c r="SO13" s="114"/>
      <c r="SP13" s="114"/>
      <c r="SQ13" s="114"/>
      <c r="SR13" s="114"/>
      <c r="SS13" s="114"/>
      <c r="ST13" s="114"/>
      <c r="SU13" s="114"/>
      <c r="SV13" s="114"/>
      <c r="SW13" s="114"/>
      <c r="SX13" s="114"/>
      <c r="SY13" s="114"/>
      <c r="SZ13" s="114"/>
      <c r="TA13" s="114"/>
      <c r="TB13" s="114"/>
      <c r="TC13" s="114"/>
      <c r="TD13" s="114"/>
      <c r="TE13" s="114"/>
      <c r="TF13" s="114"/>
      <c r="TG13" s="114"/>
      <c r="TH13" s="114"/>
      <c r="TI13" s="114"/>
      <c r="TJ13" s="114"/>
      <c r="TK13" s="114"/>
      <c r="TL13" s="114"/>
      <c r="TM13" s="114"/>
      <c r="TN13" s="114"/>
      <c r="TO13" s="114"/>
      <c r="TP13" s="114"/>
      <c r="TQ13" s="114"/>
      <c r="TR13" s="114"/>
      <c r="TS13" s="114"/>
      <c r="TT13" s="114"/>
      <c r="TU13" s="114"/>
      <c r="TV13" s="114"/>
      <c r="TW13" s="114"/>
      <c r="TX13" s="114"/>
      <c r="TY13" s="114"/>
      <c r="TZ13" s="114"/>
      <c r="UA13" s="114"/>
      <c r="UB13" s="114"/>
      <c r="UC13" s="114"/>
      <c r="UD13" s="114"/>
      <c r="UE13" s="114"/>
      <c r="UF13" s="114"/>
      <c r="UG13" s="114"/>
      <c r="UH13" s="114"/>
      <c r="UI13" s="114"/>
      <c r="UJ13" s="114"/>
      <c r="UK13" s="114"/>
      <c r="UL13" s="114"/>
      <c r="UM13" s="114"/>
      <c r="UN13" s="114"/>
      <c r="UO13" s="114"/>
      <c r="UP13" s="114"/>
      <c r="UQ13" s="114"/>
      <c r="UR13" s="114"/>
      <c r="US13" s="114"/>
      <c r="UT13" s="114"/>
      <c r="UU13" s="114"/>
      <c r="UV13" s="114"/>
      <c r="UW13" s="114"/>
      <c r="UX13" s="114"/>
      <c r="UY13" s="114"/>
      <c r="UZ13" s="114"/>
      <c r="VA13" s="114"/>
      <c r="VB13" s="114"/>
      <c r="VC13" s="114"/>
      <c r="VD13" s="114"/>
      <c r="VE13" s="114"/>
      <c r="VF13" s="114"/>
      <c r="VG13" s="114"/>
      <c r="VH13" s="114"/>
      <c r="VI13" s="114"/>
      <c r="VJ13" s="114"/>
    </row>
    <row r="14" spans="1:582" ht="15" customHeight="1">
      <c r="A14" s="1"/>
      <c r="B14" s="436" t="s">
        <v>411</v>
      </c>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7"/>
      <c r="AW14" s="437"/>
      <c r="AX14" s="437"/>
      <c r="AY14" s="437"/>
      <c r="AZ14" s="437"/>
      <c r="BA14" s="437"/>
      <c r="BB14" s="437"/>
      <c r="BC14" s="437"/>
      <c r="BD14" s="437"/>
      <c r="BE14" s="437"/>
      <c r="BF14" s="437"/>
      <c r="BG14" s="437"/>
      <c r="BH14" s="437"/>
      <c r="BI14" s="437"/>
      <c r="BJ14" s="437"/>
      <c r="BK14" s="437"/>
      <c r="BL14" s="437"/>
      <c r="BM14" s="437"/>
      <c r="BN14" s="437"/>
      <c r="BO14" s="437"/>
      <c r="BP14" s="437"/>
      <c r="BQ14" s="437"/>
      <c r="BR14" s="437"/>
      <c r="BS14" s="437"/>
      <c r="BT14" s="437"/>
      <c r="BU14" s="437"/>
      <c r="BV14" s="437"/>
      <c r="BW14" s="437"/>
      <c r="BX14" s="437"/>
      <c r="BY14" s="437"/>
      <c r="BZ14" s="437"/>
      <c r="CA14" s="437"/>
      <c r="CB14" s="437"/>
      <c r="CC14" s="437"/>
      <c r="CD14" s="437"/>
      <c r="CE14" s="437"/>
      <c r="CF14" s="437"/>
      <c r="CG14" s="437"/>
      <c r="CH14" s="437"/>
      <c r="CI14" s="437"/>
      <c r="CJ14" s="437"/>
      <c r="CK14" s="437"/>
      <c r="CL14" s="437"/>
      <c r="CM14" s="437"/>
      <c r="CN14" s="437"/>
      <c r="CO14" s="437"/>
      <c r="CP14" s="437"/>
      <c r="CQ14" s="437"/>
      <c r="CR14" s="437"/>
      <c r="CS14" s="437"/>
      <c r="CT14" s="437"/>
      <c r="CU14" s="437"/>
      <c r="CV14" s="437"/>
      <c r="CW14" s="437"/>
      <c r="CX14" s="437"/>
      <c r="CY14" s="437"/>
      <c r="CZ14" s="437"/>
      <c r="DA14" s="437"/>
      <c r="DB14" s="437"/>
      <c r="DC14" s="437"/>
      <c r="DD14" s="437"/>
      <c r="DE14" s="437"/>
      <c r="DF14" s="437"/>
      <c r="DG14" s="437"/>
      <c r="DH14" s="437"/>
      <c r="DI14" s="437"/>
      <c r="DJ14" s="437"/>
      <c r="DK14" s="437"/>
      <c r="DL14" s="437"/>
      <c r="DM14" s="437"/>
      <c r="DN14" s="437"/>
      <c r="DO14" s="437"/>
      <c r="DP14" s="437"/>
      <c r="DQ14" s="437"/>
      <c r="DR14" s="437"/>
      <c r="DS14" s="437"/>
      <c r="DT14" s="437"/>
      <c r="DU14" s="437"/>
      <c r="DV14" s="437"/>
      <c r="DW14" s="437"/>
      <c r="DX14" s="437"/>
      <c r="DY14" s="437"/>
      <c r="DZ14" s="437"/>
      <c r="EA14" s="437"/>
      <c r="EB14" s="437"/>
      <c r="EC14" s="437"/>
      <c r="ED14" s="437"/>
      <c r="EE14" s="437"/>
      <c r="EF14" s="437"/>
      <c r="EG14" s="437"/>
      <c r="EH14" s="437"/>
      <c r="EI14" s="437"/>
      <c r="EJ14" s="437"/>
      <c r="EK14" s="437"/>
      <c r="EL14" s="437"/>
      <c r="EM14" s="437"/>
      <c r="EN14" s="437"/>
      <c r="EO14" s="437"/>
      <c r="EP14" s="437"/>
      <c r="EQ14" s="437"/>
      <c r="ER14" s="437"/>
      <c r="ES14" s="437"/>
      <c r="ET14" s="437"/>
      <c r="EU14" s="437"/>
      <c r="EV14" s="437"/>
      <c r="EW14" s="437"/>
      <c r="EX14" s="437"/>
      <c r="EY14" s="437"/>
      <c r="EZ14" s="437"/>
      <c r="FA14" s="437"/>
      <c r="FB14" s="437"/>
      <c r="FC14" s="437"/>
      <c r="FD14" s="437"/>
      <c r="FE14" s="437"/>
      <c r="FF14" s="437"/>
      <c r="FG14" s="437"/>
      <c r="FH14" s="437"/>
      <c r="FI14" s="437"/>
      <c r="FJ14" s="437"/>
      <c r="FK14" s="437"/>
      <c r="FL14" s="437"/>
      <c r="FM14" s="437"/>
      <c r="FN14" s="437"/>
      <c r="FO14" s="437"/>
      <c r="FP14" s="437"/>
      <c r="FQ14" s="437"/>
      <c r="FR14" s="437"/>
      <c r="FS14" s="437"/>
      <c r="FT14" s="437"/>
      <c r="FU14" s="437"/>
      <c r="FV14" s="437"/>
      <c r="FW14" s="437"/>
      <c r="FX14" s="437"/>
      <c r="FY14" s="437"/>
      <c r="FZ14" s="437"/>
      <c r="GA14" s="437"/>
      <c r="GB14" s="437"/>
      <c r="GC14" s="437"/>
      <c r="GD14" s="437"/>
      <c r="GE14" s="437"/>
      <c r="GF14" s="437"/>
      <c r="GG14" s="437"/>
      <c r="GH14" s="437"/>
      <c r="GI14" s="437"/>
      <c r="GJ14" s="437"/>
      <c r="GK14" s="437"/>
      <c r="GL14" s="437"/>
      <c r="GM14" s="437"/>
      <c r="GN14" s="437"/>
      <c r="GO14" s="437"/>
      <c r="GP14" s="437"/>
      <c r="GQ14" s="437"/>
      <c r="GR14" s="437"/>
      <c r="GS14" s="437"/>
      <c r="GT14" s="437"/>
      <c r="GU14" s="437"/>
      <c r="GV14" s="437"/>
      <c r="GW14" s="437"/>
      <c r="GX14" s="437"/>
      <c r="GY14" s="437"/>
      <c r="GZ14" s="437"/>
      <c r="HA14" s="437"/>
      <c r="HB14" s="437"/>
      <c r="HC14" s="437"/>
      <c r="HD14" s="437"/>
      <c r="HE14" s="437"/>
      <c r="HF14" s="437"/>
      <c r="HG14" s="437"/>
      <c r="HH14" s="437"/>
      <c r="HI14" s="437"/>
      <c r="HJ14" s="437"/>
      <c r="HK14" s="437"/>
      <c r="HL14" s="437"/>
      <c r="HM14" s="437"/>
      <c r="HN14" s="437"/>
      <c r="HO14" s="437"/>
      <c r="HP14" s="437"/>
      <c r="HQ14" s="437"/>
      <c r="HR14" s="437"/>
      <c r="HS14" s="437"/>
      <c r="HT14" s="437"/>
      <c r="HU14" s="437"/>
      <c r="HV14" s="437"/>
      <c r="HW14" s="437"/>
      <c r="HX14" s="437"/>
      <c r="HY14" s="437"/>
      <c r="HZ14" s="437"/>
      <c r="IA14" s="437"/>
      <c r="IB14" s="437"/>
      <c r="IC14" s="437"/>
      <c r="ID14" s="437"/>
      <c r="IE14" s="437"/>
      <c r="IF14" s="437"/>
      <c r="IG14" s="437"/>
      <c r="IH14" s="437"/>
      <c r="II14" s="437"/>
      <c r="IJ14" s="437"/>
      <c r="IK14" s="437"/>
      <c r="IL14" s="437"/>
      <c r="IM14" s="437"/>
      <c r="IN14" s="437"/>
      <c r="IO14" s="437"/>
      <c r="IP14" s="437"/>
      <c r="IQ14" s="437"/>
      <c r="IR14" s="437"/>
      <c r="IS14" s="437"/>
      <c r="IT14" s="437"/>
      <c r="IU14" s="437"/>
      <c r="IV14" s="437"/>
      <c r="IW14" s="437"/>
      <c r="IX14" s="437"/>
      <c r="IY14" s="437"/>
      <c r="IZ14" s="437"/>
      <c r="JA14" s="437"/>
      <c r="JB14" s="437"/>
      <c r="JC14" s="437"/>
      <c r="JD14" s="437"/>
      <c r="JE14" s="437"/>
      <c r="JF14" s="437"/>
      <c r="JG14" s="437"/>
      <c r="JH14" s="437"/>
      <c r="JI14" s="437"/>
      <c r="JJ14" s="437"/>
      <c r="JK14" s="437"/>
      <c r="JL14" s="437"/>
      <c r="JM14" s="437"/>
      <c r="JN14" s="437"/>
      <c r="JO14" s="437"/>
      <c r="JP14" s="437"/>
      <c r="JQ14" s="437"/>
      <c r="JR14" s="437"/>
      <c r="JS14" s="437"/>
      <c r="JT14" s="437"/>
      <c r="JU14" s="437"/>
      <c r="JV14" s="437"/>
      <c r="JW14" s="437"/>
      <c r="JX14" s="437"/>
      <c r="JY14" s="437"/>
      <c r="JZ14" s="437"/>
      <c r="KA14" s="437"/>
      <c r="KB14" s="437"/>
      <c r="KC14" s="437"/>
      <c r="KD14" s="437"/>
      <c r="KE14" s="437"/>
      <c r="KF14" s="437"/>
      <c r="KG14" s="437"/>
      <c r="KH14" s="437"/>
      <c r="KI14" s="437"/>
      <c r="KJ14" s="437"/>
      <c r="KK14" s="437"/>
      <c r="KL14" s="437"/>
      <c r="KM14" s="437"/>
      <c r="KN14" s="437"/>
      <c r="KO14" s="437"/>
      <c r="KP14" s="437"/>
      <c r="KQ14" s="437"/>
      <c r="KR14" s="437"/>
      <c r="KS14" s="437"/>
      <c r="KT14" s="437"/>
      <c r="KU14" s="437"/>
      <c r="KV14" s="437"/>
      <c r="KW14" s="437"/>
      <c r="KX14" s="437"/>
      <c r="KY14" s="437"/>
      <c r="KZ14" s="437"/>
      <c r="LA14" s="437"/>
      <c r="LB14" s="437"/>
      <c r="LC14" s="437"/>
      <c r="LD14" s="437"/>
      <c r="LE14" s="437"/>
      <c r="LF14" s="437"/>
      <c r="LG14" s="437"/>
      <c r="LH14" s="437"/>
      <c r="LI14" s="437"/>
      <c r="LJ14" s="437"/>
      <c r="LK14" s="437"/>
      <c r="LL14" s="437"/>
      <c r="LM14" s="437"/>
      <c r="LN14" s="437"/>
      <c r="LO14" s="437"/>
      <c r="LP14" s="437"/>
      <c r="LQ14" s="437"/>
      <c r="LR14" s="437"/>
      <c r="LS14" s="437"/>
      <c r="LT14" s="437"/>
      <c r="LU14" s="437"/>
      <c r="LV14" s="437"/>
      <c r="LW14" s="437"/>
      <c r="LX14" s="437"/>
      <c r="LY14" s="437"/>
      <c r="LZ14" s="437"/>
      <c r="MA14" s="437"/>
      <c r="MB14" s="437"/>
      <c r="MC14" s="437"/>
      <c r="MD14" s="437"/>
      <c r="ME14" s="437"/>
      <c r="MF14" s="437"/>
      <c r="MG14" s="437"/>
      <c r="MH14" s="437"/>
      <c r="MI14" s="437"/>
      <c r="MJ14" s="437"/>
      <c r="MK14" s="437"/>
      <c r="ML14" s="437"/>
      <c r="MM14" s="437"/>
      <c r="MN14" s="437"/>
      <c r="MO14" s="437"/>
      <c r="MP14" s="437"/>
      <c r="MQ14" s="437"/>
      <c r="MR14" s="437"/>
      <c r="MS14" s="437"/>
      <c r="MT14" s="437"/>
      <c r="MU14" s="437"/>
      <c r="MV14" s="437"/>
      <c r="MW14" s="437"/>
      <c r="MX14" s="437"/>
      <c r="MY14" s="437"/>
      <c r="MZ14" s="437"/>
      <c r="NA14" s="437"/>
      <c r="NB14" s="437"/>
      <c r="NC14" s="437"/>
      <c r="ND14" s="437"/>
      <c r="NE14" s="437"/>
      <c r="NF14" s="437"/>
      <c r="NG14" s="437"/>
      <c r="NH14" s="437"/>
      <c r="NI14" s="437"/>
      <c r="NJ14" s="437"/>
      <c r="NK14" s="437"/>
      <c r="NL14" s="437"/>
      <c r="NM14" s="437"/>
      <c r="NN14" s="437"/>
      <c r="NO14" s="437"/>
      <c r="NP14" s="437"/>
      <c r="NQ14" s="437"/>
      <c r="NR14" s="437"/>
      <c r="NS14" s="437"/>
      <c r="NT14" s="437"/>
      <c r="NU14" s="437"/>
      <c r="NV14" s="437"/>
      <c r="NW14" s="437"/>
      <c r="NX14" s="437"/>
      <c r="NY14" s="437"/>
      <c r="NZ14" s="437"/>
      <c r="OA14" s="437"/>
      <c r="OB14" s="437"/>
      <c r="OC14" s="437"/>
      <c r="OD14" s="437"/>
      <c r="OE14" s="437"/>
      <c r="OF14" s="437"/>
      <c r="OG14" s="437"/>
      <c r="OH14" s="437"/>
      <c r="OI14" s="437"/>
      <c r="OJ14" s="437"/>
      <c r="OK14" s="437"/>
      <c r="OL14" s="437"/>
      <c r="OM14" s="437"/>
      <c r="ON14" s="437"/>
      <c r="OO14" s="437"/>
      <c r="OP14" s="437"/>
      <c r="OQ14" s="437"/>
      <c r="OR14" s="437"/>
      <c r="OS14" s="437"/>
      <c r="OT14" s="437"/>
      <c r="OU14" s="437"/>
      <c r="OV14" s="437"/>
      <c r="OW14" s="437"/>
      <c r="OX14" s="437"/>
      <c r="OY14" s="437"/>
      <c r="OZ14" s="437"/>
      <c r="PA14" s="437"/>
      <c r="PB14" s="437"/>
      <c r="PC14" s="437"/>
      <c r="PD14" s="437"/>
      <c r="PE14" s="437"/>
      <c r="PF14" s="437"/>
      <c r="PG14" s="437"/>
      <c r="PH14" s="437"/>
      <c r="PI14" s="437"/>
      <c r="PJ14" s="437"/>
      <c r="PK14" s="437"/>
      <c r="PL14" s="437"/>
      <c r="PM14" s="437"/>
      <c r="PN14" s="437"/>
      <c r="PO14" s="437"/>
      <c r="PP14" s="437"/>
      <c r="PQ14" s="437"/>
      <c r="PR14" s="437"/>
      <c r="PS14" s="437"/>
      <c r="PT14" s="437"/>
      <c r="PU14" s="437"/>
      <c r="PV14" s="437"/>
      <c r="PW14" s="437"/>
      <c r="PX14" s="437"/>
      <c r="PY14" s="437"/>
      <c r="PZ14" s="437"/>
      <c r="QA14" s="437"/>
      <c r="QB14" s="437"/>
      <c r="QC14" s="437"/>
      <c r="QD14" s="437"/>
      <c r="QE14" s="437"/>
      <c r="QF14" s="437"/>
      <c r="QG14" s="437"/>
      <c r="QH14" s="437"/>
      <c r="QI14" s="437"/>
      <c r="QJ14" s="437"/>
      <c r="QK14" s="437"/>
      <c r="QL14" s="437"/>
      <c r="QM14" s="437"/>
      <c r="QN14" s="437"/>
      <c r="QO14" s="437"/>
      <c r="QP14" s="437"/>
      <c r="QQ14" s="437"/>
      <c r="QR14" s="437"/>
      <c r="QS14" s="437"/>
      <c r="QT14" s="437"/>
      <c r="QU14" s="437"/>
      <c r="QV14" s="437"/>
      <c r="QW14" s="437"/>
      <c r="QX14" s="437"/>
      <c r="QY14" s="437"/>
      <c r="QZ14" s="437"/>
      <c r="RA14" s="437"/>
      <c r="RB14" s="437"/>
      <c r="RC14" s="437"/>
      <c r="RD14" s="437"/>
      <c r="RE14" s="437"/>
      <c r="RF14" s="437"/>
      <c r="RG14" s="437"/>
      <c r="RH14" s="437"/>
      <c r="RI14" s="437"/>
      <c r="RJ14" s="437"/>
      <c r="RK14" s="437"/>
      <c r="RL14" s="437"/>
      <c r="RM14" s="437"/>
      <c r="RN14" s="437"/>
      <c r="RO14" s="437"/>
      <c r="RP14" s="437"/>
      <c r="RQ14" s="437"/>
      <c r="RR14" s="437"/>
      <c r="RS14" s="437"/>
      <c r="RT14" s="437"/>
      <c r="RU14" s="437"/>
      <c r="RV14" s="437"/>
      <c r="RW14" s="437"/>
      <c r="RX14" s="437"/>
      <c r="RY14" s="437"/>
      <c r="RZ14" s="437"/>
      <c r="SA14" s="437"/>
      <c r="SB14" s="437"/>
      <c r="SC14" s="437"/>
      <c r="SD14" s="437"/>
      <c r="SE14" s="437"/>
      <c r="SF14" s="437"/>
      <c r="SG14" s="437"/>
      <c r="SH14" s="437"/>
      <c r="SI14" s="437"/>
      <c r="SJ14" s="437"/>
      <c r="SK14" s="437"/>
      <c r="SL14" s="437"/>
      <c r="SM14" s="437"/>
      <c r="SN14" s="437"/>
      <c r="SO14" s="437"/>
      <c r="SP14" s="437"/>
      <c r="SQ14" s="437"/>
      <c r="SR14" s="437"/>
      <c r="SS14" s="437"/>
      <c r="ST14" s="437"/>
      <c r="SU14" s="437"/>
      <c r="SV14" s="437"/>
      <c r="SW14" s="437"/>
      <c r="SX14" s="437"/>
      <c r="SY14" s="437"/>
      <c r="SZ14" s="437"/>
      <c r="TA14" s="437"/>
      <c r="TB14" s="437"/>
      <c r="TC14" s="437"/>
      <c r="TD14" s="437"/>
      <c r="TE14" s="437"/>
      <c r="TF14" s="437"/>
      <c r="TG14" s="437"/>
      <c r="TH14" s="437"/>
      <c r="TI14" s="437"/>
      <c r="TJ14" s="437"/>
      <c r="TK14" s="437"/>
      <c r="TL14" s="437"/>
      <c r="TM14" s="437"/>
      <c r="TN14" s="437"/>
      <c r="TO14" s="437"/>
      <c r="TP14" s="437"/>
      <c r="TQ14" s="437"/>
      <c r="TR14" s="437"/>
      <c r="TS14" s="437"/>
      <c r="TT14" s="437"/>
      <c r="TU14" s="437"/>
      <c r="TV14" s="437"/>
      <c r="TW14" s="437"/>
      <c r="TX14" s="437"/>
      <c r="TY14" s="437"/>
      <c r="TZ14" s="437"/>
      <c r="UA14" s="437"/>
      <c r="UB14" s="437"/>
      <c r="UC14" s="437"/>
      <c r="UD14" s="437"/>
      <c r="UE14" s="437"/>
      <c r="UF14" s="437"/>
      <c r="UG14" s="437"/>
      <c r="UH14" s="437"/>
      <c r="UI14" s="437"/>
      <c r="UJ14" s="437"/>
      <c r="UK14" s="437"/>
      <c r="UL14" s="437"/>
      <c r="UM14" s="437"/>
      <c r="UN14" s="437"/>
      <c r="UO14" s="437"/>
      <c r="UP14" s="437"/>
      <c r="UQ14" s="437"/>
      <c r="UR14" s="437"/>
      <c r="US14" s="437"/>
      <c r="UT14" s="437"/>
      <c r="UU14" s="437"/>
      <c r="UV14" s="437"/>
      <c r="UW14" s="437"/>
      <c r="UX14" s="437"/>
      <c r="UY14" s="437"/>
      <c r="UZ14" s="437"/>
      <c r="VA14" s="437"/>
      <c r="VB14" s="437"/>
      <c r="VC14" s="437"/>
      <c r="VD14" s="437"/>
      <c r="VE14" s="437"/>
      <c r="VF14" s="437"/>
      <c r="VG14" s="437"/>
      <c r="VH14" s="437"/>
      <c r="VI14" s="437"/>
      <c r="VJ14" s="438"/>
    </row>
    <row r="15" spans="1:582" ht="15" customHeight="1">
      <c r="A15" s="1"/>
      <c r="B15" s="130"/>
      <c r="C15" s="322" t="s">
        <v>490</v>
      </c>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c r="IR15" s="322"/>
      <c r="IS15" s="322"/>
      <c r="IT15" s="322"/>
      <c r="IU15" s="322"/>
      <c r="IV15" s="322"/>
      <c r="IW15" s="322"/>
      <c r="IX15" s="322"/>
      <c r="IY15" s="322"/>
      <c r="IZ15" s="322"/>
      <c r="JA15" s="322"/>
      <c r="JB15" s="322"/>
      <c r="JC15" s="322"/>
      <c r="JD15" s="322"/>
      <c r="JE15" s="322"/>
      <c r="JF15" s="322"/>
      <c r="JG15" s="322"/>
      <c r="JH15" s="322"/>
      <c r="JI15" s="322"/>
      <c r="JJ15" s="322"/>
      <c r="JK15" s="322"/>
      <c r="JL15" s="322"/>
      <c r="JM15" s="322"/>
      <c r="JN15" s="322"/>
      <c r="JO15" s="322"/>
      <c r="JP15" s="322"/>
      <c r="JQ15" s="322"/>
      <c r="JR15" s="322"/>
      <c r="JS15" s="322"/>
      <c r="JT15" s="322"/>
      <c r="JU15" s="322"/>
      <c r="JV15" s="322"/>
      <c r="JW15" s="322"/>
      <c r="JX15" s="322"/>
      <c r="JY15" s="322"/>
      <c r="JZ15" s="322"/>
      <c r="KA15" s="322"/>
      <c r="KB15" s="322"/>
      <c r="KC15" s="322"/>
      <c r="KD15" s="322"/>
      <c r="KE15" s="322"/>
      <c r="KF15" s="322"/>
      <c r="KG15" s="322"/>
      <c r="KH15" s="322"/>
      <c r="KI15" s="322"/>
      <c r="KJ15" s="322"/>
      <c r="KK15" s="322"/>
      <c r="KL15" s="322"/>
      <c r="KM15" s="322"/>
      <c r="KN15" s="322"/>
      <c r="KO15" s="322"/>
      <c r="KP15" s="322"/>
      <c r="KQ15" s="322"/>
      <c r="KR15" s="322"/>
      <c r="KS15" s="322"/>
      <c r="KT15" s="322"/>
      <c r="KU15" s="322"/>
      <c r="KV15" s="322"/>
      <c r="KW15" s="322"/>
      <c r="KX15" s="322"/>
      <c r="KY15" s="322"/>
      <c r="KZ15" s="322"/>
      <c r="LA15" s="322"/>
      <c r="LB15" s="322"/>
      <c r="LC15" s="322"/>
      <c r="LD15" s="322"/>
      <c r="LE15" s="322"/>
      <c r="LF15" s="322"/>
      <c r="LG15" s="322"/>
      <c r="LH15" s="322"/>
      <c r="LI15" s="322"/>
      <c r="LJ15" s="322"/>
      <c r="LK15" s="322"/>
      <c r="LL15" s="322"/>
      <c r="LM15" s="322"/>
      <c r="LN15" s="322"/>
      <c r="LO15" s="322"/>
      <c r="LP15" s="322"/>
      <c r="LQ15" s="322"/>
      <c r="LR15" s="322"/>
      <c r="LS15" s="322"/>
      <c r="LT15" s="322"/>
      <c r="LU15" s="322"/>
      <c r="LV15" s="322"/>
      <c r="LW15" s="322"/>
      <c r="LX15" s="322"/>
      <c r="LY15" s="322"/>
      <c r="LZ15" s="322"/>
      <c r="MA15" s="322"/>
      <c r="MB15" s="322"/>
      <c r="MC15" s="322"/>
      <c r="MD15" s="322"/>
      <c r="ME15" s="322"/>
      <c r="MF15" s="322"/>
      <c r="MG15" s="322"/>
      <c r="MH15" s="322"/>
      <c r="MI15" s="322"/>
      <c r="MJ15" s="322"/>
      <c r="MK15" s="322"/>
      <c r="ML15" s="322"/>
      <c r="MM15" s="322"/>
      <c r="MN15" s="322"/>
      <c r="MO15" s="322"/>
      <c r="MP15" s="322"/>
      <c r="MQ15" s="322"/>
      <c r="MR15" s="322"/>
      <c r="MS15" s="322"/>
      <c r="MT15" s="322"/>
      <c r="MU15" s="322"/>
      <c r="MV15" s="322"/>
      <c r="MW15" s="322"/>
      <c r="MX15" s="322"/>
      <c r="MY15" s="322"/>
      <c r="MZ15" s="322"/>
      <c r="NA15" s="322"/>
      <c r="NB15" s="322"/>
      <c r="NC15" s="322"/>
      <c r="ND15" s="322"/>
      <c r="NE15" s="322"/>
      <c r="NF15" s="322"/>
      <c r="NG15" s="322"/>
      <c r="NH15" s="322"/>
      <c r="NI15" s="322"/>
      <c r="NJ15" s="322"/>
      <c r="NK15" s="322"/>
      <c r="NL15" s="322"/>
      <c r="NM15" s="322"/>
      <c r="NN15" s="322"/>
      <c r="NO15" s="322"/>
      <c r="NP15" s="322"/>
      <c r="NQ15" s="322"/>
      <c r="NR15" s="322"/>
      <c r="NS15" s="322"/>
      <c r="NT15" s="322"/>
      <c r="NU15" s="322"/>
      <c r="NV15" s="322"/>
      <c r="NW15" s="322"/>
      <c r="NX15" s="322"/>
      <c r="NY15" s="322"/>
      <c r="NZ15" s="322"/>
      <c r="OA15" s="322"/>
      <c r="OB15" s="322"/>
      <c r="OC15" s="322"/>
      <c r="OD15" s="322"/>
      <c r="OE15" s="322"/>
      <c r="OF15" s="322"/>
      <c r="OG15" s="322"/>
      <c r="OH15" s="322"/>
      <c r="OI15" s="322"/>
      <c r="OJ15" s="322"/>
      <c r="OK15" s="322"/>
      <c r="OL15" s="322"/>
      <c r="OM15" s="322"/>
      <c r="ON15" s="322"/>
      <c r="OO15" s="322"/>
      <c r="OP15" s="322"/>
      <c r="OQ15" s="322"/>
      <c r="OR15" s="322"/>
      <c r="OS15" s="322"/>
      <c r="OT15" s="322"/>
      <c r="OU15" s="322"/>
      <c r="OV15" s="322"/>
      <c r="OW15" s="322"/>
      <c r="OX15" s="322"/>
      <c r="OY15" s="322"/>
      <c r="OZ15" s="322"/>
      <c r="PA15" s="322"/>
      <c r="PB15" s="322"/>
      <c r="PC15" s="322"/>
      <c r="PD15" s="322"/>
      <c r="PE15" s="322"/>
      <c r="PF15" s="322"/>
      <c r="PG15" s="322"/>
      <c r="PH15" s="322"/>
      <c r="PI15" s="322"/>
      <c r="PJ15" s="322"/>
      <c r="PK15" s="322"/>
      <c r="PL15" s="322"/>
      <c r="PM15" s="322"/>
      <c r="PN15" s="322"/>
      <c r="PO15" s="322"/>
      <c r="PP15" s="322"/>
      <c r="PQ15" s="322"/>
      <c r="PR15" s="322"/>
      <c r="PS15" s="322"/>
      <c r="PT15" s="322"/>
      <c r="PU15" s="322"/>
      <c r="PV15" s="322"/>
      <c r="PW15" s="322"/>
      <c r="PX15" s="322"/>
      <c r="PY15" s="322"/>
      <c r="PZ15" s="322"/>
      <c r="QA15" s="322"/>
      <c r="QB15" s="322"/>
      <c r="QC15" s="322"/>
      <c r="QD15" s="322"/>
      <c r="QE15" s="322"/>
      <c r="QF15" s="322"/>
      <c r="QG15" s="322"/>
      <c r="QH15" s="322"/>
      <c r="QI15" s="322"/>
      <c r="QJ15" s="322"/>
      <c r="QK15" s="322"/>
      <c r="QL15" s="322"/>
      <c r="QM15" s="322"/>
      <c r="QN15" s="322"/>
      <c r="QO15" s="322"/>
      <c r="QP15" s="322"/>
      <c r="QQ15" s="322"/>
      <c r="QR15" s="322"/>
      <c r="QS15" s="322"/>
      <c r="QT15" s="322"/>
      <c r="QU15" s="322"/>
      <c r="QV15" s="322"/>
      <c r="QW15" s="322"/>
      <c r="QX15" s="322"/>
      <c r="QY15" s="322"/>
      <c r="QZ15" s="322"/>
      <c r="RA15" s="322"/>
      <c r="RB15" s="322"/>
      <c r="RC15" s="322"/>
      <c r="RD15" s="322"/>
      <c r="RE15" s="322"/>
      <c r="RF15" s="322"/>
      <c r="RG15" s="322"/>
      <c r="RH15" s="322"/>
      <c r="RI15" s="322"/>
      <c r="RJ15" s="322"/>
      <c r="RK15" s="322"/>
      <c r="RL15" s="322"/>
      <c r="RM15" s="322"/>
      <c r="RN15" s="322"/>
      <c r="RO15" s="322"/>
      <c r="RP15" s="322"/>
      <c r="RQ15" s="322"/>
      <c r="RR15" s="322"/>
      <c r="RS15" s="322"/>
      <c r="RT15" s="322"/>
      <c r="RU15" s="322"/>
      <c r="RV15" s="322"/>
      <c r="RW15" s="322"/>
      <c r="RX15" s="322"/>
      <c r="RY15" s="322"/>
      <c r="RZ15" s="322"/>
      <c r="SA15" s="322"/>
      <c r="SB15" s="322"/>
      <c r="SC15" s="322"/>
      <c r="SD15" s="322"/>
      <c r="SE15" s="322"/>
      <c r="SF15" s="322"/>
      <c r="SG15" s="322"/>
      <c r="SH15" s="322"/>
      <c r="SI15" s="322"/>
      <c r="SJ15" s="322"/>
      <c r="SK15" s="322"/>
      <c r="SL15" s="322"/>
      <c r="SM15" s="322"/>
      <c r="SN15" s="322"/>
      <c r="SO15" s="322"/>
      <c r="SP15" s="322"/>
      <c r="SQ15" s="322"/>
      <c r="SR15" s="322"/>
      <c r="SS15" s="322"/>
      <c r="ST15" s="322"/>
      <c r="SU15" s="322"/>
      <c r="SV15" s="322"/>
      <c r="SW15" s="322"/>
      <c r="SX15" s="322"/>
      <c r="SY15" s="322"/>
      <c r="SZ15" s="322"/>
      <c r="TA15" s="322"/>
      <c r="TB15" s="322"/>
      <c r="TC15" s="322"/>
      <c r="TD15" s="322"/>
      <c r="TE15" s="322"/>
      <c r="TF15" s="322"/>
      <c r="TG15" s="322"/>
      <c r="TH15" s="322"/>
      <c r="TI15" s="322"/>
      <c r="TJ15" s="322"/>
      <c r="TK15" s="322"/>
      <c r="TL15" s="322"/>
      <c r="TM15" s="322"/>
      <c r="TN15" s="322"/>
      <c r="TO15" s="322"/>
      <c r="TP15" s="322"/>
      <c r="TQ15" s="322"/>
      <c r="TR15" s="322"/>
      <c r="TS15" s="322"/>
      <c r="TT15" s="322"/>
      <c r="TU15" s="322"/>
      <c r="TV15" s="322"/>
      <c r="TW15" s="322"/>
      <c r="TX15" s="322"/>
      <c r="TY15" s="322"/>
      <c r="TZ15" s="322"/>
      <c r="UA15" s="322"/>
      <c r="UB15" s="322"/>
      <c r="UC15" s="322"/>
      <c r="UD15" s="322"/>
      <c r="UE15" s="322"/>
      <c r="UF15" s="322"/>
      <c r="UG15" s="322"/>
      <c r="UH15" s="322"/>
      <c r="UI15" s="322"/>
      <c r="UJ15" s="322"/>
      <c r="UK15" s="322"/>
      <c r="UL15" s="322"/>
      <c r="UM15" s="322"/>
      <c r="UN15" s="322"/>
      <c r="UO15" s="322"/>
      <c r="UP15" s="322"/>
      <c r="UQ15" s="322"/>
      <c r="UR15" s="322"/>
      <c r="US15" s="322"/>
      <c r="UT15" s="322"/>
      <c r="UU15" s="322"/>
      <c r="UV15" s="322"/>
      <c r="UW15" s="322"/>
      <c r="UX15" s="322"/>
      <c r="UY15" s="322"/>
      <c r="UZ15" s="322"/>
      <c r="VA15" s="322"/>
      <c r="VB15" s="322"/>
      <c r="VC15" s="322"/>
      <c r="VD15" s="322"/>
      <c r="VE15" s="322"/>
      <c r="VF15" s="322"/>
      <c r="VG15" s="322"/>
      <c r="VH15" s="322"/>
      <c r="VI15" s="322"/>
      <c r="VJ15" s="323"/>
    </row>
    <row r="16" spans="1:582" ht="15" customHeight="1">
      <c r="A16" s="1"/>
      <c r="B16" s="117"/>
      <c r="C16" s="322" t="s">
        <v>491</v>
      </c>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c r="IR16" s="322"/>
      <c r="IS16" s="322"/>
      <c r="IT16" s="322"/>
      <c r="IU16" s="322"/>
      <c r="IV16" s="322"/>
      <c r="IW16" s="322"/>
      <c r="IX16" s="322"/>
      <c r="IY16" s="322"/>
      <c r="IZ16" s="322"/>
      <c r="JA16" s="322"/>
      <c r="JB16" s="322"/>
      <c r="JC16" s="322"/>
      <c r="JD16" s="322"/>
      <c r="JE16" s="322"/>
      <c r="JF16" s="322"/>
      <c r="JG16" s="322"/>
      <c r="JH16" s="322"/>
      <c r="JI16" s="322"/>
      <c r="JJ16" s="322"/>
      <c r="JK16" s="322"/>
      <c r="JL16" s="322"/>
      <c r="JM16" s="322"/>
      <c r="JN16" s="322"/>
      <c r="JO16" s="322"/>
      <c r="JP16" s="322"/>
      <c r="JQ16" s="322"/>
      <c r="JR16" s="322"/>
      <c r="JS16" s="322"/>
      <c r="JT16" s="322"/>
      <c r="JU16" s="322"/>
      <c r="JV16" s="322"/>
      <c r="JW16" s="322"/>
      <c r="JX16" s="322"/>
      <c r="JY16" s="322"/>
      <c r="JZ16" s="322"/>
      <c r="KA16" s="322"/>
      <c r="KB16" s="322"/>
      <c r="KC16" s="322"/>
      <c r="KD16" s="322"/>
      <c r="KE16" s="322"/>
      <c r="KF16" s="322"/>
      <c r="KG16" s="322"/>
      <c r="KH16" s="322"/>
      <c r="KI16" s="322"/>
      <c r="KJ16" s="322"/>
      <c r="KK16" s="322"/>
      <c r="KL16" s="322"/>
      <c r="KM16" s="322"/>
      <c r="KN16" s="322"/>
      <c r="KO16" s="322"/>
      <c r="KP16" s="322"/>
      <c r="KQ16" s="322"/>
      <c r="KR16" s="322"/>
      <c r="KS16" s="322"/>
      <c r="KT16" s="322"/>
      <c r="KU16" s="322"/>
      <c r="KV16" s="322"/>
      <c r="KW16" s="322"/>
      <c r="KX16" s="322"/>
      <c r="KY16" s="322"/>
      <c r="KZ16" s="322"/>
      <c r="LA16" s="322"/>
      <c r="LB16" s="322"/>
      <c r="LC16" s="322"/>
      <c r="LD16" s="322"/>
      <c r="LE16" s="322"/>
      <c r="LF16" s="322"/>
      <c r="LG16" s="322"/>
      <c r="LH16" s="322"/>
      <c r="LI16" s="322"/>
      <c r="LJ16" s="322"/>
      <c r="LK16" s="322"/>
      <c r="LL16" s="322"/>
      <c r="LM16" s="322"/>
      <c r="LN16" s="322"/>
      <c r="LO16" s="322"/>
      <c r="LP16" s="322"/>
      <c r="LQ16" s="322"/>
      <c r="LR16" s="322"/>
      <c r="LS16" s="322"/>
      <c r="LT16" s="322"/>
      <c r="LU16" s="322"/>
      <c r="LV16" s="322"/>
      <c r="LW16" s="322"/>
      <c r="LX16" s="322"/>
      <c r="LY16" s="322"/>
      <c r="LZ16" s="322"/>
      <c r="MA16" s="322"/>
      <c r="MB16" s="322"/>
      <c r="MC16" s="322"/>
      <c r="MD16" s="322"/>
      <c r="ME16" s="322"/>
      <c r="MF16" s="322"/>
      <c r="MG16" s="322"/>
      <c r="MH16" s="322"/>
      <c r="MI16" s="322"/>
      <c r="MJ16" s="322"/>
      <c r="MK16" s="322"/>
      <c r="ML16" s="322"/>
      <c r="MM16" s="322"/>
      <c r="MN16" s="322"/>
      <c r="MO16" s="322"/>
      <c r="MP16" s="322"/>
      <c r="MQ16" s="322"/>
      <c r="MR16" s="322"/>
      <c r="MS16" s="322"/>
      <c r="MT16" s="322"/>
      <c r="MU16" s="322"/>
      <c r="MV16" s="322"/>
      <c r="MW16" s="322"/>
      <c r="MX16" s="322"/>
      <c r="MY16" s="322"/>
      <c r="MZ16" s="322"/>
      <c r="NA16" s="322"/>
      <c r="NB16" s="322"/>
      <c r="NC16" s="322"/>
      <c r="ND16" s="322"/>
      <c r="NE16" s="322"/>
      <c r="NF16" s="322"/>
      <c r="NG16" s="322"/>
      <c r="NH16" s="322"/>
      <c r="NI16" s="322"/>
      <c r="NJ16" s="322"/>
      <c r="NK16" s="322"/>
      <c r="NL16" s="322"/>
      <c r="NM16" s="322"/>
      <c r="NN16" s="322"/>
      <c r="NO16" s="322"/>
      <c r="NP16" s="322"/>
      <c r="NQ16" s="322"/>
      <c r="NR16" s="322"/>
      <c r="NS16" s="322"/>
      <c r="NT16" s="322"/>
      <c r="NU16" s="322"/>
      <c r="NV16" s="322"/>
      <c r="NW16" s="322"/>
      <c r="NX16" s="322"/>
      <c r="NY16" s="322"/>
      <c r="NZ16" s="322"/>
      <c r="OA16" s="322"/>
      <c r="OB16" s="322"/>
      <c r="OC16" s="322"/>
      <c r="OD16" s="322"/>
      <c r="OE16" s="322"/>
      <c r="OF16" s="322"/>
      <c r="OG16" s="322"/>
      <c r="OH16" s="322"/>
      <c r="OI16" s="322"/>
      <c r="OJ16" s="322"/>
      <c r="OK16" s="322"/>
      <c r="OL16" s="322"/>
      <c r="OM16" s="322"/>
      <c r="ON16" s="322"/>
      <c r="OO16" s="322"/>
      <c r="OP16" s="322"/>
      <c r="OQ16" s="322"/>
      <c r="OR16" s="322"/>
      <c r="OS16" s="322"/>
      <c r="OT16" s="322"/>
      <c r="OU16" s="322"/>
      <c r="OV16" s="322"/>
      <c r="OW16" s="322"/>
      <c r="OX16" s="322"/>
      <c r="OY16" s="322"/>
      <c r="OZ16" s="322"/>
      <c r="PA16" s="322"/>
      <c r="PB16" s="322"/>
      <c r="PC16" s="322"/>
      <c r="PD16" s="322"/>
      <c r="PE16" s="322"/>
      <c r="PF16" s="322"/>
      <c r="PG16" s="322"/>
      <c r="PH16" s="322"/>
      <c r="PI16" s="322"/>
      <c r="PJ16" s="322"/>
      <c r="PK16" s="322"/>
      <c r="PL16" s="322"/>
      <c r="PM16" s="322"/>
      <c r="PN16" s="322"/>
      <c r="PO16" s="322"/>
      <c r="PP16" s="322"/>
      <c r="PQ16" s="322"/>
      <c r="PR16" s="322"/>
      <c r="PS16" s="322"/>
      <c r="PT16" s="322"/>
      <c r="PU16" s="322"/>
      <c r="PV16" s="322"/>
      <c r="PW16" s="322"/>
      <c r="PX16" s="322"/>
      <c r="PY16" s="322"/>
      <c r="PZ16" s="322"/>
      <c r="QA16" s="322"/>
      <c r="QB16" s="322"/>
      <c r="QC16" s="322"/>
      <c r="QD16" s="322"/>
      <c r="QE16" s="322"/>
      <c r="QF16" s="322"/>
      <c r="QG16" s="322"/>
      <c r="QH16" s="322"/>
      <c r="QI16" s="322"/>
      <c r="QJ16" s="322"/>
      <c r="QK16" s="322"/>
      <c r="QL16" s="322"/>
      <c r="QM16" s="322"/>
      <c r="QN16" s="322"/>
      <c r="QO16" s="322"/>
      <c r="QP16" s="322"/>
      <c r="QQ16" s="322"/>
      <c r="QR16" s="322"/>
      <c r="QS16" s="322"/>
      <c r="QT16" s="322"/>
      <c r="QU16" s="322"/>
      <c r="QV16" s="322"/>
      <c r="QW16" s="322"/>
      <c r="QX16" s="322"/>
      <c r="QY16" s="322"/>
      <c r="QZ16" s="322"/>
      <c r="RA16" s="322"/>
      <c r="RB16" s="322"/>
      <c r="RC16" s="322"/>
      <c r="RD16" s="322"/>
      <c r="RE16" s="322"/>
      <c r="RF16" s="322"/>
      <c r="RG16" s="322"/>
      <c r="RH16" s="322"/>
      <c r="RI16" s="322"/>
      <c r="RJ16" s="322"/>
      <c r="RK16" s="322"/>
      <c r="RL16" s="322"/>
      <c r="RM16" s="322"/>
      <c r="RN16" s="322"/>
      <c r="RO16" s="322"/>
      <c r="RP16" s="322"/>
      <c r="RQ16" s="322"/>
      <c r="RR16" s="322"/>
      <c r="RS16" s="322"/>
      <c r="RT16" s="322"/>
      <c r="RU16" s="322"/>
      <c r="RV16" s="322"/>
      <c r="RW16" s="322"/>
      <c r="RX16" s="322"/>
      <c r="RY16" s="322"/>
      <c r="RZ16" s="322"/>
      <c r="SA16" s="322"/>
      <c r="SB16" s="322"/>
      <c r="SC16" s="322"/>
      <c r="SD16" s="322"/>
      <c r="SE16" s="322"/>
      <c r="SF16" s="322"/>
      <c r="SG16" s="322"/>
      <c r="SH16" s="322"/>
      <c r="SI16" s="322"/>
      <c r="SJ16" s="322"/>
      <c r="SK16" s="322"/>
      <c r="SL16" s="322"/>
      <c r="SM16" s="322"/>
      <c r="SN16" s="322"/>
      <c r="SO16" s="322"/>
      <c r="SP16" s="322"/>
      <c r="SQ16" s="322"/>
      <c r="SR16" s="322"/>
      <c r="SS16" s="322"/>
      <c r="ST16" s="322"/>
      <c r="SU16" s="322"/>
      <c r="SV16" s="322"/>
      <c r="SW16" s="322"/>
      <c r="SX16" s="322"/>
      <c r="SY16" s="322"/>
      <c r="SZ16" s="322"/>
      <c r="TA16" s="322"/>
      <c r="TB16" s="322"/>
      <c r="TC16" s="322"/>
      <c r="TD16" s="322"/>
      <c r="TE16" s="322"/>
      <c r="TF16" s="322"/>
      <c r="TG16" s="322"/>
      <c r="TH16" s="322"/>
      <c r="TI16" s="322"/>
      <c r="TJ16" s="322"/>
      <c r="TK16" s="322"/>
      <c r="TL16" s="322"/>
      <c r="TM16" s="322"/>
      <c r="TN16" s="322"/>
      <c r="TO16" s="322"/>
      <c r="TP16" s="322"/>
      <c r="TQ16" s="322"/>
      <c r="TR16" s="322"/>
      <c r="TS16" s="322"/>
      <c r="TT16" s="322"/>
      <c r="TU16" s="322"/>
      <c r="TV16" s="322"/>
      <c r="TW16" s="322"/>
      <c r="TX16" s="322"/>
      <c r="TY16" s="322"/>
      <c r="TZ16" s="322"/>
      <c r="UA16" s="322"/>
      <c r="UB16" s="322"/>
      <c r="UC16" s="322"/>
      <c r="UD16" s="322"/>
      <c r="UE16" s="322"/>
      <c r="UF16" s="322"/>
      <c r="UG16" s="322"/>
      <c r="UH16" s="322"/>
      <c r="UI16" s="322"/>
      <c r="UJ16" s="322"/>
      <c r="UK16" s="322"/>
      <c r="UL16" s="322"/>
      <c r="UM16" s="322"/>
      <c r="UN16" s="322"/>
      <c r="UO16" s="322"/>
      <c r="UP16" s="322"/>
      <c r="UQ16" s="322"/>
      <c r="UR16" s="322"/>
      <c r="US16" s="322"/>
      <c r="UT16" s="322"/>
      <c r="UU16" s="322"/>
      <c r="UV16" s="322"/>
      <c r="UW16" s="322"/>
      <c r="UX16" s="322"/>
      <c r="UY16" s="322"/>
      <c r="UZ16" s="322"/>
      <c r="VA16" s="322"/>
      <c r="VB16" s="322"/>
      <c r="VC16" s="322"/>
      <c r="VD16" s="322"/>
      <c r="VE16" s="322"/>
      <c r="VF16" s="322"/>
      <c r="VG16" s="322"/>
      <c r="VH16" s="322"/>
      <c r="VI16" s="322"/>
      <c r="VJ16" s="323"/>
    </row>
    <row r="17" spans="1:593" ht="15" customHeight="1">
      <c r="A17" s="1"/>
      <c r="B17" s="117"/>
      <c r="C17" s="322" t="s">
        <v>477</v>
      </c>
      <c r="D17" s="322"/>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c r="IR17" s="322"/>
      <c r="IS17" s="322"/>
      <c r="IT17" s="322"/>
      <c r="IU17" s="322"/>
      <c r="IV17" s="322"/>
      <c r="IW17" s="322"/>
      <c r="IX17" s="322"/>
      <c r="IY17" s="322"/>
      <c r="IZ17" s="322"/>
      <c r="JA17" s="322"/>
      <c r="JB17" s="322"/>
      <c r="JC17" s="322"/>
      <c r="JD17" s="322"/>
      <c r="JE17" s="322"/>
      <c r="JF17" s="322"/>
      <c r="JG17" s="322"/>
      <c r="JH17" s="322"/>
      <c r="JI17" s="322"/>
      <c r="JJ17" s="322"/>
      <c r="JK17" s="322"/>
      <c r="JL17" s="322"/>
      <c r="JM17" s="322"/>
      <c r="JN17" s="322"/>
      <c r="JO17" s="322"/>
      <c r="JP17" s="322"/>
      <c r="JQ17" s="322"/>
      <c r="JR17" s="322"/>
      <c r="JS17" s="322"/>
      <c r="JT17" s="322"/>
      <c r="JU17" s="322"/>
      <c r="JV17" s="322"/>
      <c r="JW17" s="322"/>
      <c r="JX17" s="322"/>
      <c r="JY17" s="322"/>
      <c r="JZ17" s="322"/>
      <c r="KA17" s="322"/>
      <c r="KB17" s="322"/>
      <c r="KC17" s="322"/>
      <c r="KD17" s="322"/>
      <c r="KE17" s="322"/>
      <c r="KF17" s="322"/>
      <c r="KG17" s="322"/>
      <c r="KH17" s="322"/>
      <c r="KI17" s="322"/>
      <c r="KJ17" s="322"/>
      <c r="KK17" s="322"/>
      <c r="KL17" s="322"/>
      <c r="KM17" s="322"/>
      <c r="KN17" s="322"/>
      <c r="KO17" s="322"/>
      <c r="KP17" s="322"/>
      <c r="KQ17" s="322"/>
      <c r="KR17" s="322"/>
      <c r="KS17" s="322"/>
      <c r="KT17" s="322"/>
      <c r="KU17" s="322"/>
      <c r="KV17" s="322"/>
      <c r="KW17" s="322"/>
      <c r="KX17" s="322"/>
      <c r="KY17" s="322"/>
      <c r="KZ17" s="322"/>
      <c r="LA17" s="322"/>
      <c r="LB17" s="322"/>
      <c r="LC17" s="322"/>
      <c r="LD17" s="322"/>
      <c r="LE17" s="322"/>
      <c r="LF17" s="322"/>
      <c r="LG17" s="322"/>
      <c r="LH17" s="322"/>
      <c r="LI17" s="322"/>
      <c r="LJ17" s="322"/>
      <c r="LK17" s="322"/>
      <c r="LL17" s="322"/>
      <c r="LM17" s="322"/>
      <c r="LN17" s="322"/>
      <c r="LO17" s="322"/>
      <c r="LP17" s="322"/>
      <c r="LQ17" s="322"/>
      <c r="LR17" s="322"/>
      <c r="LS17" s="322"/>
      <c r="LT17" s="322"/>
      <c r="LU17" s="322"/>
      <c r="LV17" s="322"/>
      <c r="LW17" s="322"/>
      <c r="LX17" s="322"/>
      <c r="LY17" s="322"/>
      <c r="LZ17" s="322"/>
      <c r="MA17" s="322"/>
      <c r="MB17" s="322"/>
      <c r="MC17" s="322"/>
      <c r="MD17" s="322"/>
      <c r="ME17" s="322"/>
      <c r="MF17" s="322"/>
      <c r="MG17" s="322"/>
      <c r="MH17" s="322"/>
      <c r="MI17" s="322"/>
      <c r="MJ17" s="322"/>
      <c r="MK17" s="322"/>
      <c r="ML17" s="322"/>
      <c r="MM17" s="322"/>
      <c r="MN17" s="322"/>
      <c r="MO17" s="322"/>
      <c r="MP17" s="322"/>
      <c r="MQ17" s="322"/>
      <c r="MR17" s="322"/>
      <c r="MS17" s="322"/>
      <c r="MT17" s="322"/>
      <c r="MU17" s="322"/>
      <c r="MV17" s="322"/>
      <c r="MW17" s="322"/>
      <c r="MX17" s="322"/>
      <c r="MY17" s="322"/>
      <c r="MZ17" s="322"/>
      <c r="NA17" s="322"/>
      <c r="NB17" s="322"/>
      <c r="NC17" s="322"/>
      <c r="ND17" s="322"/>
      <c r="NE17" s="322"/>
      <c r="NF17" s="322"/>
      <c r="NG17" s="322"/>
      <c r="NH17" s="322"/>
      <c r="NI17" s="322"/>
      <c r="NJ17" s="322"/>
      <c r="NK17" s="322"/>
      <c r="NL17" s="322"/>
      <c r="NM17" s="322"/>
      <c r="NN17" s="322"/>
      <c r="NO17" s="322"/>
      <c r="NP17" s="322"/>
      <c r="NQ17" s="322"/>
      <c r="NR17" s="322"/>
      <c r="NS17" s="322"/>
      <c r="NT17" s="322"/>
      <c r="NU17" s="322"/>
      <c r="NV17" s="322"/>
      <c r="NW17" s="322"/>
      <c r="NX17" s="322"/>
      <c r="NY17" s="322"/>
      <c r="NZ17" s="322"/>
      <c r="OA17" s="322"/>
      <c r="OB17" s="322"/>
      <c r="OC17" s="322"/>
      <c r="OD17" s="322"/>
      <c r="OE17" s="322"/>
      <c r="OF17" s="322"/>
      <c r="OG17" s="322"/>
      <c r="OH17" s="322"/>
      <c r="OI17" s="322"/>
      <c r="OJ17" s="322"/>
      <c r="OK17" s="322"/>
      <c r="OL17" s="322"/>
      <c r="OM17" s="322"/>
      <c r="ON17" s="322"/>
      <c r="OO17" s="322"/>
      <c r="OP17" s="322"/>
      <c r="OQ17" s="322"/>
      <c r="OR17" s="322"/>
      <c r="OS17" s="322"/>
      <c r="OT17" s="322"/>
      <c r="OU17" s="322"/>
      <c r="OV17" s="322"/>
      <c r="OW17" s="322"/>
      <c r="OX17" s="322"/>
      <c r="OY17" s="322"/>
      <c r="OZ17" s="322"/>
      <c r="PA17" s="322"/>
      <c r="PB17" s="322"/>
      <c r="PC17" s="322"/>
      <c r="PD17" s="322"/>
      <c r="PE17" s="322"/>
      <c r="PF17" s="322"/>
      <c r="PG17" s="322"/>
      <c r="PH17" s="322"/>
      <c r="PI17" s="322"/>
      <c r="PJ17" s="322"/>
      <c r="PK17" s="322"/>
      <c r="PL17" s="322"/>
      <c r="PM17" s="322"/>
      <c r="PN17" s="322"/>
      <c r="PO17" s="322"/>
      <c r="PP17" s="322"/>
      <c r="PQ17" s="322"/>
      <c r="PR17" s="322"/>
      <c r="PS17" s="322"/>
      <c r="PT17" s="322"/>
      <c r="PU17" s="322"/>
      <c r="PV17" s="322"/>
      <c r="PW17" s="322"/>
      <c r="PX17" s="322"/>
      <c r="PY17" s="322"/>
      <c r="PZ17" s="322"/>
      <c r="QA17" s="322"/>
      <c r="QB17" s="322"/>
      <c r="QC17" s="322"/>
      <c r="QD17" s="322"/>
      <c r="QE17" s="322"/>
      <c r="QF17" s="322"/>
      <c r="QG17" s="322"/>
      <c r="QH17" s="322"/>
      <c r="QI17" s="322"/>
      <c r="QJ17" s="322"/>
      <c r="QK17" s="322"/>
      <c r="QL17" s="322"/>
      <c r="QM17" s="322"/>
      <c r="QN17" s="322"/>
      <c r="QO17" s="322"/>
      <c r="QP17" s="322"/>
      <c r="QQ17" s="322"/>
      <c r="QR17" s="322"/>
      <c r="QS17" s="322"/>
      <c r="QT17" s="322"/>
      <c r="QU17" s="322"/>
      <c r="QV17" s="322"/>
      <c r="QW17" s="322"/>
      <c r="QX17" s="322"/>
      <c r="QY17" s="322"/>
      <c r="QZ17" s="322"/>
      <c r="RA17" s="322"/>
      <c r="RB17" s="322"/>
      <c r="RC17" s="322"/>
      <c r="RD17" s="322"/>
      <c r="RE17" s="322"/>
      <c r="RF17" s="322"/>
      <c r="RG17" s="322"/>
      <c r="RH17" s="322"/>
      <c r="RI17" s="322"/>
      <c r="RJ17" s="322"/>
      <c r="RK17" s="322"/>
      <c r="RL17" s="322"/>
      <c r="RM17" s="322"/>
      <c r="RN17" s="322"/>
      <c r="RO17" s="322"/>
      <c r="RP17" s="322"/>
      <c r="RQ17" s="322"/>
      <c r="RR17" s="322"/>
      <c r="RS17" s="322"/>
      <c r="RT17" s="322"/>
      <c r="RU17" s="322"/>
      <c r="RV17" s="322"/>
      <c r="RW17" s="322"/>
      <c r="RX17" s="322"/>
      <c r="RY17" s="322"/>
      <c r="RZ17" s="322"/>
      <c r="SA17" s="322"/>
      <c r="SB17" s="322"/>
      <c r="SC17" s="322"/>
      <c r="SD17" s="322"/>
      <c r="SE17" s="322"/>
      <c r="SF17" s="322"/>
      <c r="SG17" s="322"/>
      <c r="SH17" s="322"/>
      <c r="SI17" s="322"/>
      <c r="SJ17" s="322"/>
      <c r="SK17" s="322"/>
      <c r="SL17" s="322"/>
      <c r="SM17" s="322"/>
      <c r="SN17" s="322"/>
      <c r="SO17" s="322"/>
      <c r="SP17" s="322"/>
      <c r="SQ17" s="322"/>
      <c r="SR17" s="322"/>
      <c r="SS17" s="322"/>
      <c r="ST17" s="322"/>
      <c r="SU17" s="322"/>
      <c r="SV17" s="322"/>
      <c r="SW17" s="322"/>
      <c r="SX17" s="322"/>
      <c r="SY17" s="322"/>
      <c r="SZ17" s="322"/>
      <c r="TA17" s="322"/>
      <c r="TB17" s="322"/>
      <c r="TC17" s="322"/>
      <c r="TD17" s="322"/>
      <c r="TE17" s="322"/>
      <c r="TF17" s="322"/>
      <c r="TG17" s="322"/>
      <c r="TH17" s="322"/>
      <c r="TI17" s="322"/>
      <c r="TJ17" s="322"/>
      <c r="TK17" s="322"/>
      <c r="TL17" s="322"/>
      <c r="TM17" s="322"/>
      <c r="TN17" s="322"/>
      <c r="TO17" s="322"/>
      <c r="TP17" s="322"/>
      <c r="TQ17" s="322"/>
      <c r="TR17" s="322"/>
      <c r="TS17" s="322"/>
      <c r="TT17" s="322"/>
      <c r="TU17" s="322"/>
      <c r="TV17" s="322"/>
      <c r="TW17" s="322"/>
      <c r="TX17" s="322"/>
      <c r="TY17" s="322"/>
      <c r="TZ17" s="322"/>
      <c r="UA17" s="322"/>
      <c r="UB17" s="322"/>
      <c r="UC17" s="322"/>
      <c r="UD17" s="322"/>
      <c r="UE17" s="322"/>
      <c r="UF17" s="322"/>
      <c r="UG17" s="322"/>
      <c r="UH17" s="322"/>
      <c r="UI17" s="322"/>
      <c r="UJ17" s="322"/>
      <c r="UK17" s="322"/>
      <c r="UL17" s="322"/>
      <c r="UM17" s="322"/>
      <c r="UN17" s="322"/>
      <c r="UO17" s="322"/>
      <c r="UP17" s="322"/>
      <c r="UQ17" s="322"/>
      <c r="UR17" s="322"/>
      <c r="US17" s="322"/>
      <c r="UT17" s="322"/>
      <c r="UU17" s="322"/>
      <c r="UV17" s="322"/>
      <c r="UW17" s="322"/>
      <c r="UX17" s="322"/>
      <c r="UY17" s="322"/>
      <c r="UZ17" s="322"/>
      <c r="VA17" s="322"/>
      <c r="VB17" s="322"/>
      <c r="VC17" s="322"/>
      <c r="VD17" s="322"/>
      <c r="VE17" s="322"/>
      <c r="VF17" s="322"/>
      <c r="VG17" s="322"/>
      <c r="VH17" s="322"/>
      <c r="VI17" s="322"/>
      <c r="VJ17" s="323"/>
    </row>
    <row r="18" spans="1:593" ht="15" customHeight="1">
      <c r="A18" s="1"/>
      <c r="B18" s="117"/>
      <c r="C18" s="322" t="s">
        <v>492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c r="IR18" s="322"/>
      <c r="IS18" s="322"/>
      <c r="IT18" s="322"/>
      <c r="IU18" s="322"/>
      <c r="IV18" s="322"/>
      <c r="IW18" s="322"/>
      <c r="IX18" s="322"/>
      <c r="IY18" s="322"/>
      <c r="IZ18" s="322"/>
      <c r="JA18" s="322"/>
      <c r="JB18" s="322"/>
      <c r="JC18" s="322"/>
      <c r="JD18" s="322"/>
      <c r="JE18" s="322"/>
      <c r="JF18" s="322"/>
      <c r="JG18" s="322"/>
      <c r="JH18" s="322"/>
      <c r="JI18" s="322"/>
      <c r="JJ18" s="322"/>
      <c r="JK18" s="322"/>
      <c r="JL18" s="322"/>
      <c r="JM18" s="322"/>
      <c r="JN18" s="322"/>
      <c r="JO18" s="322"/>
      <c r="JP18" s="322"/>
      <c r="JQ18" s="322"/>
      <c r="JR18" s="322"/>
      <c r="JS18" s="322"/>
      <c r="JT18" s="322"/>
      <c r="JU18" s="322"/>
      <c r="JV18" s="322"/>
      <c r="JW18" s="322"/>
      <c r="JX18" s="322"/>
      <c r="JY18" s="322"/>
      <c r="JZ18" s="322"/>
      <c r="KA18" s="322"/>
      <c r="KB18" s="322"/>
      <c r="KC18" s="322"/>
      <c r="KD18" s="322"/>
      <c r="KE18" s="322"/>
      <c r="KF18" s="322"/>
      <c r="KG18" s="322"/>
      <c r="KH18" s="322"/>
      <c r="KI18" s="322"/>
      <c r="KJ18" s="322"/>
      <c r="KK18" s="322"/>
      <c r="KL18" s="322"/>
      <c r="KM18" s="322"/>
      <c r="KN18" s="322"/>
      <c r="KO18" s="322"/>
      <c r="KP18" s="322"/>
      <c r="KQ18" s="322"/>
      <c r="KR18" s="322"/>
      <c r="KS18" s="322"/>
      <c r="KT18" s="322"/>
      <c r="KU18" s="322"/>
      <c r="KV18" s="322"/>
      <c r="KW18" s="322"/>
      <c r="KX18" s="322"/>
      <c r="KY18" s="322"/>
      <c r="KZ18" s="322"/>
      <c r="LA18" s="322"/>
      <c r="LB18" s="322"/>
      <c r="LC18" s="322"/>
      <c r="LD18" s="322"/>
      <c r="LE18" s="322"/>
      <c r="LF18" s="322"/>
      <c r="LG18" s="322"/>
      <c r="LH18" s="322"/>
      <c r="LI18" s="322"/>
      <c r="LJ18" s="322"/>
      <c r="LK18" s="322"/>
      <c r="LL18" s="322"/>
      <c r="LM18" s="322"/>
      <c r="LN18" s="322"/>
      <c r="LO18" s="322"/>
      <c r="LP18" s="322"/>
      <c r="LQ18" s="322"/>
      <c r="LR18" s="322"/>
      <c r="LS18" s="322"/>
      <c r="LT18" s="322"/>
      <c r="LU18" s="322"/>
      <c r="LV18" s="322"/>
      <c r="LW18" s="322"/>
      <c r="LX18" s="322"/>
      <c r="LY18" s="322"/>
      <c r="LZ18" s="322"/>
      <c r="MA18" s="322"/>
      <c r="MB18" s="322"/>
      <c r="MC18" s="322"/>
      <c r="MD18" s="322"/>
      <c r="ME18" s="322"/>
      <c r="MF18" s="322"/>
      <c r="MG18" s="322"/>
      <c r="MH18" s="322"/>
      <c r="MI18" s="322"/>
      <c r="MJ18" s="322"/>
      <c r="MK18" s="322"/>
      <c r="ML18" s="322"/>
      <c r="MM18" s="322"/>
      <c r="MN18" s="322"/>
      <c r="MO18" s="322"/>
      <c r="MP18" s="322"/>
      <c r="MQ18" s="322"/>
      <c r="MR18" s="322"/>
      <c r="MS18" s="322"/>
      <c r="MT18" s="322"/>
      <c r="MU18" s="322"/>
      <c r="MV18" s="322"/>
      <c r="MW18" s="322"/>
      <c r="MX18" s="322"/>
      <c r="MY18" s="322"/>
      <c r="MZ18" s="322"/>
      <c r="NA18" s="322"/>
      <c r="NB18" s="322"/>
      <c r="NC18" s="322"/>
      <c r="ND18" s="322"/>
      <c r="NE18" s="322"/>
      <c r="NF18" s="322"/>
      <c r="NG18" s="322"/>
      <c r="NH18" s="322"/>
      <c r="NI18" s="322"/>
      <c r="NJ18" s="322"/>
      <c r="NK18" s="322"/>
      <c r="NL18" s="322"/>
      <c r="NM18" s="322"/>
      <c r="NN18" s="322"/>
      <c r="NO18" s="322"/>
      <c r="NP18" s="322"/>
      <c r="NQ18" s="322"/>
      <c r="NR18" s="322"/>
      <c r="NS18" s="322"/>
      <c r="NT18" s="322"/>
      <c r="NU18" s="322"/>
      <c r="NV18" s="322"/>
      <c r="NW18" s="322"/>
      <c r="NX18" s="322"/>
      <c r="NY18" s="322"/>
      <c r="NZ18" s="322"/>
      <c r="OA18" s="322"/>
      <c r="OB18" s="322"/>
      <c r="OC18" s="322"/>
      <c r="OD18" s="322"/>
      <c r="OE18" s="322"/>
      <c r="OF18" s="322"/>
      <c r="OG18" s="322"/>
      <c r="OH18" s="322"/>
      <c r="OI18" s="322"/>
      <c r="OJ18" s="322"/>
      <c r="OK18" s="322"/>
      <c r="OL18" s="322"/>
      <c r="OM18" s="322"/>
      <c r="ON18" s="322"/>
      <c r="OO18" s="322"/>
      <c r="OP18" s="322"/>
      <c r="OQ18" s="322"/>
      <c r="OR18" s="322"/>
      <c r="OS18" s="322"/>
      <c r="OT18" s="322"/>
      <c r="OU18" s="322"/>
      <c r="OV18" s="322"/>
      <c r="OW18" s="322"/>
      <c r="OX18" s="322"/>
      <c r="OY18" s="322"/>
      <c r="OZ18" s="322"/>
      <c r="PA18" s="322"/>
      <c r="PB18" s="322"/>
      <c r="PC18" s="322"/>
      <c r="PD18" s="322"/>
      <c r="PE18" s="322"/>
      <c r="PF18" s="322"/>
      <c r="PG18" s="322"/>
      <c r="PH18" s="322"/>
      <c r="PI18" s="322"/>
      <c r="PJ18" s="322"/>
      <c r="PK18" s="322"/>
      <c r="PL18" s="322"/>
      <c r="PM18" s="322"/>
      <c r="PN18" s="322"/>
      <c r="PO18" s="322"/>
      <c r="PP18" s="322"/>
      <c r="PQ18" s="322"/>
      <c r="PR18" s="322"/>
      <c r="PS18" s="322"/>
      <c r="PT18" s="322"/>
      <c r="PU18" s="322"/>
      <c r="PV18" s="322"/>
      <c r="PW18" s="322"/>
      <c r="PX18" s="322"/>
      <c r="PY18" s="322"/>
      <c r="PZ18" s="322"/>
      <c r="QA18" s="322"/>
      <c r="QB18" s="322"/>
      <c r="QC18" s="322"/>
      <c r="QD18" s="322"/>
      <c r="QE18" s="322"/>
      <c r="QF18" s="322"/>
      <c r="QG18" s="322"/>
      <c r="QH18" s="322"/>
      <c r="QI18" s="322"/>
      <c r="QJ18" s="322"/>
      <c r="QK18" s="322"/>
      <c r="QL18" s="322"/>
      <c r="QM18" s="322"/>
      <c r="QN18" s="322"/>
      <c r="QO18" s="322"/>
      <c r="QP18" s="322"/>
      <c r="QQ18" s="322"/>
      <c r="QR18" s="322"/>
      <c r="QS18" s="322"/>
      <c r="QT18" s="322"/>
      <c r="QU18" s="322"/>
      <c r="QV18" s="322"/>
      <c r="QW18" s="322"/>
      <c r="QX18" s="322"/>
      <c r="QY18" s="322"/>
      <c r="QZ18" s="322"/>
      <c r="RA18" s="322"/>
      <c r="RB18" s="322"/>
      <c r="RC18" s="322"/>
      <c r="RD18" s="322"/>
      <c r="RE18" s="322"/>
      <c r="RF18" s="322"/>
      <c r="RG18" s="322"/>
      <c r="RH18" s="322"/>
      <c r="RI18" s="322"/>
      <c r="RJ18" s="322"/>
      <c r="RK18" s="322"/>
      <c r="RL18" s="322"/>
      <c r="RM18" s="322"/>
      <c r="RN18" s="322"/>
      <c r="RO18" s="322"/>
      <c r="RP18" s="322"/>
      <c r="RQ18" s="322"/>
      <c r="RR18" s="322"/>
      <c r="RS18" s="322"/>
      <c r="RT18" s="322"/>
      <c r="RU18" s="322"/>
      <c r="RV18" s="322"/>
      <c r="RW18" s="322"/>
      <c r="RX18" s="322"/>
      <c r="RY18" s="322"/>
      <c r="RZ18" s="322"/>
      <c r="SA18" s="322"/>
      <c r="SB18" s="322"/>
      <c r="SC18" s="322"/>
      <c r="SD18" s="322"/>
      <c r="SE18" s="322"/>
      <c r="SF18" s="322"/>
      <c r="SG18" s="322"/>
      <c r="SH18" s="322"/>
      <c r="SI18" s="322"/>
      <c r="SJ18" s="322"/>
      <c r="SK18" s="322"/>
      <c r="SL18" s="322"/>
      <c r="SM18" s="322"/>
      <c r="SN18" s="322"/>
      <c r="SO18" s="322"/>
      <c r="SP18" s="322"/>
      <c r="SQ18" s="322"/>
      <c r="SR18" s="322"/>
      <c r="SS18" s="322"/>
      <c r="ST18" s="322"/>
      <c r="SU18" s="322"/>
      <c r="SV18" s="322"/>
      <c r="SW18" s="322"/>
      <c r="SX18" s="322"/>
      <c r="SY18" s="322"/>
      <c r="SZ18" s="322"/>
      <c r="TA18" s="322"/>
      <c r="TB18" s="322"/>
      <c r="TC18" s="322"/>
      <c r="TD18" s="322"/>
      <c r="TE18" s="322"/>
      <c r="TF18" s="322"/>
      <c r="TG18" s="322"/>
      <c r="TH18" s="322"/>
      <c r="TI18" s="322"/>
      <c r="TJ18" s="322"/>
      <c r="TK18" s="322"/>
      <c r="TL18" s="322"/>
      <c r="TM18" s="322"/>
      <c r="TN18" s="322"/>
      <c r="TO18" s="322"/>
      <c r="TP18" s="322"/>
      <c r="TQ18" s="322"/>
      <c r="TR18" s="322"/>
      <c r="TS18" s="322"/>
      <c r="TT18" s="322"/>
      <c r="TU18" s="322"/>
      <c r="TV18" s="322"/>
      <c r="TW18" s="322"/>
      <c r="TX18" s="322"/>
      <c r="TY18" s="322"/>
      <c r="TZ18" s="322"/>
      <c r="UA18" s="322"/>
      <c r="UB18" s="322"/>
      <c r="UC18" s="322"/>
      <c r="UD18" s="322"/>
      <c r="UE18" s="322"/>
      <c r="UF18" s="322"/>
      <c r="UG18" s="322"/>
      <c r="UH18" s="322"/>
      <c r="UI18" s="322"/>
      <c r="UJ18" s="322"/>
      <c r="UK18" s="322"/>
      <c r="UL18" s="322"/>
      <c r="UM18" s="322"/>
      <c r="UN18" s="322"/>
      <c r="UO18" s="322"/>
      <c r="UP18" s="322"/>
      <c r="UQ18" s="322"/>
      <c r="UR18" s="322"/>
      <c r="US18" s="322"/>
      <c r="UT18" s="322"/>
      <c r="UU18" s="322"/>
      <c r="UV18" s="322"/>
      <c r="UW18" s="322"/>
      <c r="UX18" s="322"/>
      <c r="UY18" s="322"/>
      <c r="UZ18" s="322"/>
      <c r="VA18" s="322"/>
      <c r="VB18" s="322"/>
      <c r="VC18" s="322"/>
      <c r="VD18" s="322"/>
      <c r="VE18" s="322"/>
      <c r="VF18" s="322"/>
      <c r="VG18" s="322"/>
      <c r="VH18" s="322"/>
      <c r="VI18" s="322"/>
      <c r="VJ18" s="323"/>
    </row>
    <row r="19" spans="1:593" ht="15" customHeight="1">
      <c r="A19" s="1"/>
      <c r="B19" s="117"/>
      <c r="C19" s="322" t="s">
        <v>493</v>
      </c>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c r="IR19" s="322"/>
      <c r="IS19" s="322"/>
      <c r="IT19" s="322"/>
      <c r="IU19" s="322"/>
      <c r="IV19" s="322"/>
      <c r="IW19" s="322"/>
      <c r="IX19" s="322"/>
      <c r="IY19" s="322"/>
      <c r="IZ19" s="322"/>
      <c r="JA19" s="322"/>
      <c r="JB19" s="322"/>
      <c r="JC19" s="322"/>
      <c r="JD19" s="322"/>
      <c r="JE19" s="322"/>
      <c r="JF19" s="322"/>
      <c r="JG19" s="322"/>
      <c r="JH19" s="322"/>
      <c r="JI19" s="322"/>
      <c r="JJ19" s="322"/>
      <c r="JK19" s="322"/>
      <c r="JL19" s="322"/>
      <c r="JM19" s="322"/>
      <c r="JN19" s="322"/>
      <c r="JO19" s="322"/>
      <c r="JP19" s="322"/>
      <c r="JQ19" s="322"/>
      <c r="JR19" s="322"/>
      <c r="JS19" s="322"/>
      <c r="JT19" s="322"/>
      <c r="JU19" s="322"/>
      <c r="JV19" s="322"/>
      <c r="JW19" s="322"/>
      <c r="JX19" s="322"/>
      <c r="JY19" s="322"/>
      <c r="JZ19" s="322"/>
      <c r="KA19" s="322"/>
      <c r="KB19" s="322"/>
      <c r="KC19" s="322"/>
      <c r="KD19" s="322"/>
      <c r="KE19" s="322"/>
      <c r="KF19" s="322"/>
      <c r="KG19" s="322"/>
      <c r="KH19" s="322"/>
      <c r="KI19" s="322"/>
      <c r="KJ19" s="322"/>
      <c r="KK19" s="322"/>
      <c r="KL19" s="322"/>
      <c r="KM19" s="322"/>
      <c r="KN19" s="322"/>
      <c r="KO19" s="322"/>
      <c r="KP19" s="322"/>
      <c r="KQ19" s="322"/>
      <c r="KR19" s="322"/>
      <c r="KS19" s="322"/>
      <c r="KT19" s="322"/>
      <c r="KU19" s="322"/>
      <c r="KV19" s="322"/>
      <c r="KW19" s="322"/>
      <c r="KX19" s="322"/>
      <c r="KY19" s="322"/>
      <c r="KZ19" s="322"/>
      <c r="LA19" s="322"/>
      <c r="LB19" s="322"/>
      <c r="LC19" s="322"/>
      <c r="LD19" s="322"/>
      <c r="LE19" s="322"/>
      <c r="LF19" s="322"/>
      <c r="LG19" s="322"/>
      <c r="LH19" s="322"/>
      <c r="LI19" s="322"/>
      <c r="LJ19" s="322"/>
      <c r="LK19" s="322"/>
      <c r="LL19" s="322"/>
      <c r="LM19" s="322"/>
      <c r="LN19" s="322"/>
      <c r="LO19" s="322"/>
      <c r="LP19" s="322"/>
      <c r="LQ19" s="322"/>
      <c r="LR19" s="322"/>
      <c r="LS19" s="322"/>
      <c r="LT19" s="322"/>
      <c r="LU19" s="322"/>
      <c r="LV19" s="322"/>
      <c r="LW19" s="322"/>
      <c r="LX19" s="322"/>
      <c r="LY19" s="322"/>
      <c r="LZ19" s="322"/>
      <c r="MA19" s="322"/>
      <c r="MB19" s="322"/>
      <c r="MC19" s="322"/>
      <c r="MD19" s="322"/>
      <c r="ME19" s="322"/>
      <c r="MF19" s="322"/>
      <c r="MG19" s="322"/>
      <c r="MH19" s="322"/>
      <c r="MI19" s="322"/>
      <c r="MJ19" s="322"/>
      <c r="MK19" s="322"/>
      <c r="ML19" s="322"/>
      <c r="MM19" s="322"/>
      <c r="MN19" s="322"/>
      <c r="MO19" s="322"/>
      <c r="MP19" s="322"/>
      <c r="MQ19" s="322"/>
      <c r="MR19" s="322"/>
      <c r="MS19" s="322"/>
      <c r="MT19" s="322"/>
      <c r="MU19" s="322"/>
      <c r="MV19" s="322"/>
      <c r="MW19" s="322"/>
      <c r="MX19" s="322"/>
      <c r="MY19" s="322"/>
      <c r="MZ19" s="322"/>
      <c r="NA19" s="322"/>
      <c r="NB19" s="322"/>
      <c r="NC19" s="322"/>
      <c r="ND19" s="322"/>
      <c r="NE19" s="322"/>
      <c r="NF19" s="322"/>
      <c r="NG19" s="322"/>
      <c r="NH19" s="322"/>
      <c r="NI19" s="322"/>
      <c r="NJ19" s="322"/>
      <c r="NK19" s="322"/>
      <c r="NL19" s="322"/>
      <c r="NM19" s="322"/>
      <c r="NN19" s="322"/>
      <c r="NO19" s="322"/>
      <c r="NP19" s="322"/>
      <c r="NQ19" s="322"/>
      <c r="NR19" s="322"/>
      <c r="NS19" s="322"/>
      <c r="NT19" s="322"/>
      <c r="NU19" s="322"/>
      <c r="NV19" s="322"/>
      <c r="NW19" s="322"/>
      <c r="NX19" s="322"/>
      <c r="NY19" s="322"/>
      <c r="NZ19" s="322"/>
      <c r="OA19" s="322"/>
      <c r="OB19" s="322"/>
      <c r="OC19" s="322"/>
      <c r="OD19" s="322"/>
      <c r="OE19" s="322"/>
      <c r="OF19" s="322"/>
      <c r="OG19" s="322"/>
      <c r="OH19" s="322"/>
      <c r="OI19" s="322"/>
      <c r="OJ19" s="322"/>
      <c r="OK19" s="322"/>
      <c r="OL19" s="322"/>
      <c r="OM19" s="322"/>
      <c r="ON19" s="322"/>
      <c r="OO19" s="322"/>
      <c r="OP19" s="322"/>
      <c r="OQ19" s="322"/>
      <c r="OR19" s="322"/>
      <c r="OS19" s="322"/>
      <c r="OT19" s="322"/>
      <c r="OU19" s="322"/>
      <c r="OV19" s="322"/>
      <c r="OW19" s="322"/>
      <c r="OX19" s="322"/>
      <c r="OY19" s="322"/>
      <c r="OZ19" s="322"/>
      <c r="PA19" s="322"/>
      <c r="PB19" s="322"/>
      <c r="PC19" s="322"/>
      <c r="PD19" s="322"/>
      <c r="PE19" s="322"/>
      <c r="PF19" s="322"/>
      <c r="PG19" s="322"/>
      <c r="PH19" s="322"/>
      <c r="PI19" s="322"/>
      <c r="PJ19" s="322"/>
      <c r="PK19" s="322"/>
      <c r="PL19" s="322"/>
      <c r="PM19" s="322"/>
      <c r="PN19" s="322"/>
      <c r="PO19" s="322"/>
      <c r="PP19" s="322"/>
      <c r="PQ19" s="322"/>
      <c r="PR19" s="322"/>
      <c r="PS19" s="322"/>
      <c r="PT19" s="322"/>
      <c r="PU19" s="322"/>
      <c r="PV19" s="322"/>
      <c r="PW19" s="322"/>
      <c r="PX19" s="322"/>
      <c r="PY19" s="322"/>
      <c r="PZ19" s="322"/>
      <c r="QA19" s="322"/>
      <c r="QB19" s="322"/>
      <c r="QC19" s="322"/>
      <c r="QD19" s="322"/>
      <c r="QE19" s="322"/>
      <c r="QF19" s="322"/>
      <c r="QG19" s="322"/>
      <c r="QH19" s="322"/>
      <c r="QI19" s="322"/>
      <c r="QJ19" s="322"/>
      <c r="QK19" s="322"/>
      <c r="QL19" s="322"/>
      <c r="QM19" s="322"/>
      <c r="QN19" s="322"/>
      <c r="QO19" s="322"/>
      <c r="QP19" s="322"/>
      <c r="QQ19" s="322"/>
      <c r="QR19" s="322"/>
      <c r="QS19" s="322"/>
      <c r="QT19" s="322"/>
      <c r="QU19" s="322"/>
      <c r="QV19" s="322"/>
      <c r="QW19" s="322"/>
      <c r="QX19" s="322"/>
      <c r="QY19" s="322"/>
      <c r="QZ19" s="322"/>
      <c r="RA19" s="322"/>
      <c r="RB19" s="322"/>
      <c r="RC19" s="322"/>
      <c r="RD19" s="322"/>
      <c r="RE19" s="322"/>
      <c r="RF19" s="322"/>
      <c r="RG19" s="322"/>
      <c r="RH19" s="322"/>
      <c r="RI19" s="322"/>
      <c r="RJ19" s="322"/>
      <c r="RK19" s="322"/>
      <c r="RL19" s="322"/>
      <c r="RM19" s="322"/>
      <c r="RN19" s="322"/>
      <c r="RO19" s="322"/>
      <c r="RP19" s="322"/>
      <c r="RQ19" s="322"/>
      <c r="RR19" s="322"/>
      <c r="RS19" s="322"/>
      <c r="RT19" s="322"/>
      <c r="RU19" s="322"/>
      <c r="RV19" s="322"/>
      <c r="RW19" s="322"/>
      <c r="RX19" s="322"/>
      <c r="RY19" s="322"/>
      <c r="RZ19" s="322"/>
      <c r="SA19" s="322"/>
      <c r="SB19" s="322"/>
      <c r="SC19" s="322"/>
      <c r="SD19" s="322"/>
      <c r="SE19" s="322"/>
      <c r="SF19" s="322"/>
      <c r="SG19" s="322"/>
      <c r="SH19" s="322"/>
      <c r="SI19" s="322"/>
      <c r="SJ19" s="322"/>
      <c r="SK19" s="322"/>
      <c r="SL19" s="322"/>
      <c r="SM19" s="322"/>
      <c r="SN19" s="322"/>
      <c r="SO19" s="322"/>
      <c r="SP19" s="322"/>
      <c r="SQ19" s="322"/>
      <c r="SR19" s="322"/>
      <c r="SS19" s="322"/>
      <c r="ST19" s="322"/>
      <c r="SU19" s="322"/>
      <c r="SV19" s="322"/>
      <c r="SW19" s="322"/>
      <c r="SX19" s="322"/>
      <c r="SY19" s="322"/>
      <c r="SZ19" s="322"/>
      <c r="TA19" s="322"/>
      <c r="TB19" s="322"/>
      <c r="TC19" s="322"/>
      <c r="TD19" s="322"/>
      <c r="TE19" s="322"/>
      <c r="TF19" s="322"/>
      <c r="TG19" s="322"/>
      <c r="TH19" s="322"/>
      <c r="TI19" s="322"/>
      <c r="TJ19" s="322"/>
      <c r="TK19" s="322"/>
      <c r="TL19" s="322"/>
      <c r="TM19" s="322"/>
      <c r="TN19" s="322"/>
      <c r="TO19" s="322"/>
      <c r="TP19" s="322"/>
      <c r="TQ19" s="322"/>
      <c r="TR19" s="322"/>
      <c r="TS19" s="322"/>
      <c r="TT19" s="322"/>
      <c r="TU19" s="322"/>
      <c r="TV19" s="322"/>
      <c r="TW19" s="322"/>
      <c r="TX19" s="322"/>
      <c r="TY19" s="322"/>
      <c r="TZ19" s="322"/>
      <c r="UA19" s="322"/>
      <c r="UB19" s="322"/>
      <c r="UC19" s="322"/>
      <c r="UD19" s="322"/>
      <c r="UE19" s="322"/>
      <c r="UF19" s="322"/>
      <c r="UG19" s="322"/>
      <c r="UH19" s="322"/>
      <c r="UI19" s="322"/>
      <c r="UJ19" s="322"/>
      <c r="UK19" s="322"/>
      <c r="UL19" s="322"/>
      <c r="UM19" s="322"/>
      <c r="UN19" s="322"/>
      <c r="UO19" s="322"/>
      <c r="UP19" s="322"/>
      <c r="UQ19" s="322"/>
      <c r="UR19" s="322"/>
      <c r="US19" s="322"/>
      <c r="UT19" s="322"/>
      <c r="UU19" s="322"/>
      <c r="UV19" s="322"/>
      <c r="UW19" s="322"/>
      <c r="UX19" s="322"/>
      <c r="UY19" s="322"/>
      <c r="UZ19" s="322"/>
      <c r="VA19" s="322"/>
      <c r="VB19" s="322"/>
      <c r="VC19" s="322"/>
      <c r="VD19" s="322"/>
      <c r="VE19" s="322"/>
      <c r="VF19" s="322"/>
      <c r="VG19" s="322"/>
      <c r="VH19" s="322"/>
      <c r="VI19" s="322"/>
      <c r="VJ19" s="323"/>
    </row>
    <row r="20" spans="1:593" ht="15" customHeight="1">
      <c r="A20" s="1"/>
      <c r="B20" s="126"/>
      <c r="C20" s="326" t="s">
        <v>494</v>
      </c>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26"/>
      <c r="EZ20" s="326"/>
      <c r="FA20" s="326"/>
      <c r="FB20" s="326"/>
      <c r="FC20" s="326"/>
      <c r="FD20" s="326"/>
      <c r="FE20" s="326"/>
      <c r="FF20" s="326"/>
      <c r="FG20" s="326"/>
      <c r="FH20" s="326"/>
      <c r="FI20" s="326"/>
      <c r="FJ20" s="326"/>
      <c r="FK20" s="326"/>
      <c r="FL20" s="326"/>
      <c r="FM20" s="326"/>
      <c r="FN20" s="326"/>
      <c r="FO20" s="326"/>
      <c r="FP20" s="326"/>
      <c r="FQ20" s="326"/>
      <c r="FR20" s="326"/>
      <c r="FS20" s="326"/>
      <c r="FT20" s="326"/>
      <c r="FU20" s="326"/>
      <c r="FV20" s="326"/>
      <c r="FW20" s="326"/>
      <c r="FX20" s="326"/>
      <c r="FY20" s="326"/>
      <c r="FZ20" s="326"/>
      <c r="GA20" s="326"/>
      <c r="GB20" s="326"/>
      <c r="GC20" s="326"/>
      <c r="GD20" s="326"/>
      <c r="GE20" s="326"/>
      <c r="GF20" s="326"/>
      <c r="GG20" s="326"/>
      <c r="GH20" s="326"/>
      <c r="GI20" s="326"/>
      <c r="GJ20" s="326"/>
      <c r="GK20" s="326"/>
      <c r="GL20" s="326"/>
      <c r="GM20" s="326"/>
      <c r="GN20" s="326"/>
      <c r="GO20" s="326"/>
      <c r="GP20" s="326"/>
      <c r="GQ20" s="326"/>
      <c r="GR20" s="326"/>
      <c r="GS20" s="326"/>
      <c r="GT20" s="326"/>
      <c r="GU20" s="326"/>
      <c r="GV20" s="326"/>
      <c r="GW20" s="326"/>
      <c r="GX20" s="326"/>
      <c r="GY20" s="326"/>
      <c r="GZ20" s="326"/>
      <c r="HA20" s="326"/>
      <c r="HB20" s="326"/>
      <c r="HC20" s="326"/>
      <c r="HD20" s="326"/>
      <c r="HE20" s="326"/>
      <c r="HF20" s="326"/>
      <c r="HG20" s="326"/>
      <c r="HH20" s="326"/>
      <c r="HI20" s="326"/>
      <c r="HJ20" s="326"/>
      <c r="HK20" s="326"/>
      <c r="HL20" s="326"/>
      <c r="HM20" s="326"/>
      <c r="HN20" s="326"/>
      <c r="HO20" s="326"/>
      <c r="HP20" s="326"/>
      <c r="HQ20" s="326"/>
      <c r="HR20" s="326"/>
      <c r="HS20" s="326"/>
      <c r="HT20" s="326"/>
      <c r="HU20" s="326"/>
      <c r="HV20" s="326"/>
      <c r="HW20" s="326"/>
      <c r="HX20" s="326"/>
      <c r="HY20" s="326"/>
      <c r="HZ20" s="326"/>
      <c r="IA20" s="326"/>
      <c r="IB20" s="326"/>
      <c r="IC20" s="326"/>
      <c r="ID20" s="326"/>
      <c r="IE20" s="326"/>
      <c r="IF20" s="326"/>
      <c r="IG20" s="326"/>
      <c r="IH20" s="326"/>
      <c r="II20" s="326"/>
      <c r="IJ20" s="326"/>
      <c r="IK20" s="326"/>
      <c r="IL20" s="326"/>
      <c r="IM20" s="326"/>
      <c r="IN20" s="326"/>
      <c r="IO20" s="326"/>
      <c r="IP20" s="326"/>
      <c r="IQ20" s="326"/>
      <c r="IR20" s="326"/>
      <c r="IS20" s="326"/>
      <c r="IT20" s="326"/>
      <c r="IU20" s="326"/>
      <c r="IV20" s="326"/>
      <c r="IW20" s="326"/>
      <c r="IX20" s="326"/>
      <c r="IY20" s="326"/>
      <c r="IZ20" s="326"/>
      <c r="JA20" s="326"/>
      <c r="JB20" s="326"/>
      <c r="JC20" s="326"/>
      <c r="JD20" s="326"/>
      <c r="JE20" s="326"/>
      <c r="JF20" s="326"/>
      <c r="JG20" s="326"/>
      <c r="JH20" s="326"/>
      <c r="JI20" s="326"/>
      <c r="JJ20" s="326"/>
      <c r="JK20" s="326"/>
      <c r="JL20" s="326"/>
      <c r="JM20" s="326"/>
      <c r="JN20" s="326"/>
      <c r="JO20" s="326"/>
      <c r="JP20" s="326"/>
      <c r="JQ20" s="326"/>
      <c r="JR20" s="326"/>
      <c r="JS20" s="326"/>
      <c r="JT20" s="326"/>
      <c r="JU20" s="326"/>
      <c r="JV20" s="326"/>
      <c r="JW20" s="326"/>
      <c r="JX20" s="326"/>
      <c r="JY20" s="326"/>
      <c r="JZ20" s="326"/>
      <c r="KA20" s="326"/>
      <c r="KB20" s="326"/>
      <c r="KC20" s="326"/>
      <c r="KD20" s="326"/>
      <c r="KE20" s="326"/>
      <c r="KF20" s="326"/>
      <c r="KG20" s="326"/>
      <c r="KH20" s="326"/>
      <c r="KI20" s="326"/>
      <c r="KJ20" s="326"/>
      <c r="KK20" s="326"/>
      <c r="KL20" s="326"/>
      <c r="KM20" s="326"/>
      <c r="KN20" s="326"/>
      <c r="KO20" s="326"/>
      <c r="KP20" s="326"/>
      <c r="KQ20" s="326"/>
      <c r="KR20" s="326"/>
      <c r="KS20" s="326"/>
      <c r="KT20" s="326"/>
      <c r="KU20" s="326"/>
      <c r="KV20" s="326"/>
      <c r="KW20" s="326"/>
      <c r="KX20" s="326"/>
      <c r="KY20" s="326"/>
      <c r="KZ20" s="326"/>
      <c r="LA20" s="326"/>
      <c r="LB20" s="326"/>
      <c r="LC20" s="326"/>
      <c r="LD20" s="326"/>
      <c r="LE20" s="326"/>
      <c r="LF20" s="326"/>
      <c r="LG20" s="326"/>
      <c r="LH20" s="326"/>
      <c r="LI20" s="326"/>
      <c r="LJ20" s="326"/>
      <c r="LK20" s="326"/>
      <c r="LL20" s="326"/>
      <c r="LM20" s="326"/>
      <c r="LN20" s="326"/>
      <c r="LO20" s="326"/>
      <c r="LP20" s="326"/>
      <c r="LQ20" s="326"/>
      <c r="LR20" s="326"/>
      <c r="LS20" s="326"/>
      <c r="LT20" s="326"/>
      <c r="LU20" s="326"/>
      <c r="LV20" s="326"/>
      <c r="LW20" s="326"/>
      <c r="LX20" s="326"/>
      <c r="LY20" s="326"/>
      <c r="LZ20" s="326"/>
      <c r="MA20" s="326"/>
      <c r="MB20" s="326"/>
      <c r="MC20" s="326"/>
      <c r="MD20" s="326"/>
      <c r="ME20" s="326"/>
      <c r="MF20" s="326"/>
      <c r="MG20" s="326"/>
      <c r="MH20" s="326"/>
      <c r="MI20" s="326"/>
      <c r="MJ20" s="326"/>
      <c r="MK20" s="326"/>
      <c r="ML20" s="326"/>
      <c r="MM20" s="326"/>
      <c r="MN20" s="326"/>
      <c r="MO20" s="326"/>
      <c r="MP20" s="326"/>
      <c r="MQ20" s="326"/>
      <c r="MR20" s="326"/>
      <c r="MS20" s="326"/>
      <c r="MT20" s="326"/>
      <c r="MU20" s="326"/>
      <c r="MV20" s="326"/>
      <c r="MW20" s="326"/>
      <c r="MX20" s="326"/>
      <c r="MY20" s="326"/>
      <c r="MZ20" s="326"/>
      <c r="NA20" s="326"/>
      <c r="NB20" s="326"/>
      <c r="NC20" s="326"/>
      <c r="ND20" s="326"/>
      <c r="NE20" s="326"/>
      <c r="NF20" s="326"/>
      <c r="NG20" s="326"/>
      <c r="NH20" s="326"/>
      <c r="NI20" s="326"/>
      <c r="NJ20" s="326"/>
      <c r="NK20" s="326"/>
      <c r="NL20" s="326"/>
      <c r="NM20" s="326"/>
      <c r="NN20" s="326"/>
      <c r="NO20" s="326"/>
      <c r="NP20" s="326"/>
      <c r="NQ20" s="326"/>
      <c r="NR20" s="326"/>
      <c r="NS20" s="326"/>
      <c r="NT20" s="326"/>
      <c r="NU20" s="326"/>
      <c r="NV20" s="326"/>
      <c r="NW20" s="326"/>
      <c r="NX20" s="326"/>
      <c r="NY20" s="326"/>
      <c r="NZ20" s="326"/>
      <c r="OA20" s="326"/>
      <c r="OB20" s="326"/>
      <c r="OC20" s="326"/>
      <c r="OD20" s="326"/>
      <c r="OE20" s="326"/>
      <c r="OF20" s="326"/>
      <c r="OG20" s="326"/>
      <c r="OH20" s="326"/>
      <c r="OI20" s="326"/>
      <c r="OJ20" s="326"/>
      <c r="OK20" s="326"/>
      <c r="OL20" s="326"/>
      <c r="OM20" s="326"/>
      <c r="ON20" s="326"/>
      <c r="OO20" s="326"/>
      <c r="OP20" s="326"/>
      <c r="OQ20" s="326"/>
      <c r="OR20" s="326"/>
      <c r="OS20" s="326"/>
      <c r="OT20" s="326"/>
      <c r="OU20" s="326"/>
      <c r="OV20" s="326"/>
      <c r="OW20" s="326"/>
      <c r="OX20" s="326"/>
      <c r="OY20" s="326"/>
      <c r="OZ20" s="326"/>
      <c r="PA20" s="326"/>
      <c r="PB20" s="326"/>
      <c r="PC20" s="326"/>
      <c r="PD20" s="326"/>
      <c r="PE20" s="326"/>
      <c r="PF20" s="326"/>
      <c r="PG20" s="326"/>
      <c r="PH20" s="326"/>
      <c r="PI20" s="326"/>
      <c r="PJ20" s="326"/>
      <c r="PK20" s="326"/>
      <c r="PL20" s="326"/>
      <c r="PM20" s="326"/>
      <c r="PN20" s="326"/>
      <c r="PO20" s="326"/>
      <c r="PP20" s="326"/>
      <c r="PQ20" s="326"/>
      <c r="PR20" s="326"/>
      <c r="PS20" s="326"/>
      <c r="PT20" s="326"/>
      <c r="PU20" s="326"/>
      <c r="PV20" s="326"/>
      <c r="PW20" s="326"/>
      <c r="PX20" s="326"/>
      <c r="PY20" s="326"/>
      <c r="PZ20" s="326"/>
      <c r="QA20" s="326"/>
      <c r="QB20" s="326"/>
      <c r="QC20" s="326"/>
      <c r="QD20" s="326"/>
      <c r="QE20" s="326"/>
      <c r="QF20" s="326"/>
      <c r="QG20" s="326"/>
      <c r="QH20" s="326"/>
      <c r="QI20" s="326"/>
      <c r="QJ20" s="326"/>
      <c r="QK20" s="326"/>
      <c r="QL20" s="326"/>
      <c r="QM20" s="326"/>
      <c r="QN20" s="326"/>
      <c r="QO20" s="326"/>
      <c r="QP20" s="326"/>
      <c r="QQ20" s="326"/>
      <c r="QR20" s="326"/>
      <c r="QS20" s="326"/>
      <c r="QT20" s="326"/>
      <c r="QU20" s="326"/>
      <c r="QV20" s="326"/>
      <c r="QW20" s="326"/>
      <c r="QX20" s="326"/>
      <c r="QY20" s="326"/>
      <c r="QZ20" s="326"/>
      <c r="RA20" s="326"/>
      <c r="RB20" s="326"/>
      <c r="RC20" s="326"/>
      <c r="RD20" s="326"/>
      <c r="RE20" s="326"/>
      <c r="RF20" s="326"/>
      <c r="RG20" s="326"/>
      <c r="RH20" s="326"/>
      <c r="RI20" s="326"/>
      <c r="RJ20" s="326"/>
      <c r="RK20" s="326"/>
      <c r="RL20" s="326"/>
      <c r="RM20" s="326"/>
      <c r="RN20" s="326"/>
      <c r="RO20" s="326"/>
      <c r="RP20" s="326"/>
      <c r="RQ20" s="326"/>
      <c r="RR20" s="326"/>
      <c r="RS20" s="326"/>
      <c r="RT20" s="326"/>
      <c r="RU20" s="326"/>
      <c r="RV20" s="326"/>
      <c r="RW20" s="326"/>
      <c r="RX20" s="326"/>
      <c r="RY20" s="326"/>
      <c r="RZ20" s="326"/>
      <c r="SA20" s="326"/>
      <c r="SB20" s="326"/>
      <c r="SC20" s="326"/>
      <c r="SD20" s="326"/>
      <c r="SE20" s="326"/>
      <c r="SF20" s="326"/>
      <c r="SG20" s="326"/>
      <c r="SH20" s="326"/>
      <c r="SI20" s="326"/>
      <c r="SJ20" s="326"/>
      <c r="SK20" s="326"/>
      <c r="SL20" s="326"/>
      <c r="SM20" s="326"/>
      <c r="SN20" s="326"/>
      <c r="SO20" s="326"/>
      <c r="SP20" s="326"/>
      <c r="SQ20" s="326"/>
      <c r="SR20" s="326"/>
      <c r="SS20" s="326"/>
      <c r="ST20" s="326"/>
      <c r="SU20" s="326"/>
      <c r="SV20" s="326"/>
      <c r="SW20" s="326"/>
      <c r="SX20" s="326"/>
      <c r="SY20" s="326"/>
      <c r="SZ20" s="326"/>
      <c r="TA20" s="326"/>
      <c r="TB20" s="326"/>
      <c r="TC20" s="326"/>
      <c r="TD20" s="326"/>
      <c r="TE20" s="326"/>
      <c r="TF20" s="326"/>
      <c r="TG20" s="326"/>
      <c r="TH20" s="326"/>
      <c r="TI20" s="326"/>
      <c r="TJ20" s="326"/>
      <c r="TK20" s="326"/>
      <c r="TL20" s="326"/>
      <c r="TM20" s="326"/>
      <c r="TN20" s="326"/>
      <c r="TO20" s="326"/>
      <c r="TP20" s="326"/>
      <c r="TQ20" s="326"/>
      <c r="TR20" s="326"/>
      <c r="TS20" s="326"/>
      <c r="TT20" s="326"/>
      <c r="TU20" s="326"/>
      <c r="TV20" s="326"/>
      <c r="TW20" s="326"/>
      <c r="TX20" s="326"/>
      <c r="TY20" s="326"/>
      <c r="TZ20" s="326"/>
      <c r="UA20" s="326"/>
      <c r="UB20" s="326"/>
      <c r="UC20" s="326"/>
      <c r="UD20" s="326"/>
      <c r="UE20" s="326"/>
      <c r="UF20" s="326"/>
      <c r="UG20" s="326"/>
      <c r="UH20" s="326"/>
      <c r="UI20" s="326"/>
      <c r="UJ20" s="326"/>
      <c r="UK20" s="326"/>
      <c r="UL20" s="326"/>
      <c r="UM20" s="326"/>
      <c r="UN20" s="326"/>
      <c r="UO20" s="326"/>
      <c r="UP20" s="326"/>
      <c r="UQ20" s="326"/>
      <c r="UR20" s="326"/>
      <c r="US20" s="326"/>
      <c r="UT20" s="326"/>
      <c r="UU20" s="326"/>
      <c r="UV20" s="326"/>
      <c r="UW20" s="326"/>
      <c r="UX20" s="326"/>
      <c r="UY20" s="326"/>
      <c r="UZ20" s="326"/>
      <c r="VA20" s="326"/>
      <c r="VB20" s="326"/>
      <c r="VC20" s="326"/>
      <c r="VD20" s="326"/>
      <c r="VE20" s="326"/>
      <c r="VF20" s="326"/>
      <c r="VG20" s="326"/>
      <c r="VH20" s="326"/>
      <c r="VI20" s="326"/>
      <c r="VJ20" s="327"/>
    </row>
    <row r="21" spans="1:593" ht="15" customHeight="1">
      <c r="A21" s="1"/>
      <c r="B21" s="1"/>
      <c r="C21" s="1"/>
      <c r="D21" s="1"/>
      <c r="E21" s="1"/>
      <c r="F21" s="1"/>
      <c r="G21" s="1"/>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c r="IX21" s="128"/>
      <c r="IY21" s="128"/>
      <c r="IZ21" s="128"/>
      <c r="JA21" s="128"/>
      <c r="JB21" s="128"/>
      <c r="JC21" s="128"/>
      <c r="JD21" s="128"/>
      <c r="JE21" s="128"/>
      <c r="JF21" s="128"/>
      <c r="JG21" s="128"/>
      <c r="JH21" s="128"/>
      <c r="JI21" s="128"/>
      <c r="JJ21" s="128"/>
      <c r="JK21" s="128"/>
      <c r="JL21" s="128"/>
      <c r="JM21" s="128"/>
      <c r="JN21" s="128"/>
      <c r="JO21" s="128"/>
      <c r="JP21" s="128"/>
      <c r="JQ21" s="128"/>
      <c r="JR21" s="128"/>
      <c r="JS21" s="128"/>
      <c r="JT21" s="128"/>
      <c r="JU21" s="128"/>
      <c r="JV21" s="128"/>
      <c r="JW21" s="128"/>
      <c r="JX21" s="128"/>
      <c r="JY21" s="128"/>
      <c r="JZ21" s="128"/>
      <c r="KA21" s="128"/>
      <c r="KB21" s="128"/>
      <c r="KC21" s="128"/>
      <c r="KD21" s="128"/>
      <c r="KE21" s="128"/>
      <c r="KF21" s="128"/>
      <c r="KG21" s="128"/>
      <c r="KH21" s="128"/>
      <c r="KI21" s="128"/>
      <c r="KJ21" s="128"/>
      <c r="KK21" s="128"/>
      <c r="KL21" s="128"/>
      <c r="KM21" s="128"/>
      <c r="KN21" s="128"/>
      <c r="KO21" s="128"/>
      <c r="KP21" s="128"/>
      <c r="KQ21" s="128"/>
      <c r="KR21" s="128"/>
      <c r="KS21" s="128"/>
      <c r="KT21" s="128"/>
      <c r="KU21" s="128"/>
      <c r="KV21" s="128"/>
      <c r="KW21" s="128"/>
      <c r="KX21" s="128"/>
      <c r="KY21" s="128"/>
      <c r="KZ21" s="128"/>
      <c r="LA21" s="128"/>
      <c r="LB21" s="128"/>
      <c r="LC21" s="128"/>
      <c r="LD21" s="128"/>
      <c r="LE21" s="128"/>
      <c r="LF21" s="128"/>
      <c r="LG21" s="128"/>
      <c r="LH21" s="128"/>
      <c r="LI21" s="128"/>
      <c r="LJ21" s="128"/>
      <c r="LK21" s="128"/>
      <c r="LL21" s="128"/>
      <c r="LM21" s="128"/>
      <c r="LN21" s="128"/>
      <c r="LO21" s="128"/>
      <c r="LP21" s="128"/>
      <c r="LQ21" s="128"/>
      <c r="LR21" s="128"/>
      <c r="LS21" s="128"/>
      <c r="LT21" s="128"/>
      <c r="LU21" s="128"/>
      <c r="LV21" s="128"/>
      <c r="LW21" s="128"/>
      <c r="LX21" s="128"/>
      <c r="LY21" s="128"/>
      <c r="LZ21" s="128"/>
      <c r="MA21" s="128"/>
      <c r="MB21" s="128"/>
      <c r="MC21" s="128"/>
      <c r="MD21" s="128"/>
      <c r="ME21" s="128"/>
      <c r="MF21" s="128"/>
      <c r="MG21" s="128"/>
      <c r="MH21" s="128"/>
      <c r="MI21" s="128"/>
      <c r="MJ21" s="128"/>
      <c r="MK21" s="128"/>
      <c r="ML21" s="128"/>
      <c r="MM21" s="128"/>
      <c r="MN21" s="128"/>
      <c r="MO21" s="128"/>
      <c r="MP21" s="128"/>
      <c r="MQ21" s="128"/>
      <c r="MR21" s="128"/>
      <c r="MS21" s="128"/>
      <c r="MT21" s="128"/>
      <c r="MU21" s="128"/>
      <c r="MV21" s="128"/>
      <c r="MW21" s="128"/>
      <c r="MX21" s="128"/>
      <c r="MY21" s="128"/>
      <c r="MZ21" s="128"/>
      <c r="NA21" s="128"/>
      <c r="NB21" s="128"/>
      <c r="NC21" s="128"/>
      <c r="ND21" s="128"/>
      <c r="NE21" s="128"/>
      <c r="NF21" s="128"/>
      <c r="NG21" s="128"/>
      <c r="NH21" s="128"/>
      <c r="NI21" s="128"/>
      <c r="NJ21" s="128"/>
      <c r="NK21" s="128"/>
      <c r="NL21" s="128"/>
      <c r="NM21" s="128"/>
      <c r="NN21" s="128"/>
      <c r="NO21" s="128"/>
      <c r="NP21" s="128"/>
      <c r="NQ21" s="128"/>
      <c r="NR21" s="128"/>
      <c r="NS21" s="128"/>
      <c r="NT21" s="128"/>
      <c r="NU21" s="128"/>
      <c r="NV21" s="128"/>
      <c r="NW21" s="128"/>
      <c r="NX21" s="128"/>
      <c r="NY21" s="128"/>
      <c r="NZ21" s="128"/>
      <c r="OA21" s="128"/>
      <c r="OB21" s="128"/>
      <c r="OC21" s="128"/>
      <c r="OD21" s="128"/>
      <c r="OE21" s="128"/>
      <c r="OF21" s="128"/>
      <c r="OG21" s="128"/>
      <c r="OH21" s="128"/>
      <c r="OI21" s="128"/>
      <c r="OJ21" s="128"/>
      <c r="OK21" s="128"/>
      <c r="OL21" s="128"/>
      <c r="OM21" s="128"/>
      <c r="ON21" s="128"/>
      <c r="OO21" s="128"/>
      <c r="OP21" s="128"/>
      <c r="OQ21" s="128"/>
      <c r="OR21" s="128"/>
      <c r="OS21" s="128"/>
      <c r="OT21" s="128"/>
      <c r="OU21" s="128"/>
      <c r="OV21" s="128"/>
      <c r="OW21" s="128"/>
      <c r="OX21" s="128"/>
      <c r="OY21" s="128"/>
      <c r="OZ21" s="128"/>
      <c r="PA21" s="128"/>
      <c r="PB21" s="128"/>
      <c r="PC21" s="128"/>
      <c r="PD21" s="128"/>
      <c r="PE21" s="128"/>
      <c r="PF21" s="128"/>
      <c r="PG21" s="128"/>
      <c r="PH21" s="128"/>
      <c r="PI21" s="128"/>
      <c r="PJ21" s="128"/>
      <c r="PK21" s="128"/>
      <c r="PL21" s="128"/>
      <c r="PM21" s="128"/>
      <c r="PN21" s="128"/>
      <c r="PO21" s="128"/>
      <c r="PP21" s="128"/>
      <c r="PQ21" s="128"/>
      <c r="PR21" s="128"/>
      <c r="PS21" s="128"/>
      <c r="PT21" s="128"/>
      <c r="PU21" s="128"/>
      <c r="PV21" s="128"/>
      <c r="PW21" s="128"/>
      <c r="PX21" s="128"/>
      <c r="PY21" s="128"/>
      <c r="PZ21" s="128"/>
      <c r="QA21" s="128"/>
      <c r="QB21" s="128"/>
      <c r="QC21" s="128"/>
      <c r="QD21" s="128"/>
      <c r="QE21" s="128"/>
      <c r="QF21" s="128"/>
      <c r="QG21" s="128"/>
      <c r="QH21" s="128"/>
      <c r="QI21" s="128"/>
      <c r="QJ21" s="128"/>
      <c r="QK21" s="128"/>
      <c r="QL21" s="128"/>
      <c r="QM21" s="128"/>
      <c r="QN21" s="128"/>
      <c r="QO21" s="128"/>
      <c r="QP21" s="128"/>
      <c r="QQ21" s="128"/>
      <c r="QR21" s="128"/>
      <c r="QS21" s="128"/>
      <c r="QT21" s="128"/>
      <c r="QU21" s="128"/>
      <c r="QV21" s="128"/>
      <c r="QW21" s="128"/>
      <c r="QX21" s="128"/>
      <c r="QY21" s="128"/>
      <c r="QZ21" s="128"/>
      <c r="RA21" s="128"/>
      <c r="RB21" s="128"/>
      <c r="RC21" s="128"/>
      <c r="RD21" s="128"/>
      <c r="RE21" s="128"/>
      <c r="RF21" s="128"/>
      <c r="RG21" s="128"/>
      <c r="RH21" s="128"/>
      <c r="RI21" s="128"/>
      <c r="RJ21" s="128"/>
      <c r="RK21" s="128"/>
      <c r="RL21" s="128"/>
      <c r="RM21" s="128"/>
      <c r="RN21" s="128"/>
      <c r="RO21" s="128"/>
      <c r="RP21" s="128"/>
      <c r="RQ21" s="128"/>
      <c r="RR21" s="128"/>
      <c r="RS21" s="128"/>
      <c r="RT21" s="128"/>
      <c r="RU21" s="128"/>
      <c r="RV21" s="128"/>
      <c r="RW21" s="128"/>
      <c r="RX21" s="128"/>
      <c r="RY21" s="128"/>
      <c r="RZ21" s="128"/>
      <c r="SA21" s="128"/>
      <c r="SB21" s="128"/>
      <c r="SC21" s="128"/>
      <c r="SD21" s="128"/>
      <c r="SE21" s="128"/>
      <c r="SF21" s="128"/>
      <c r="SG21" s="128"/>
      <c r="SH21" s="128"/>
      <c r="SI21" s="128"/>
      <c r="SJ21" s="128"/>
      <c r="SK21" s="128"/>
      <c r="SL21" s="128"/>
      <c r="SM21" s="128"/>
      <c r="SN21" s="128"/>
      <c r="SO21" s="128"/>
      <c r="SP21" s="128"/>
      <c r="SQ21" s="128"/>
      <c r="SR21" s="128"/>
      <c r="SS21" s="128"/>
      <c r="ST21" s="128"/>
      <c r="SU21" s="128"/>
      <c r="SV21" s="128"/>
      <c r="SW21" s="128"/>
      <c r="SX21" s="128"/>
      <c r="SY21" s="128"/>
      <c r="SZ21" s="128"/>
      <c r="TA21" s="128"/>
      <c r="TB21" s="128"/>
      <c r="TC21" s="128"/>
      <c r="TD21" s="128"/>
      <c r="TE21" s="128"/>
      <c r="TF21" s="128"/>
      <c r="TG21" s="128"/>
      <c r="TH21" s="128"/>
      <c r="TI21" s="128"/>
      <c r="TJ21" s="128"/>
      <c r="TK21" s="128"/>
      <c r="TL21" s="128"/>
      <c r="TM21" s="128"/>
      <c r="TN21" s="128"/>
      <c r="TO21" s="128"/>
      <c r="TP21" s="128"/>
      <c r="TQ21" s="128"/>
      <c r="TR21" s="128"/>
      <c r="TS21" s="128"/>
      <c r="TT21" s="128"/>
      <c r="TU21" s="128"/>
      <c r="TV21" s="128"/>
      <c r="TW21" s="128"/>
      <c r="TX21" s="128"/>
      <c r="TY21" s="128"/>
      <c r="TZ21" s="128"/>
      <c r="UA21" s="128"/>
      <c r="UB21" s="128"/>
      <c r="UC21" s="128"/>
      <c r="UD21" s="128"/>
      <c r="UE21" s="128"/>
      <c r="UF21" s="128"/>
      <c r="UG21" s="128"/>
      <c r="UH21" s="128"/>
      <c r="UI21" s="128"/>
      <c r="UJ21" s="128"/>
      <c r="UK21" s="128"/>
      <c r="UL21" s="128"/>
      <c r="UM21" s="128"/>
      <c r="UN21" s="128"/>
      <c r="UO21" s="128"/>
      <c r="UP21" s="128"/>
      <c r="UQ21" s="128"/>
      <c r="UR21" s="128"/>
      <c r="US21" s="128"/>
      <c r="UT21" s="128"/>
      <c r="UU21" s="128"/>
      <c r="UV21" s="128"/>
      <c r="UW21" s="128"/>
      <c r="UX21" s="128"/>
      <c r="UY21" s="128"/>
      <c r="UZ21" s="128"/>
      <c r="VA21" s="128"/>
      <c r="VB21" s="128"/>
      <c r="VC21" s="128"/>
      <c r="VD21" s="128"/>
      <c r="VE21" s="128"/>
      <c r="VF21" s="128"/>
      <c r="VG21" s="128"/>
      <c r="VH21" s="128"/>
      <c r="VI21" s="128"/>
      <c r="VJ21" s="128"/>
    </row>
    <row r="22" spans="1:593" customFormat="1" ht="15" customHeight="1">
      <c r="A22" s="115"/>
      <c r="B22" s="87"/>
      <c r="C22" s="442" t="s">
        <v>112</v>
      </c>
      <c r="D22" s="443"/>
      <c r="E22" s="443"/>
      <c r="F22" s="443"/>
      <c r="G22" s="444"/>
      <c r="H22" s="299" t="s">
        <v>412</v>
      </c>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299"/>
      <c r="CF22" s="299"/>
      <c r="CG22" s="299"/>
      <c r="CH22" s="299"/>
      <c r="CI22" s="299"/>
      <c r="CJ22" s="299"/>
      <c r="CK22" s="299"/>
      <c r="CL22" s="299"/>
      <c r="CM22" s="299"/>
      <c r="CN22" s="299"/>
      <c r="CO22" s="299"/>
      <c r="CP22" s="299"/>
      <c r="CQ22" s="299"/>
      <c r="CR22" s="299"/>
      <c r="CS22" s="299"/>
      <c r="CT22" s="299"/>
      <c r="CU22" s="299"/>
      <c r="CV22" s="299"/>
      <c r="CW22" s="299"/>
      <c r="CX22" s="299"/>
      <c r="CY22" s="299"/>
      <c r="CZ22" s="299"/>
      <c r="DA22" s="299"/>
      <c r="DB22" s="299"/>
      <c r="DC22" s="299"/>
      <c r="DD22" s="299"/>
      <c r="DE22" s="299"/>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B22" s="299"/>
      <c r="EC22" s="299"/>
      <c r="ED22" s="299"/>
      <c r="EE22" s="299"/>
      <c r="EF22" s="299"/>
      <c r="EG22" s="299"/>
      <c r="EH22" s="299"/>
      <c r="EI22" s="299"/>
      <c r="EJ22" s="299"/>
      <c r="EK22" s="299"/>
      <c r="EL22" s="299"/>
      <c r="EM22" s="299"/>
      <c r="EN22" s="299"/>
      <c r="EO22" s="299"/>
      <c r="EP22" s="299"/>
      <c r="EQ22" s="299"/>
      <c r="ER22" s="299"/>
      <c r="ES22" s="299"/>
      <c r="ET22" s="299"/>
      <c r="EU22" s="299"/>
      <c r="EV22" s="299"/>
      <c r="EW22" s="299"/>
      <c r="EX22" s="299"/>
      <c r="EY22" s="299"/>
      <c r="EZ22" s="299"/>
      <c r="FA22" s="299"/>
      <c r="FB22" s="299"/>
      <c r="FC22" s="299"/>
      <c r="FD22" s="299"/>
      <c r="FE22" s="299"/>
      <c r="FF22" s="299"/>
      <c r="FG22" s="299"/>
      <c r="FH22" s="299"/>
      <c r="FI22" s="299"/>
      <c r="FJ22" s="299"/>
      <c r="FK22" s="299"/>
      <c r="FL22" s="299"/>
      <c r="FM22" s="299"/>
      <c r="FN22" s="299"/>
      <c r="FO22" s="299"/>
      <c r="FP22" s="299"/>
      <c r="FQ22" s="299"/>
      <c r="FR22" s="299"/>
      <c r="FS22" s="299"/>
      <c r="FT22" s="299"/>
      <c r="FU22" s="299"/>
      <c r="FV22" s="299"/>
      <c r="FW22" s="299"/>
      <c r="FX22" s="299"/>
      <c r="FY22" s="299"/>
      <c r="FZ22" s="299"/>
      <c r="GA22" s="299"/>
      <c r="GB22" s="299"/>
      <c r="GC22" s="299"/>
      <c r="GD22" s="299"/>
      <c r="GE22" s="299"/>
      <c r="GF22" s="299"/>
      <c r="GG22" s="299"/>
      <c r="GH22" s="299"/>
      <c r="GI22" s="299"/>
      <c r="GJ22" s="299"/>
      <c r="GK22" s="299"/>
      <c r="GL22" s="299"/>
      <c r="GM22" s="299"/>
      <c r="GN22" s="299"/>
      <c r="GO22" s="299"/>
      <c r="GP22" s="299"/>
      <c r="GQ22" s="299"/>
      <c r="GR22" s="299"/>
      <c r="GS22" s="299"/>
      <c r="GT22" s="299"/>
      <c r="GU22" s="299"/>
      <c r="GV22" s="299"/>
      <c r="GW22" s="299"/>
      <c r="GX22" s="299"/>
      <c r="GY22" s="299"/>
      <c r="GZ22" s="299"/>
      <c r="HA22" s="299"/>
      <c r="HB22" s="299"/>
      <c r="HC22" s="299"/>
      <c r="HD22" s="299"/>
      <c r="HE22" s="299"/>
      <c r="HF22" s="299"/>
      <c r="HG22" s="299"/>
      <c r="HH22" s="299"/>
      <c r="HI22" s="299"/>
      <c r="HJ22" s="299"/>
      <c r="HK22" s="299"/>
      <c r="HL22" s="299"/>
      <c r="HM22" s="299"/>
      <c r="HN22" s="299"/>
      <c r="HO22" s="299"/>
      <c r="HP22" s="299"/>
      <c r="HQ22" s="299"/>
      <c r="HR22" s="299"/>
      <c r="HS22" s="299"/>
      <c r="HT22" s="299"/>
      <c r="HU22" s="299"/>
      <c r="HV22" s="299"/>
      <c r="HW22" s="299"/>
      <c r="HX22" s="299"/>
      <c r="HY22" s="299"/>
      <c r="HZ22" s="299"/>
      <c r="IA22" s="299"/>
      <c r="IB22" s="299"/>
      <c r="IC22" s="299"/>
      <c r="ID22" s="299"/>
      <c r="IE22" s="299"/>
      <c r="IF22" s="299"/>
      <c r="IG22" s="299"/>
      <c r="IH22" s="299"/>
      <c r="II22" s="299"/>
      <c r="IJ22" s="299"/>
      <c r="IK22" s="299"/>
      <c r="IL22" s="299"/>
      <c r="IM22" s="299"/>
      <c r="IN22" s="299"/>
      <c r="IO22" s="299"/>
      <c r="IP22" s="299"/>
      <c r="IQ22" s="299"/>
      <c r="IR22" s="299"/>
      <c r="IS22" s="299"/>
      <c r="IT22" s="299"/>
      <c r="IU22" s="299"/>
      <c r="IV22" s="299"/>
      <c r="IW22" s="299"/>
      <c r="IX22" s="299"/>
      <c r="IY22" s="299"/>
      <c r="IZ22" s="299"/>
      <c r="JA22" s="299"/>
      <c r="JB22" s="299"/>
      <c r="JC22" s="299"/>
      <c r="JD22" s="299"/>
      <c r="JE22" s="299"/>
      <c r="JF22" s="299"/>
      <c r="JG22" s="299"/>
      <c r="JH22" s="299"/>
      <c r="JI22" s="299"/>
      <c r="JJ22" s="299"/>
      <c r="JK22" s="299"/>
      <c r="JL22" s="299"/>
      <c r="JM22" s="299"/>
      <c r="JN22" s="299"/>
      <c r="JO22" s="299"/>
      <c r="JP22" s="299"/>
      <c r="JQ22" s="299"/>
      <c r="JR22" s="299"/>
      <c r="JS22" s="299"/>
      <c r="JT22" s="299"/>
      <c r="JU22" s="299"/>
      <c r="JV22" s="299"/>
      <c r="JW22" s="299"/>
      <c r="JX22" s="299"/>
      <c r="JY22" s="299"/>
      <c r="JZ22" s="299"/>
      <c r="KA22" s="299"/>
      <c r="KB22" s="299"/>
      <c r="KC22" s="299"/>
      <c r="KD22" s="299"/>
      <c r="KE22" s="299"/>
      <c r="KF22" s="299"/>
      <c r="KG22" s="299"/>
      <c r="KH22" s="299"/>
      <c r="KI22" s="299"/>
      <c r="KJ22" s="299"/>
      <c r="KK22" s="299"/>
      <c r="KL22" s="299"/>
      <c r="KM22" s="299"/>
      <c r="KN22" s="299"/>
      <c r="KO22" s="299"/>
      <c r="KP22" s="299"/>
      <c r="KQ22" s="299"/>
      <c r="KR22" s="299"/>
      <c r="KS22" s="299"/>
      <c r="KT22" s="299"/>
      <c r="KU22" s="299"/>
      <c r="KV22" s="299"/>
      <c r="KW22" s="299"/>
      <c r="KX22" s="299"/>
      <c r="KY22" s="299"/>
      <c r="KZ22" s="299"/>
      <c r="LA22" s="299"/>
      <c r="LB22" s="299"/>
      <c r="LC22" s="299"/>
      <c r="LD22" s="299"/>
      <c r="LE22" s="299"/>
      <c r="LF22" s="299"/>
      <c r="LG22" s="299"/>
      <c r="LH22" s="299"/>
      <c r="LI22" s="299"/>
      <c r="LJ22" s="299"/>
      <c r="LK22" s="299"/>
      <c r="LL22" s="299"/>
      <c r="LM22" s="299"/>
      <c r="LN22" s="299"/>
      <c r="LO22" s="299"/>
      <c r="LP22" s="299"/>
      <c r="LQ22" s="299"/>
      <c r="LR22" s="299"/>
      <c r="LS22" s="299"/>
      <c r="LT22" s="299"/>
      <c r="LU22" s="299"/>
      <c r="LV22" s="299"/>
      <c r="LW22" s="299"/>
      <c r="LX22" s="299"/>
      <c r="LY22" s="299"/>
      <c r="LZ22" s="299"/>
      <c r="MA22" s="299"/>
      <c r="MB22" s="299"/>
      <c r="MC22" s="299"/>
      <c r="MD22" s="299"/>
      <c r="ME22" s="299"/>
      <c r="MF22" s="299"/>
      <c r="MG22" s="299"/>
      <c r="MH22" s="299"/>
      <c r="MI22" s="299"/>
      <c r="MJ22" s="299"/>
      <c r="MK22" s="299"/>
      <c r="ML22" s="299"/>
      <c r="MM22" s="299"/>
      <c r="MN22" s="299"/>
      <c r="MO22" s="299"/>
      <c r="MP22" s="299"/>
      <c r="MQ22" s="299"/>
      <c r="MR22" s="299"/>
      <c r="MS22" s="299"/>
      <c r="MT22" s="299"/>
      <c r="MU22" s="299"/>
      <c r="MV22" s="299"/>
      <c r="MW22" s="299"/>
      <c r="MX22" s="299"/>
      <c r="MY22" s="299"/>
      <c r="MZ22" s="299"/>
      <c r="NA22" s="299"/>
      <c r="NB22" s="299"/>
      <c r="NC22" s="299"/>
      <c r="ND22" s="299"/>
      <c r="NE22" s="299"/>
      <c r="NF22" s="299"/>
      <c r="NG22" s="299"/>
      <c r="NH22" s="299"/>
      <c r="NI22" s="299"/>
      <c r="NJ22" s="299"/>
      <c r="NK22" s="299"/>
      <c r="NL22" s="299"/>
      <c r="NM22" s="299"/>
      <c r="NN22" s="299"/>
      <c r="NO22" s="299"/>
      <c r="NP22" s="299"/>
      <c r="NQ22" s="299"/>
      <c r="NR22" s="299"/>
      <c r="NS22" s="299"/>
      <c r="NT22" s="299"/>
      <c r="NU22" s="299"/>
      <c r="NV22" s="299"/>
      <c r="NW22" s="299"/>
      <c r="NX22" s="299"/>
      <c r="NY22" s="299"/>
      <c r="NZ22" s="299"/>
      <c r="OA22" s="299"/>
      <c r="OB22" s="299"/>
      <c r="OC22" s="299"/>
      <c r="OD22" s="299"/>
      <c r="OE22" s="299"/>
      <c r="OF22" s="299"/>
      <c r="OG22" s="299"/>
      <c r="OH22" s="299"/>
      <c r="OI22" s="299"/>
      <c r="OJ22" s="299"/>
      <c r="OK22" s="299"/>
      <c r="OL22" s="299"/>
      <c r="OM22" s="299"/>
      <c r="ON22" s="299"/>
      <c r="OO22" s="299"/>
      <c r="OP22" s="299"/>
      <c r="OQ22" s="299"/>
      <c r="OR22" s="299"/>
      <c r="OS22" s="299"/>
      <c r="OT22" s="299"/>
      <c r="OU22" s="299"/>
      <c r="OV22" s="299"/>
      <c r="OW22" s="299"/>
      <c r="OX22" s="299"/>
      <c r="OY22" s="299"/>
      <c r="OZ22" s="299"/>
      <c r="PA22" s="299"/>
      <c r="PB22" s="299"/>
      <c r="PC22" s="299"/>
      <c r="PD22" s="299"/>
      <c r="PE22" s="299"/>
      <c r="PF22" s="299"/>
      <c r="PG22" s="299"/>
      <c r="PH22" s="299"/>
      <c r="PI22" s="299"/>
      <c r="PJ22" s="299"/>
      <c r="PK22" s="299"/>
      <c r="PL22" s="299"/>
      <c r="PM22" s="299"/>
      <c r="PN22" s="299"/>
      <c r="PO22" s="299"/>
      <c r="PP22" s="299"/>
      <c r="PQ22" s="299"/>
      <c r="PR22" s="299"/>
      <c r="PS22" s="299"/>
      <c r="PT22" s="299"/>
      <c r="PU22" s="299"/>
      <c r="PV22" s="299"/>
      <c r="PW22" s="299"/>
      <c r="PX22" s="299"/>
      <c r="PY22" s="299"/>
      <c r="PZ22" s="299"/>
      <c r="QA22" s="299"/>
      <c r="QB22" s="299"/>
      <c r="QC22" s="299"/>
      <c r="QD22" s="299"/>
      <c r="QE22" s="299"/>
      <c r="QF22" s="299"/>
      <c r="QG22" s="299"/>
      <c r="QH22" s="299"/>
      <c r="QI22" s="299"/>
      <c r="QJ22" s="299"/>
      <c r="QK22" s="299"/>
      <c r="QL22" s="299"/>
      <c r="QM22" s="299"/>
      <c r="QN22" s="299"/>
      <c r="QO22" s="299"/>
      <c r="QP22" s="299"/>
      <c r="QQ22" s="299"/>
      <c r="QR22" s="299"/>
      <c r="QS22" s="299"/>
      <c r="QT22" s="299"/>
      <c r="QU22" s="299"/>
      <c r="QV22" s="299"/>
      <c r="QW22" s="299"/>
      <c r="QX22" s="299"/>
      <c r="QY22" s="299"/>
      <c r="QZ22" s="299"/>
      <c r="RA22" s="299"/>
      <c r="RB22" s="299"/>
      <c r="RC22" s="299"/>
      <c r="RD22" s="299"/>
      <c r="RE22" s="299"/>
      <c r="RF22" s="299"/>
      <c r="RG22" s="299"/>
      <c r="RH22" s="299"/>
      <c r="RI22" s="299"/>
      <c r="RJ22" s="299"/>
      <c r="RK22" s="299"/>
      <c r="RL22" s="299"/>
      <c r="RM22" s="299"/>
      <c r="RN22" s="299"/>
      <c r="RO22" s="299"/>
      <c r="RP22" s="299"/>
      <c r="RQ22" s="299"/>
      <c r="RR22" s="299"/>
      <c r="RS22" s="299"/>
      <c r="RT22" s="299"/>
      <c r="RU22" s="299"/>
      <c r="RV22" s="299"/>
      <c r="RW22" s="299"/>
      <c r="RX22" s="299"/>
      <c r="RY22" s="299"/>
      <c r="RZ22" s="299"/>
      <c r="SA22" s="299"/>
      <c r="SB22" s="299"/>
      <c r="SC22" s="299"/>
      <c r="SD22" s="299"/>
      <c r="SE22" s="299"/>
      <c r="SF22" s="299"/>
      <c r="SG22" s="299"/>
      <c r="SH22" s="299"/>
      <c r="SI22" s="299"/>
      <c r="SJ22" s="299"/>
      <c r="SK22" s="299"/>
      <c r="SL22" s="299"/>
      <c r="SM22" s="299"/>
      <c r="SN22" s="299"/>
      <c r="SO22" s="299"/>
      <c r="SP22" s="299"/>
      <c r="SQ22" s="299"/>
      <c r="SR22" s="299"/>
      <c r="SS22" s="299"/>
      <c r="ST22" s="299"/>
      <c r="SU22" s="299"/>
      <c r="SV22" s="299"/>
      <c r="SW22" s="299"/>
      <c r="SX22" s="299"/>
      <c r="SY22" s="299"/>
      <c r="SZ22" s="299"/>
      <c r="TA22" s="299"/>
      <c r="TB22" s="299"/>
      <c r="TC22" s="299"/>
      <c r="TD22" s="299"/>
      <c r="TE22" s="299"/>
      <c r="TF22" s="299"/>
      <c r="TG22" s="299"/>
      <c r="TH22" s="299"/>
      <c r="TI22" s="299"/>
      <c r="TJ22" s="299"/>
      <c r="TK22" s="299"/>
      <c r="TL22" s="299"/>
      <c r="TM22" s="299"/>
      <c r="TN22" s="299"/>
      <c r="TO22" s="299"/>
      <c r="TP22" s="299"/>
      <c r="TQ22" s="299"/>
      <c r="TR22" s="299"/>
      <c r="TS22" s="299"/>
      <c r="TT22" s="299"/>
      <c r="TU22" s="299"/>
      <c r="TV22" s="299"/>
      <c r="TW22" s="299"/>
      <c r="TX22" s="299"/>
      <c r="TY22" s="299"/>
      <c r="TZ22" s="299"/>
      <c r="UA22" s="299"/>
      <c r="UB22" s="299"/>
      <c r="UC22" s="299"/>
      <c r="UD22" s="299"/>
      <c r="UE22" s="299"/>
      <c r="UF22" s="299"/>
      <c r="UG22" s="299"/>
      <c r="UH22" s="299"/>
      <c r="UI22" s="299"/>
      <c r="UJ22" s="299"/>
      <c r="UK22" s="299"/>
      <c r="UL22" s="299"/>
      <c r="UM22" s="299"/>
      <c r="UN22" s="299"/>
      <c r="UO22" s="299"/>
      <c r="UP22" s="299"/>
      <c r="UQ22" s="299"/>
      <c r="UR22" s="299"/>
      <c r="US22" s="299"/>
      <c r="UT22" s="299"/>
      <c r="UU22" s="299"/>
      <c r="UV22" s="299"/>
      <c r="UW22" s="299"/>
      <c r="UX22" s="299"/>
      <c r="UY22" s="299"/>
      <c r="UZ22" s="299"/>
      <c r="VA22" s="299"/>
      <c r="VB22" s="299"/>
      <c r="VC22" s="299"/>
      <c r="VD22" s="299"/>
      <c r="VE22" s="299"/>
      <c r="VF22" s="299"/>
      <c r="VG22" s="299"/>
      <c r="VH22" s="299"/>
      <c r="VI22" s="299"/>
      <c r="VJ22" s="299"/>
    </row>
    <row r="23" spans="1:593" customFormat="1" ht="159.94999999999999" customHeight="1">
      <c r="A23" s="115"/>
      <c r="B23" s="87"/>
      <c r="C23" s="445"/>
      <c r="D23" s="446"/>
      <c r="E23" s="446"/>
      <c r="F23" s="446"/>
      <c r="G23" s="447"/>
      <c r="H23" s="165" t="str" cm="1">
        <f t="array" ref="H23:VF23">TRANSPOSE(Presentación!AL4:AL574)</f>
        <v/>
      </c>
      <c r="I23" s="254" t="str">
        <v/>
      </c>
      <c r="J23" s="254" t="str">
        <v/>
      </c>
      <c r="K23" s="254" t="str">
        <v/>
      </c>
      <c r="L23" s="254" t="str">
        <v/>
      </c>
      <c r="M23" s="254" t="str">
        <v/>
      </c>
      <c r="N23" s="254" t="str">
        <v/>
      </c>
      <c r="O23" s="254" t="str">
        <v/>
      </c>
      <c r="P23" s="254" t="str">
        <v/>
      </c>
      <c r="Q23" s="254" t="str">
        <v/>
      </c>
      <c r="R23" s="254" t="str">
        <v/>
      </c>
      <c r="S23" s="254" t="str">
        <v/>
      </c>
      <c r="T23" s="254" t="str">
        <v/>
      </c>
      <c r="U23" s="254" t="str">
        <v/>
      </c>
      <c r="V23" s="254" t="str">
        <v/>
      </c>
      <c r="W23" s="254" t="str">
        <v/>
      </c>
      <c r="X23" s="254" t="str">
        <v/>
      </c>
      <c r="Y23" s="254" t="str">
        <v/>
      </c>
      <c r="Z23" s="254" t="str">
        <v/>
      </c>
      <c r="AA23" s="254" t="str">
        <v/>
      </c>
      <c r="AB23" s="254" t="str">
        <v/>
      </c>
      <c r="AC23" s="254" t="str">
        <v/>
      </c>
      <c r="AD23" s="254" t="str">
        <v/>
      </c>
      <c r="AE23" s="254" t="str">
        <v/>
      </c>
      <c r="AF23" s="254" t="str">
        <v/>
      </c>
      <c r="AG23" s="254" t="str">
        <v/>
      </c>
      <c r="AH23" s="254" t="str">
        <v/>
      </c>
      <c r="AI23" s="254" t="str">
        <v/>
      </c>
      <c r="AJ23" s="254" t="str">
        <v/>
      </c>
      <c r="AK23" s="254" t="str">
        <v/>
      </c>
      <c r="AL23" s="254" t="str">
        <v/>
      </c>
      <c r="AM23" s="254" t="str">
        <v/>
      </c>
      <c r="AN23" s="254" t="str">
        <v/>
      </c>
      <c r="AO23" s="254" t="str">
        <v/>
      </c>
      <c r="AP23" s="254" t="str">
        <v/>
      </c>
      <c r="AQ23" s="254" t="str">
        <v/>
      </c>
      <c r="AR23" s="254" t="str">
        <v/>
      </c>
      <c r="AS23" s="254" t="str">
        <v/>
      </c>
      <c r="AT23" s="254" t="str">
        <v/>
      </c>
      <c r="AU23" s="254" t="str">
        <v/>
      </c>
      <c r="AV23" s="254" t="str">
        <v/>
      </c>
      <c r="AW23" s="254" t="str">
        <v/>
      </c>
      <c r="AX23" s="254" t="str">
        <v/>
      </c>
      <c r="AY23" s="254" t="str">
        <v/>
      </c>
      <c r="AZ23" s="254" t="str">
        <v/>
      </c>
      <c r="BA23" s="254" t="str">
        <v/>
      </c>
      <c r="BB23" s="254" t="str">
        <v/>
      </c>
      <c r="BC23" s="254" t="str">
        <v/>
      </c>
      <c r="BD23" s="254" t="str">
        <v/>
      </c>
      <c r="BE23" s="254" t="str">
        <v/>
      </c>
      <c r="BF23" s="254" t="str">
        <v/>
      </c>
      <c r="BG23" s="254" t="str">
        <v/>
      </c>
      <c r="BH23" s="254" t="str">
        <v/>
      </c>
      <c r="BI23" s="254" t="str">
        <v/>
      </c>
      <c r="BJ23" s="254" t="str">
        <v/>
      </c>
      <c r="BK23" s="254" t="str">
        <v/>
      </c>
      <c r="BL23" s="254" t="str">
        <v/>
      </c>
      <c r="BM23" s="254" t="str">
        <v/>
      </c>
      <c r="BN23" s="254" t="str">
        <v/>
      </c>
      <c r="BO23" s="254" t="str">
        <v/>
      </c>
      <c r="BP23" s="254" t="str">
        <v/>
      </c>
      <c r="BQ23" s="254" t="str">
        <v/>
      </c>
      <c r="BR23" s="254" t="str">
        <v/>
      </c>
      <c r="BS23" s="254" t="str">
        <v/>
      </c>
      <c r="BT23" s="254" t="str">
        <v/>
      </c>
      <c r="BU23" s="254" t="str">
        <v/>
      </c>
      <c r="BV23" s="254" t="str">
        <v/>
      </c>
      <c r="BW23" s="254" t="str">
        <v/>
      </c>
      <c r="BX23" s="254" t="str">
        <v/>
      </c>
      <c r="BY23" s="254" t="str">
        <v/>
      </c>
      <c r="BZ23" s="254" t="str">
        <v/>
      </c>
      <c r="CA23" s="254" t="str">
        <v/>
      </c>
      <c r="CB23" s="254" t="str">
        <v/>
      </c>
      <c r="CC23" s="254" t="str">
        <v/>
      </c>
      <c r="CD23" s="254" t="str">
        <v/>
      </c>
      <c r="CE23" s="254" t="str">
        <v/>
      </c>
      <c r="CF23" s="254" t="str">
        <v/>
      </c>
      <c r="CG23" s="254" t="str">
        <v/>
      </c>
      <c r="CH23" s="254" t="str">
        <v/>
      </c>
      <c r="CI23" s="254" t="str">
        <v/>
      </c>
      <c r="CJ23" s="254" t="str">
        <v/>
      </c>
      <c r="CK23" s="254" t="str">
        <v/>
      </c>
      <c r="CL23" s="254" t="str">
        <v/>
      </c>
      <c r="CM23" s="254" t="str">
        <v/>
      </c>
      <c r="CN23" s="254" t="str">
        <v/>
      </c>
      <c r="CO23" s="254" t="str">
        <v/>
      </c>
      <c r="CP23" s="254" t="str">
        <v/>
      </c>
      <c r="CQ23" s="254" t="str">
        <v/>
      </c>
      <c r="CR23" s="254" t="str">
        <v/>
      </c>
      <c r="CS23" s="254" t="str">
        <v/>
      </c>
      <c r="CT23" s="254" t="str">
        <v/>
      </c>
      <c r="CU23" s="254" t="str">
        <v/>
      </c>
      <c r="CV23" s="254" t="str">
        <v/>
      </c>
      <c r="CW23" s="254" t="str">
        <v/>
      </c>
      <c r="CX23" s="254" t="str">
        <v/>
      </c>
      <c r="CY23" s="254" t="str">
        <v/>
      </c>
      <c r="CZ23" s="254" t="str">
        <v/>
      </c>
      <c r="DA23" s="254" t="str">
        <v/>
      </c>
      <c r="DB23" s="254" t="str">
        <v/>
      </c>
      <c r="DC23" s="254" t="str">
        <v/>
      </c>
      <c r="DD23" s="254" t="str">
        <v/>
      </c>
      <c r="DE23" s="254" t="str">
        <v/>
      </c>
      <c r="DF23" s="254" t="str">
        <v/>
      </c>
      <c r="DG23" s="254" t="str">
        <v/>
      </c>
      <c r="DH23" s="254" t="str">
        <v/>
      </c>
      <c r="DI23" s="254" t="str">
        <v/>
      </c>
      <c r="DJ23" s="254" t="str">
        <v/>
      </c>
      <c r="DK23" s="254" t="str">
        <v/>
      </c>
      <c r="DL23" s="254" t="str">
        <v/>
      </c>
      <c r="DM23" s="254" t="str">
        <v/>
      </c>
      <c r="DN23" s="254" t="str">
        <v/>
      </c>
      <c r="DO23" s="254" t="str">
        <v/>
      </c>
      <c r="DP23" s="254" t="str">
        <v/>
      </c>
      <c r="DQ23" s="254" t="str">
        <v/>
      </c>
      <c r="DR23" s="254" t="str">
        <v/>
      </c>
      <c r="DS23" s="254" t="str">
        <v/>
      </c>
      <c r="DT23" s="254" t="str">
        <v/>
      </c>
      <c r="DU23" s="254" t="str">
        <v/>
      </c>
      <c r="DV23" s="254" t="str">
        <v/>
      </c>
      <c r="DW23" s="254" t="str">
        <v/>
      </c>
      <c r="DX23" s="254" t="str">
        <v/>
      </c>
      <c r="DY23" s="254" t="str">
        <v/>
      </c>
      <c r="DZ23" s="254" t="str">
        <v/>
      </c>
      <c r="EA23" s="254" t="str">
        <v/>
      </c>
      <c r="EB23" s="254" t="str">
        <v/>
      </c>
      <c r="EC23" s="254" t="str">
        <v/>
      </c>
      <c r="ED23" s="254" t="str">
        <v/>
      </c>
      <c r="EE23" s="254" t="str">
        <v/>
      </c>
      <c r="EF23" s="254" t="str">
        <v/>
      </c>
      <c r="EG23" s="254" t="str">
        <v/>
      </c>
      <c r="EH23" s="254" t="str">
        <v/>
      </c>
      <c r="EI23" s="254" t="str">
        <v/>
      </c>
      <c r="EJ23" s="254" t="str">
        <v/>
      </c>
      <c r="EK23" s="254" t="str">
        <v/>
      </c>
      <c r="EL23" s="254" t="str">
        <v/>
      </c>
      <c r="EM23" s="254" t="str">
        <v/>
      </c>
      <c r="EN23" s="254" t="str">
        <v/>
      </c>
      <c r="EO23" s="254" t="str">
        <v/>
      </c>
      <c r="EP23" s="254" t="str">
        <v/>
      </c>
      <c r="EQ23" s="254" t="str">
        <v/>
      </c>
      <c r="ER23" s="254" t="str">
        <v/>
      </c>
      <c r="ES23" s="254" t="str">
        <v/>
      </c>
      <c r="ET23" s="254" t="str">
        <v/>
      </c>
      <c r="EU23" s="254" t="str">
        <v/>
      </c>
      <c r="EV23" s="254" t="str">
        <v/>
      </c>
      <c r="EW23" s="254" t="str">
        <v/>
      </c>
      <c r="EX23" s="254" t="str">
        <v/>
      </c>
      <c r="EY23" s="254" t="str">
        <v/>
      </c>
      <c r="EZ23" s="254" t="str">
        <v/>
      </c>
      <c r="FA23" s="254" t="str">
        <v/>
      </c>
      <c r="FB23" s="254" t="str">
        <v/>
      </c>
      <c r="FC23" s="254" t="str">
        <v/>
      </c>
      <c r="FD23" s="254" t="str">
        <v/>
      </c>
      <c r="FE23" s="254" t="str">
        <v/>
      </c>
      <c r="FF23" s="254" t="str">
        <v/>
      </c>
      <c r="FG23" s="254" t="str">
        <v/>
      </c>
      <c r="FH23" s="254" t="str">
        <v/>
      </c>
      <c r="FI23" s="254" t="str">
        <v/>
      </c>
      <c r="FJ23" s="254" t="str">
        <v/>
      </c>
      <c r="FK23" s="254" t="str">
        <v/>
      </c>
      <c r="FL23" s="254" t="str">
        <v/>
      </c>
      <c r="FM23" s="254" t="str">
        <v/>
      </c>
      <c r="FN23" s="254" t="str">
        <v/>
      </c>
      <c r="FO23" s="254" t="str">
        <v/>
      </c>
      <c r="FP23" s="254" t="str">
        <v/>
      </c>
      <c r="FQ23" s="254" t="str">
        <v/>
      </c>
      <c r="FR23" s="254" t="str">
        <v/>
      </c>
      <c r="FS23" s="254" t="str">
        <v/>
      </c>
      <c r="FT23" s="254" t="str">
        <v/>
      </c>
      <c r="FU23" s="254" t="str">
        <v/>
      </c>
      <c r="FV23" s="254" t="str">
        <v/>
      </c>
      <c r="FW23" s="254" t="str">
        <v/>
      </c>
      <c r="FX23" s="254" t="str">
        <v/>
      </c>
      <c r="FY23" s="254" t="str">
        <v/>
      </c>
      <c r="FZ23" s="254" t="str">
        <v/>
      </c>
      <c r="GA23" s="254" t="str">
        <v/>
      </c>
      <c r="GB23" s="254" t="str">
        <v/>
      </c>
      <c r="GC23" s="254" t="str">
        <v/>
      </c>
      <c r="GD23" s="254" t="str">
        <v/>
      </c>
      <c r="GE23" s="254" t="str">
        <v/>
      </c>
      <c r="GF23" s="254" t="str">
        <v/>
      </c>
      <c r="GG23" s="254" t="str">
        <v/>
      </c>
      <c r="GH23" s="254" t="str">
        <v/>
      </c>
      <c r="GI23" s="254" t="str">
        <v/>
      </c>
      <c r="GJ23" s="254" t="str">
        <v/>
      </c>
      <c r="GK23" s="254" t="str">
        <v/>
      </c>
      <c r="GL23" s="254" t="str">
        <v/>
      </c>
      <c r="GM23" s="254" t="str">
        <v/>
      </c>
      <c r="GN23" s="254" t="str">
        <v/>
      </c>
      <c r="GO23" s="254" t="str">
        <v/>
      </c>
      <c r="GP23" s="254" t="str">
        <v/>
      </c>
      <c r="GQ23" s="254" t="str">
        <v/>
      </c>
      <c r="GR23" s="254" t="str">
        <v/>
      </c>
      <c r="GS23" s="254" t="str">
        <v/>
      </c>
      <c r="GT23" s="254" t="str">
        <v/>
      </c>
      <c r="GU23" s="254" t="str">
        <v/>
      </c>
      <c r="GV23" s="254" t="str">
        <v/>
      </c>
      <c r="GW23" s="254" t="str">
        <v/>
      </c>
      <c r="GX23" s="254" t="str">
        <v/>
      </c>
      <c r="GY23" s="254" t="str">
        <v/>
      </c>
      <c r="GZ23" s="254" t="str">
        <v/>
      </c>
      <c r="HA23" s="254" t="str">
        <v/>
      </c>
      <c r="HB23" s="254" t="str">
        <v/>
      </c>
      <c r="HC23" s="254" t="str">
        <v/>
      </c>
      <c r="HD23" s="254" t="str">
        <v/>
      </c>
      <c r="HE23" s="254" t="str">
        <v/>
      </c>
      <c r="HF23" s="254" t="str">
        <v/>
      </c>
      <c r="HG23" s="254" t="str">
        <v/>
      </c>
      <c r="HH23" s="254" t="str">
        <v/>
      </c>
      <c r="HI23" s="254" t="str">
        <v/>
      </c>
      <c r="HJ23" s="254" t="str">
        <v/>
      </c>
      <c r="HK23" s="254" t="str">
        <v/>
      </c>
      <c r="HL23" s="254" t="str">
        <v/>
      </c>
      <c r="HM23" s="254" t="str">
        <v/>
      </c>
      <c r="HN23" s="254" t="str">
        <v/>
      </c>
      <c r="HO23" s="254" t="str">
        <v/>
      </c>
      <c r="HP23" s="254" t="str">
        <v/>
      </c>
      <c r="HQ23" s="254" t="str">
        <v/>
      </c>
      <c r="HR23" s="254" t="str">
        <v/>
      </c>
      <c r="HS23" s="254" t="str">
        <v/>
      </c>
      <c r="HT23" s="254" t="str">
        <v/>
      </c>
      <c r="HU23" s="254" t="str">
        <v/>
      </c>
      <c r="HV23" s="254" t="str">
        <v/>
      </c>
      <c r="HW23" s="254" t="str">
        <v/>
      </c>
      <c r="HX23" s="254" t="str">
        <v/>
      </c>
      <c r="HY23" s="254" t="str">
        <v/>
      </c>
      <c r="HZ23" s="254" t="str">
        <v/>
      </c>
      <c r="IA23" s="254" t="str">
        <v/>
      </c>
      <c r="IB23" s="254" t="str">
        <v/>
      </c>
      <c r="IC23" s="254" t="str">
        <v/>
      </c>
      <c r="ID23" s="254" t="str">
        <v/>
      </c>
      <c r="IE23" s="254" t="str">
        <v/>
      </c>
      <c r="IF23" s="254" t="str">
        <v/>
      </c>
      <c r="IG23" s="254" t="str">
        <v/>
      </c>
      <c r="IH23" s="254" t="str">
        <v/>
      </c>
      <c r="II23" s="254" t="str">
        <v/>
      </c>
      <c r="IJ23" s="254" t="str">
        <v/>
      </c>
      <c r="IK23" s="254" t="str">
        <v/>
      </c>
      <c r="IL23" s="254" t="str">
        <v/>
      </c>
      <c r="IM23" s="254" t="str">
        <v/>
      </c>
      <c r="IN23" s="254" t="str">
        <v/>
      </c>
      <c r="IO23" s="254" t="str">
        <v/>
      </c>
      <c r="IP23" s="254" t="str">
        <v/>
      </c>
      <c r="IQ23" s="254" t="str">
        <v/>
      </c>
      <c r="IR23" s="254" t="str">
        <v/>
      </c>
      <c r="IS23" s="254" t="str">
        <v/>
      </c>
      <c r="IT23" s="254" t="str">
        <v/>
      </c>
      <c r="IU23" s="254" t="str">
        <v/>
      </c>
      <c r="IV23" s="254" t="str">
        <v/>
      </c>
      <c r="IW23" s="254" t="str">
        <v/>
      </c>
      <c r="IX23" s="254" t="str">
        <v/>
      </c>
      <c r="IY23" s="254" t="str">
        <v/>
      </c>
      <c r="IZ23" s="254" t="str">
        <v/>
      </c>
      <c r="JA23" s="254" t="str">
        <v/>
      </c>
      <c r="JB23" s="254" t="str">
        <v/>
      </c>
      <c r="JC23" s="254" t="str">
        <v/>
      </c>
      <c r="JD23" s="254" t="str">
        <v/>
      </c>
      <c r="JE23" s="254" t="str">
        <v/>
      </c>
      <c r="JF23" s="254" t="str">
        <v/>
      </c>
      <c r="JG23" s="254" t="str">
        <v/>
      </c>
      <c r="JH23" s="254" t="str">
        <v/>
      </c>
      <c r="JI23" s="254" t="str">
        <v/>
      </c>
      <c r="JJ23" s="254" t="str">
        <v/>
      </c>
      <c r="JK23" s="254" t="str">
        <v/>
      </c>
      <c r="JL23" s="254" t="str">
        <v/>
      </c>
      <c r="JM23" s="254" t="str">
        <v/>
      </c>
      <c r="JN23" s="254" t="str">
        <v/>
      </c>
      <c r="JO23" s="254" t="str">
        <v/>
      </c>
      <c r="JP23" s="254" t="str">
        <v/>
      </c>
      <c r="JQ23" s="254" t="str">
        <v/>
      </c>
      <c r="JR23" s="254" t="str">
        <v/>
      </c>
      <c r="JS23" s="254" t="str">
        <v/>
      </c>
      <c r="JT23" s="254" t="str">
        <v/>
      </c>
      <c r="JU23" s="254" t="str">
        <v/>
      </c>
      <c r="JV23" s="254" t="str">
        <v/>
      </c>
      <c r="JW23" s="254" t="str">
        <v/>
      </c>
      <c r="JX23" s="254" t="str">
        <v/>
      </c>
      <c r="JY23" s="254" t="str">
        <v/>
      </c>
      <c r="JZ23" s="254" t="str">
        <v/>
      </c>
      <c r="KA23" s="254" t="str">
        <v/>
      </c>
      <c r="KB23" s="254" t="str">
        <v/>
      </c>
      <c r="KC23" s="254" t="str">
        <v/>
      </c>
      <c r="KD23" s="254" t="str">
        <v/>
      </c>
      <c r="KE23" s="254" t="str">
        <v/>
      </c>
      <c r="KF23" s="254" t="str">
        <v/>
      </c>
      <c r="KG23" s="254" t="str">
        <v/>
      </c>
      <c r="KH23" s="254" t="str">
        <v/>
      </c>
      <c r="KI23" s="254" t="str">
        <v/>
      </c>
      <c r="KJ23" s="254" t="str">
        <v/>
      </c>
      <c r="KK23" s="254" t="str">
        <v/>
      </c>
      <c r="KL23" s="254" t="str">
        <v/>
      </c>
      <c r="KM23" s="254" t="str">
        <v/>
      </c>
      <c r="KN23" s="254" t="str">
        <v/>
      </c>
      <c r="KO23" s="254" t="str">
        <v/>
      </c>
      <c r="KP23" s="254" t="str">
        <v/>
      </c>
      <c r="KQ23" s="254" t="str">
        <v/>
      </c>
      <c r="KR23" s="254" t="str">
        <v/>
      </c>
      <c r="KS23" s="254" t="str">
        <v/>
      </c>
      <c r="KT23" s="254" t="str">
        <v/>
      </c>
      <c r="KU23" s="254" t="str">
        <v/>
      </c>
      <c r="KV23" s="254" t="str">
        <v/>
      </c>
      <c r="KW23" s="254" t="str">
        <v/>
      </c>
      <c r="KX23" s="254" t="str">
        <v/>
      </c>
      <c r="KY23" s="254" t="str">
        <v/>
      </c>
      <c r="KZ23" s="254" t="str">
        <v/>
      </c>
      <c r="LA23" s="254" t="str">
        <v/>
      </c>
      <c r="LB23" s="254" t="str">
        <v/>
      </c>
      <c r="LC23" s="254" t="str">
        <v/>
      </c>
      <c r="LD23" s="254" t="str">
        <v/>
      </c>
      <c r="LE23" s="254" t="str">
        <v/>
      </c>
      <c r="LF23" s="254" t="str">
        <v/>
      </c>
      <c r="LG23" s="254" t="str">
        <v/>
      </c>
      <c r="LH23" s="254" t="str">
        <v/>
      </c>
      <c r="LI23" s="254" t="str">
        <v/>
      </c>
      <c r="LJ23" s="254" t="str">
        <v/>
      </c>
      <c r="LK23" s="254" t="str">
        <v/>
      </c>
      <c r="LL23" s="254" t="str">
        <v/>
      </c>
      <c r="LM23" s="254" t="str">
        <v/>
      </c>
      <c r="LN23" s="254" t="str">
        <v/>
      </c>
      <c r="LO23" s="254" t="str">
        <v/>
      </c>
      <c r="LP23" s="254" t="str">
        <v/>
      </c>
      <c r="LQ23" s="254" t="str">
        <v/>
      </c>
      <c r="LR23" s="254" t="str">
        <v/>
      </c>
      <c r="LS23" s="254" t="str">
        <v/>
      </c>
      <c r="LT23" s="254" t="str">
        <v/>
      </c>
      <c r="LU23" s="254" t="str">
        <v/>
      </c>
      <c r="LV23" s="254" t="str">
        <v/>
      </c>
      <c r="LW23" s="254" t="str">
        <v/>
      </c>
      <c r="LX23" s="254" t="str">
        <v/>
      </c>
      <c r="LY23" s="254" t="str">
        <v/>
      </c>
      <c r="LZ23" s="254" t="str">
        <v/>
      </c>
      <c r="MA23" s="254" t="str">
        <v/>
      </c>
      <c r="MB23" s="254" t="str">
        <v/>
      </c>
      <c r="MC23" s="254" t="str">
        <v/>
      </c>
      <c r="MD23" s="254" t="str">
        <v/>
      </c>
      <c r="ME23" s="254" t="str">
        <v/>
      </c>
      <c r="MF23" s="254" t="str">
        <v/>
      </c>
      <c r="MG23" s="254" t="str">
        <v/>
      </c>
      <c r="MH23" s="254" t="str">
        <v/>
      </c>
      <c r="MI23" s="254" t="str">
        <v/>
      </c>
      <c r="MJ23" s="254" t="str">
        <v/>
      </c>
      <c r="MK23" s="254" t="str">
        <v/>
      </c>
      <c r="ML23" s="254" t="str">
        <v/>
      </c>
      <c r="MM23" s="254" t="str">
        <v/>
      </c>
      <c r="MN23" s="254" t="str">
        <v/>
      </c>
      <c r="MO23" s="254" t="str">
        <v/>
      </c>
      <c r="MP23" s="254" t="str">
        <v/>
      </c>
      <c r="MQ23" s="254" t="str">
        <v/>
      </c>
      <c r="MR23" s="254" t="str">
        <v/>
      </c>
      <c r="MS23" s="254" t="str">
        <v/>
      </c>
      <c r="MT23" s="254" t="str">
        <v/>
      </c>
      <c r="MU23" s="254" t="str">
        <v/>
      </c>
      <c r="MV23" s="254" t="str">
        <v/>
      </c>
      <c r="MW23" s="254" t="str">
        <v/>
      </c>
      <c r="MX23" s="254" t="str">
        <v/>
      </c>
      <c r="MY23" s="254" t="str">
        <v/>
      </c>
      <c r="MZ23" s="254" t="str">
        <v/>
      </c>
      <c r="NA23" s="254" t="str">
        <v/>
      </c>
      <c r="NB23" s="254" t="str">
        <v/>
      </c>
      <c r="NC23" s="254" t="str">
        <v/>
      </c>
      <c r="ND23" s="254" t="str">
        <v/>
      </c>
      <c r="NE23" s="254" t="str">
        <v/>
      </c>
      <c r="NF23" s="254" t="str">
        <v/>
      </c>
      <c r="NG23" s="254" t="str">
        <v/>
      </c>
      <c r="NH23" s="254" t="str">
        <v/>
      </c>
      <c r="NI23" s="254" t="str">
        <v/>
      </c>
      <c r="NJ23" s="254" t="str">
        <v/>
      </c>
      <c r="NK23" s="254" t="str">
        <v/>
      </c>
      <c r="NL23" s="254" t="str">
        <v/>
      </c>
      <c r="NM23" s="254" t="str">
        <v/>
      </c>
      <c r="NN23" s="254" t="str">
        <v/>
      </c>
      <c r="NO23" s="254" t="str">
        <v/>
      </c>
      <c r="NP23" s="254" t="str">
        <v/>
      </c>
      <c r="NQ23" s="254" t="str">
        <v/>
      </c>
      <c r="NR23" s="254" t="str">
        <v/>
      </c>
      <c r="NS23" s="254" t="str">
        <v/>
      </c>
      <c r="NT23" s="254" t="str">
        <v/>
      </c>
      <c r="NU23" s="254" t="str">
        <v/>
      </c>
      <c r="NV23" s="254" t="str">
        <v/>
      </c>
      <c r="NW23" s="254" t="str">
        <v/>
      </c>
      <c r="NX23" s="254" t="str">
        <v/>
      </c>
      <c r="NY23" s="254" t="str">
        <v/>
      </c>
      <c r="NZ23" s="254" t="str">
        <v/>
      </c>
      <c r="OA23" s="254" t="str">
        <v/>
      </c>
      <c r="OB23" s="254" t="str">
        <v/>
      </c>
      <c r="OC23" s="254" t="str">
        <v/>
      </c>
      <c r="OD23" s="254" t="str">
        <v/>
      </c>
      <c r="OE23" s="254" t="str">
        <v/>
      </c>
      <c r="OF23" s="254" t="str">
        <v/>
      </c>
      <c r="OG23" s="254" t="str">
        <v/>
      </c>
      <c r="OH23" s="254" t="str">
        <v/>
      </c>
      <c r="OI23" s="254" t="str">
        <v/>
      </c>
      <c r="OJ23" s="254" t="str">
        <v/>
      </c>
      <c r="OK23" s="254" t="str">
        <v/>
      </c>
      <c r="OL23" s="254" t="str">
        <v/>
      </c>
      <c r="OM23" s="254" t="str">
        <v/>
      </c>
      <c r="ON23" s="254" t="str">
        <v/>
      </c>
      <c r="OO23" s="254" t="str">
        <v/>
      </c>
      <c r="OP23" s="254" t="str">
        <v/>
      </c>
      <c r="OQ23" s="254" t="str">
        <v/>
      </c>
      <c r="OR23" s="254" t="str">
        <v/>
      </c>
      <c r="OS23" s="254" t="str">
        <v/>
      </c>
      <c r="OT23" s="254" t="str">
        <v/>
      </c>
      <c r="OU23" s="254" t="str">
        <v/>
      </c>
      <c r="OV23" s="254" t="str">
        <v/>
      </c>
      <c r="OW23" s="254" t="str">
        <v/>
      </c>
      <c r="OX23" s="254" t="str">
        <v/>
      </c>
      <c r="OY23" s="254" t="str">
        <v/>
      </c>
      <c r="OZ23" s="254" t="str">
        <v/>
      </c>
      <c r="PA23" s="254" t="str">
        <v/>
      </c>
      <c r="PB23" s="254" t="str">
        <v/>
      </c>
      <c r="PC23" s="254" t="str">
        <v/>
      </c>
      <c r="PD23" s="254" t="str">
        <v/>
      </c>
      <c r="PE23" s="254" t="str">
        <v/>
      </c>
      <c r="PF23" s="254" t="str">
        <v/>
      </c>
      <c r="PG23" s="254" t="str">
        <v/>
      </c>
      <c r="PH23" s="254" t="str">
        <v/>
      </c>
      <c r="PI23" s="254" t="str">
        <v/>
      </c>
      <c r="PJ23" s="254" t="str">
        <v/>
      </c>
      <c r="PK23" s="254" t="str">
        <v/>
      </c>
      <c r="PL23" s="254" t="str">
        <v/>
      </c>
      <c r="PM23" s="254" t="str">
        <v/>
      </c>
      <c r="PN23" s="254" t="str">
        <v/>
      </c>
      <c r="PO23" s="254" t="str">
        <v/>
      </c>
      <c r="PP23" s="254" t="str">
        <v/>
      </c>
      <c r="PQ23" s="254" t="str">
        <v/>
      </c>
      <c r="PR23" s="254" t="str">
        <v/>
      </c>
      <c r="PS23" s="254" t="str">
        <v/>
      </c>
      <c r="PT23" s="254" t="str">
        <v/>
      </c>
      <c r="PU23" s="254" t="str">
        <v/>
      </c>
      <c r="PV23" s="254" t="str">
        <v/>
      </c>
      <c r="PW23" s="254" t="str">
        <v/>
      </c>
      <c r="PX23" s="254" t="str">
        <v/>
      </c>
      <c r="PY23" s="254" t="str">
        <v/>
      </c>
      <c r="PZ23" s="254" t="str">
        <v/>
      </c>
      <c r="QA23" s="254" t="str">
        <v/>
      </c>
      <c r="QB23" s="254" t="str">
        <v/>
      </c>
      <c r="QC23" s="254" t="str">
        <v/>
      </c>
      <c r="QD23" s="254" t="str">
        <v/>
      </c>
      <c r="QE23" s="254" t="str">
        <v/>
      </c>
      <c r="QF23" s="254" t="str">
        <v/>
      </c>
      <c r="QG23" s="254" t="str">
        <v/>
      </c>
      <c r="QH23" s="254" t="str">
        <v/>
      </c>
      <c r="QI23" s="254" t="str">
        <v/>
      </c>
      <c r="QJ23" s="254" t="str">
        <v/>
      </c>
      <c r="QK23" s="254" t="str">
        <v/>
      </c>
      <c r="QL23" s="254" t="str">
        <v/>
      </c>
      <c r="QM23" s="254" t="str">
        <v/>
      </c>
      <c r="QN23" s="254" t="str">
        <v/>
      </c>
      <c r="QO23" s="254" t="str">
        <v/>
      </c>
      <c r="QP23" s="254" t="str">
        <v/>
      </c>
      <c r="QQ23" s="254" t="str">
        <v/>
      </c>
      <c r="QR23" s="254" t="str">
        <v/>
      </c>
      <c r="QS23" s="254" t="str">
        <v/>
      </c>
      <c r="QT23" s="254" t="str">
        <v/>
      </c>
      <c r="QU23" s="254" t="str">
        <v/>
      </c>
      <c r="QV23" s="254" t="str">
        <v/>
      </c>
      <c r="QW23" s="254" t="str">
        <v/>
      </c>
      <c r="QX23" s="254" t="str">
        <v/>
      </c>
      <c r="QY23" s="254" t="str">
        <v/>
      </c>
      <c r="QZ23" s="254" t="str">
        <v/>
      </c>
      <c r="RA23" s="254" t="str">
        <v/>
      </c>
      <c r="RB23" s="254" t="str">
        <v/>
      </c>
      <c r="RC23" s="254" t="str">
        <v/>
      </c>
      <c r="RD23" s="254" t="str">
        <v/>
      </c>
      <c r="RE23" s="254" t="str">
        <v/>
      </c>
      <c r="RF23" s="254" t="str">
        <v/>
      </c>
      <c r="RG23" s="254" t="str">
        <v/>
      </c>
      <c r="RH23" s="254" t="str">
        <v/>
      </c>
      <c r="RI23" s="254" t="str">
        <v/>
      </c>
      <c r="RJ23" s="254" t="str">
        <v/>
      </c>
      <c r="RK23" s="254" t="str">
        <v/>
      </c>
      <c r="RL23" s="254" t="str">
        <v/>
      </c>
      <c r="RM23" s="254" t="str">
        <v/>
      </c>
      <c r="RN23" s="254" t="str">
        <v/>
      </c>
      <c r="RO23" s="254" t="str">
        <v/>
      </c>
      <c r="RP23" s="254" t="str">
        <v/>
      </c>
      <c r="RQ23" s="254" t="str">
        <v/>
      </c>
      <c r="RR23" s="254" t="str">
        <v/>
      </c>
      <c r="RS23" s="254" t="str">
        <v/>
      </c>
      <c r="RT23" s="254" t="str">
        <v/>
      </c>
      <c r="RU23" s="254" t="str">
        <v/>
      </c>
      <c r="RV23" s="254" t="str">
        <v/>
      </c>
      <c r="RW23" s="254" t="str">
        <v/>
      </c>
      <c r="RX23" s="254" t="str">
        <v/>
      </c>
      <c r="RY23" s="254" t="str">
        <v/>
      </c>
      <c r="RZ23" s="254" t="str">
        <v/>
      </c>
      <c r="SA23" s="254" t="str">
        <v/>
      </c>
      <c r="SB23" s="254" t="str">
        <v/>
      </c>
      <c r="SC23" s="254" t="str">
        <v/>
      </c>
      <c r="SD23" s="254" t="str">
        <v/>
      </c>
      <c r="SE23" s="254" t="str">
        <v/>
      </c>
      <c r="SF23" s="254" t="str">
        <v/>
      </c>
      <c r="SG23" s="254" t="str">
        <v/>
      </c>
      <c r="SH23" s="254" t="str">
        <v/>
      </c>
      <c r="SI23" s="254" t="str">
        <v/>
      </c>
      <c r="SJ23" s="254" t="str">
        <v/>
      </c>
      <c r="SK23" s="254" t="str">
        <v/>
      </c>
      <c r="SL23" s="254" t="str">
        <v/>
      </c>
      <c r="SM23" s="254" t="str">
        <v/>
      </c>
      <c r="SN23" s="254" t="str">
        <v/>
      </c>
      <c r="SO23" s="254" t="str">
        <v/>
      </c>
      <c r="SP23" s="254" t="str">
        <v/>
      </c>
      <c r="SQ23" s="254" t="str">
        <v/>
      </c>
      <c r="SR23" s="254" t="str">
        <v/>
      </c>
      <c r="SS23" s="254" t="str">
        <v/>
      </c>
      <c r="ST23" s="254" t="str">
        <v/>
      </c>
      <c r="SU23" s="254" t="str">
        <v/>
      </c>
      <c r="SV23" s="254" t="str">
        <v/>
      </c>
      <c r="SW23" s="254" t="str">
        <v/>
      </c>
      <c r="SX23" s="254" t="str">
        <v/>
      </c>
      <c r="SY23" s="254" t="str">
        <v/>
      </c>
      <c r="SZ23" s="254" t="str">
        <v/>
      </c>
      <c r="TA23" s="254" t="str">
        <v/>
      </c>
      <c r="TB23" s="254" t="str">
        <v/>
      </c>
      <c r="TC23" s="254" t="str">
        <v/>
      </c>
      <c r="TD23" s="254" t="str">
        <v/>
      </c>
      <c r="TE23" s="254" t="str">
        <v/>
      </c>
      <c r="TF23" s="254" t="str">
        <v/>
      </c>
      <c r="TG23" s="254" t="str">
        <v/>
      </c>
      <c r="TH23" s="254" t="str">
        <v/>
      </c>
      <c r="TI23" s="254" t="str">
        <v/>
      </c>
      <c r="TJ23" s="254" t="str">
        <v/>
      </c>
      <c r="TK23" s="254" t="str">
        <v/>
      </c>
      <c r="TL23" s="254" t="str">
        <v/>
      </c>
      <c r="TM23" s="254" t="str">
        <v/>
      </c>
      <c r="TN23" s="254" t="str">
        <v/>
      </c>
      <c r="TO23" s="254" t="str">
        <v/>
      </c>
      <c r="TP23" s="254" t="str">
        <v/>
      </c>
      <c r="TQ23" s="254" t="str">
        <v/>
      </c>
      <c r="TR23" s="254" t="str">
        <v/>
      </c>
      <c r="TS23" s="254" t="str">
        <v/>
      </c>
      <c r="TT23" s="254" t="str">
        <v/>
      </c>
      <c r="TU23" s="254" t="str">
        <v/>
      </c>
      <c r="TV23" s="254" t="str">
        <v/>
      </c>
      <c r="TW23" s="254" t="str">
        <v/>
      </c>
      <c r="TX23" s="254" t="str">
        <v/>
      </c>
      <c r="TY23" s="254" t="str">
        <v/>
      </c>
      <c r="TZ23" s="254" t="str">
        <v/>
      </c>
      <c r="UA23" s="254" t="str">
        <v/>
      </c>
      <c r="UB23" s="254" t="str">
        <v/>
      </c>
      <c r="UC23" s="254" t="str">
        <v/>
      </c>
      <c r="UD23" s="254" t="str">
        <v/>
      </c>
      <c r="UE23" s="254" t="str">
        <v/>
      </c>
      <c r="UF23" s="254" t="str">
        <v/>
      </c>
      <c r="UG23" s="254" t="str">
        <v/>
      </c>
      <c r="UH23" s="254" t="str">
        <v/>
      </c>
      <c r="UI23" s="254" t="str">
        <v/>
      </c>
      <c r="UJ23" s="254" t="str">
        <v/>
      </c>
      <c r="UK23" s="254" t="str">
        <v/>
      </c>
      <c r="UL23" s="254" t="str">
        <v/>
      </c>
      <c r="UM23" s="254" t="str">
        <v/>
      </c>
      <c r="UN23" s="254" t="str">
        <v/>
      </c>
      <c r="UO23" s="254" t="str">
        <v/>
      </c>
      <c r="UP23" s="254" t="str">
        <v/>
      </c>
      <c r="UQ23" s="254" t="str">
        <v/>
      </c>
      <c r="UR23" s="254" t="str">
        <v/>
      </c>
      <c r="US23" s="254" t="str">
        <v/>
      </c>
      <c r="UT23" s="254" t="str">
        <v/>
      </c>
      <c r="UU23" s="254" t="str">
        <v/>
      </c>
      <c r="UV23" s="254" t="str">
        <v/>
      </c>
      <c r="UW23" s="254" t="str">
        <v/>
      </c>
      <c r="UX23" s="254" t="str">
        <v/>
      </c>
      <c r="UY23" s="254" t="str">
        <v/>
      </c>
      <c r="UZ23" s="254" t="str">
        <v/>
      </c>
      <c r="VA23" s="254" t="str">
        <v/>
      </c>
      <c r="VB23" s="254" t="str">
        <v/>
      </c>
      <c r="VC23" s="254" t="str">
        <v/>
      </c>
      <c r="VD23" s="254" t="str">
        <v/>
      </c>
      <c r="VE23" s="254" t="str">
        <v/>
      </c>
      <c r="VF23" s="254" t="str">
        <v/>
      </c>
      <c r="VG23" s="169"/>
      <c r="VH23" s="169"/>
      <c r="VI23" s="169"/>
      <c r="VJ23" s="169"/>
    </row>
    <row r="24" spans="1:593" customFormat="1" ht="48" customHeight="1">
      <c r="A24" s="115"/>
      <c r="B24" s="87"/>
      <c r="C24" s="445"/>
      <c r="D24" s="446"/>
      <c r="E24" s="446"/>
      <c r="F24" s="446"/>
      <c r="G24" s="447"/>
      <c r="H24" s="165" t="str">
        <f>IF(H23="","",VLOOKUP(H23,Presentación!$AL$3:$AN$574,2,FALSE))</f>
        <v/>
      </c>
      <c r="I24" s="165" t="str">
        <f>IF(I23="","",VLOOKUP(I23,Presentación!$AL$3:$AN$574,2,FALSE))</f>
        <v/>
      </c>
      <c r="J24" s="165" t="str">
        <f>IF(J23="","",VLOOKUP(J23,Presentación!$AL$3:$AN$574,2,FALSE))</f>
        <v/>
      </c>
      <c r="K24" s="165" t="str">
        <f>IF(K23="","",VLOOKUP(K23,Presentación!$AL$3:$AN$574,2,FALSE))</f>
        <v/>
      </c>
      <c r="L24" s="165" t="str">
        <f>IF(L23="","",VLOOKUP(L23,Presentación!$AL$3:$AN$574,2,FALSE))</f>
        <v/>
      </c>
      <c r="M24" s="165" t="str">
        <f>IF(M23="","",VLOOKUP(M23,Presentación!$AL$3:$AN$574,2,FALSE))</f>
        <v/>
      </c>
      <c r="N24" s="165" t="str">
        <f>IF(N23="","",VLOOKUP(N23,Presentación!$AL$3:$AN$574,2,FALSE))</f>
        <v/>
      </c>
      <c r="O24" s="165" t="str">
        <f>IF(O23="","",VLOOKUP(O23,Presentación!$AL$3:$AN$574,2,FALSE))</f>
        <v/>
      </c>
      <c r="P24" s="165" t="str">
        <f>IF(P23="","",VLOOKUP(P23,Presentación!$AL$3:$AN$574,2,FALSE))</f>
        <v/>
      </c>
      <c r="Q24" s="165" t="str">
        <f>IF(Q23="","",VLOOKUP(Q23,Presentación!$AL$3:$AN$574,2,FALSE))</f>
        <v/>
      </c>
      <c r="R24" s="165" t="str">
        <f>IF(R23="","",VLOOKUP(R23,Presentación!$AL$3:$AN$574,2,FALSE))</f>
        <v/>
      </c>
      <c r="S24" s="165" t="str">
        <f>IF(S23="","",VLOOKUP(S23,Presentación!$AL$3:$AN$574,2,FALSE))</f>
        <v/>
      </c>
      <c r="T24" s="165" t="str">
        <f>IF(T23="","",VLOOKUP(T23,Presentación!$AL$3:$AN$574,2,FALSE))</f>
        <v/>
      </c>
      <c r="U24" s="165" t="str">
        <f>IF(U23="","",VLOOKUP(U23,Presentación!$AL$3:$AN$574,2,FALSE))</f>
        <v/>
      </c>
      <c r="V24" s="165" t="str">
        <f>IF(V23="","",VLOOKUP(V23,Presentación!$AL$3:$AN$574,2,FALSE))</f>
        <v/>
      </c>
      <c r="W24" s="165" t="str">
        <f>IF(W23="","",VLOOKUP(W23,Presentación!$AL$3:$AN$574,2,FALSE))</f>
        <v/>
      </c>
      <c r="X24" s="165" t="str">
        <f>IF(X23="","",VLOOKUP(X23,Presentación!$AL$3:$AN$574,2,FALSE))</f>
        <v/>
      </c>
      <c r="Y24" s="165" t="str">
        <f>IF(Y23="","",VLOOKUP(Y23,Presentación!$AL$3:$AN$574,2,FALSE))</f>
        <v/>
      </c>
      <c r="Z24" s="165" t="str">
        <f>IF(Z23="","",VLOOKUP(Z23,Presentación!$AL$3:$AN$574,2,FALSE))</f>
        <v/>
      </c>
      <c r="AA24" s="165" t="str">
        <f>IF(AA23="","",VLOOKUP(AA23,Presentación!$AL$3:$AN$574,2,FALSE))</f>
        <v/>
      </c>
      <c r="AB24" s="165" t="str">
        <f>IF(AB23="","",VLOOKUP(AB23,Presentación!$AL$3:$AN$574,2,FALSE))</f>
        <v/>
      </c>
      <c r="AC24" s="165" t="str">
        <f>IF(AC23="","",VLOOKUP(AC23,Presentación!$AL$3:$AN$574,2,FALSE))</f>
        <v/>
      </c>
      <c r="AD24" s="165" t="str">
        <f>IF(AD23="","",VLOOKUP(AD23,Presentación!$AL$3:$AN$574,2,FALSE))</f>
        <v/>
      </c>
      <c r="AE24" s="165" t="str">
        <f>IF(AE23="","",VLOOKUP(AE23,Presentación!$AL$3:$AN$574,2,FALSE))</f>
        <v/>
      </c>
      <c r="AF24" s="165" t="str">
        <f>IF(AF23="","",VLOOKUP(AF23,Presentación!$AL$3:$AN$574,2,FALSE))</f>
        <v/>
      </c>
      <c r="AG24" s="165" t="str">
        <f>IF(AG23="","",VLOOKUP(AG23,Presentación!$AL$3:$AN$574,2,FALSE))</f>
        <v/>
      </c>
      <c r="AH24" s="165" t="str">
        <f>IF(AH23="","",VLOOKUP(AH23,Presentación!$AL$3:$AN$574,2,FALSE))</f>
        <v/>
      </c>
      <c r="AI24" s="165" t="str">
        <f>IF(AI23="","",VLOOKUP(AI23,Presentación!$AL$3:$AN$574,2,FALSE))</f>
        <v/>
      </c>
      <c r="AJ24" s="165" t="str">
        <f>IF(AJ23="","",VLOOKUP(AJ23,Presentación!$AL$3:$AN$574,2,FALSE))</f>
        <v/>
      </c>
      <c r="AK24" s="165" t="str">
        <f>IF(AK23="","",VLOOKUP(AK23,Presentación!$AL$3:$AN$574,2,FALSE))</f>
        <v/>
      </c>
      <c r="AL24" s="165" t="str">
        <f>IF(AL23="","",VLOOKUP(AL23,Presentación!$AL$3:$AN$574,2,FALSE))</f>
        <v/>
      </c>
      <c r="AM24" s="165" t="str">
        <f>IF(AM23="","",VLOOKUP(AM23,Presentación!$AL$3:$AN$574,2,FALSE))</f>
        <v/>
      </c>
      <c r="AN24" s="165" t="str">
        <f>IF(AN23="","",VLOOKUP(AN23,Presentación!$AL$3:$AN$574,2,FALSE))</f>
        <v/>
      </c>
      <c r="AO24" s="165" t="str">
        <f>IF(AO23="","",VLOOKUP(AO23,Presentación!$AL$3:$AN$574,2,FALSE))</f>
        <v/>
      </c>
      <c r="AP24" s="165" t="str">
        <f>IF(AP23="","",VLOOKUP(AP23,Presentación!$AL$3:$AN$574,2,FALSE))</f>
        <v/>
      </c>
      <c r="AQ24" s="165" t="str">
        <f>IF(AQ23="","",VLOOKUP(AQ23,Presentación!$AL$3:$AN$574,2,FALSE))</f>
        <v/>
      </c>
      <c r="AR24" s="165" t="str">
        <f>IF(AR23="","",VLOOKUP(AR23,Presentación!$AL$3:$AN$574,2,FALSE))</f>
        <v/>
      </c>
      <c r="AS24" s="165" t="str">
        <f>IF(AS23="","",VLOOKUP(AS23,Presentación!$AL$3:$AN$574,2,FALSE))</f>
        <v/>
      </c>
      <c r="AT24" s="165" t="str">
        <f>IF(AT23="","",VLOOKUP(AT23,Presentación!$AL$3:$AN$574,2,FALSE))</f>
        <v/>
      </c>
      <c r="AU24" s="165" t="str">
        <f>IF(AU23="","",VLOOKUP(AU23,Presentación!$AL$3:$AN$574,2,FALSE))</f>
        <v/>
      </c>
      <c r="AV24" s="165" t="str">
        <f>IF(AV23="","",VLOOKUP(AV23,Presentación!$AL$3:$AN$574,2,FALSE))</f>
        <v/>
      </c>
      <c r="AW24" s="165" t="str">
        <f>IF(AW23="","",VLOOKUP(AW23,Presentación!$AL$3:$AN$574,2,FALSE))</f>
        <v/>
      </c>
      <c r="AX24" s="165" t="str">
        <f>IF(AX23="","",VLOOKUP(AX23,Presentación!$AL$3:$AN$574,2,FALSE))</f>
        <v/>
      </c>
      <c r="AY24" s="165" t="str">
        <f>IF(AY23="","",VLOOKUP(AY23,Presentación!$AL$3:$AN$574,2,FALSE))</f>
        <v/>
      </c>
      <c r="AZ24" s="165" t="str">
        <f>IF(AZ23="","",VLOOKUP(AZ23,Presentación!$AL$3:$AN$574,2,FALSE))</f>
        <v/>
      </c>
      <c r="BA24" s="165" t="str">
        <f>IF(BA23="","",VLOOKUP(BA23,Presentación!$AL$3:$AN$574,2,FALSE))</f>
        <v/>
      </c>
      <c r="BB24" s="165" t="str">
        <f>IF(BB23="","",VLOOKUP(BB23,Presentación!$AL$3:$AN$574,2,FALSE))</f>
        <v/>
      </c>
      <c r="BC24" s="165" t="str">
        <f>IF(BC23="","",VLOOKUP(BC23,Presentación!$AL$3:$AN$574,2,FALSE))</f>
        <v/>
      </c>
      <c r="BD24" s="165" t="str">
        <f>IF(BD23="","",VLOOKUP(BD23,Presentación!$AL$3:$AN$574,2,FALSE))</f>
        <v/>
      </c>
      <c r="BE24" s="165" t="str">
        <f>IF(BE23="","",VLOOKUP(BE23,Presentación!$AL$3:$AN$574,2,FALSE))</f>
        <v/>
      </c>
      <c r="BF24" s="165" t="str">
        <f>IF(BF23="","",VLOOKUP(BF23,Presentación!$AL$3:$AN$574,2,FALSE))</f>
        <v/>
      </c>
      <c r="BG24" s="165" t="str">
        <f>IF(BG23="","",VLOOKUP(BG23,Presentación!$AL$3:$AN$574,2,FALSE))</f>
        <v/>
      </c>
      <c r="BH24" s="165" t="str">
        <f>IF(BH23="","",VLOOKUP(BH23,Presentación!$AL$3:$AN$574,2,FALSE))</f>
        <v/>
      </c>
      <c r="BI24" s="165" t="str">
        <f>IF(BI23="","",VLOOKUP(BI23,Presentación!$AL$3:$AN$574,2,FALSE))</f>
        <v/>
      </c>
      <c r="BJ24" s="165" t="str">
        <f>IF(BJ23="","",VLOOKUP(BJ23,Presentación!$AL$3:$AN$574,2,FALSE))</f>
        <v/>
      </c>
      <c r="BK24" s="165" t="str">
        <f>IF(BK23="","",VLOOKUP(BK23,Presentación!$AL$3:$AN$574,2,FALSE))</f>
        <v/>
      </c>
      <c r="BL24" s="165" t="str">
        <f>IF(BL23="","",VLOOKUP(BL23,Presentación!$AL$3:$AN$574,2,FALSE))</f>
        <v/>
      </c>
      <c r="BM24" s="165" t="str">
        <f>IF(BM23="","",VLOOKUP(BM23,Presentación!$AL$3:$AN$574,2,FALSE))</f>
        <v/>
      </c>
      <c r="BN24" s="165" t="str">
        <f>IF(BN23="","",VLOOKUP(BN23,Presentación!$AL$3:$AN$574,2,FALSE))</f>
        <v/>
      </c>
      <c r="BO24" s="165" t="str">
        <f>IF(BO23="","",VLOOKUP(BO23,Presentación!$AL$3:$AN$574,2,FALSE))</f>
        <v/>
      </c>
      <c r="BP24" s="165" t="str">
        <f>IF(BP23="","",VLOOKUP(BP23,Presentación!$AL$3:$AN$574,2,FALSE))</f>
        <v/>
      </c>
      <c r="BQ24" s="165" t="str">
        <f>IF(BQ23="","",VLOOKUP(BQ23,Presentación!$AL$3:$AN$574,2,FALSE))</f>
        <v/>
      </c>
      <c r="BR24" s="165" t="str">
        <f>IF(BR23="","",VLOOKUP(BR23,Presentación!$AL$3:$AN$574,2,FALSE))</f>
        <v/>
      </c>
      <c r="BS24" s="165" t="str">
        <f>IF(BS23="","",VLOOKUP(BS23,Presentación!$AL$3:$AN$574,2,FALSE))</f>
        <v/>
      </c>
      <c r="BT24" s="165" t="str">
        <f>IF(BT23="","",VLOOKUP(BT23,Presentación!$AL$3:$AN$574,2,FALSE))</f>
        <v/>
      </c>
      <c r="BU24" s="165" t="str">
        <f>IF(BU23="","",VLOOKUP(BU23,Presentación!$AL$3:$AN$574,2,FALSE))</f>
        <v/>
      </c>
      <c r="BV24" s="165" t="str">
        <f>IF(BV23="","",VLOOKUP(BV23,Presentación!$AL$3:$AN$574,2,FALSE))</f>
        <v/>
      </c>
      <c r="BW24" s="165" t="str">
        <f>IF(BW23="","",VLOOKUP(BW23,Presentación!$AL$3:$AN$574,2,FALSE))</f>
        <v/>
      </c>
      <c r="BX24" s="165" t="str">
        <f>IF(BX23="","",VLOOKUP(BX23,Presentación!$AL$3:$AN$574,2,FALSE))</f>
        <v/>
      </c>
      <c r="BY24" s="165" t="str">
        <f>IF(BY23="","",VLOOKUP(BY23,Presentación!$AL$3:$AN$574,2,FALSE))</f>
        <v/>
      </c>
      <c r="BZ24" s="165" t="str">
        <f>IF(BZ23="","",VLOOKUP(BZ23,Presentación!$AL$3:$AN$574,2,FALSE))</f>
        <v/>
      </c>
      <c r="CA24" s="165" t="str">
        <f>IF(CA23="","",VLOOKUP(CA23,Presentación!$AL$3:$AN$574,2,FALSE))</f>
        <v/>
      </c>
      <c r="CB24" s="165" t="str">
        <f>IF(CB23="","",VLOOKUP(CB23,Presentación!$AL$3:$AN$574,2,FALSE))</f>
        <v/>
      </c>
      <c r="CC24" s="165" t="str">
        <f>IF(CC23="","",VLOOKUP(CC23,Presentación!$AL$3:$AN$574,2,FALSE))</f>
        <v/>
      </c>
      <c r="CD24" s="165" t="str">
        <f>IF(CD23="","",VLOOKUP(CD23,Presentación!$AL$3:$AN$574,2,FALSE))</f>
        <v/>
      </c>
      <c r="CE24" s="165" t="str">
        <f>IF(CE23="","",VLOOKUP(CE23,Presentación!$AL$3:$AN$574,2,FALSE))</f>
        <v/>
      </c>
      <c r="CF24" s="165" t="str">
        <f>IF(CF23="","",VLOOKUP(CF23,Presentación!$AL$3:$AN$574,2,FALSE))</f>
        <v/>
      </c>
      <c r="CG24" s="165" t="str">
        <f>IF(CG23="","",VLOOKUP(CG23,Presentación!$AL$3:$AN$574,2,FALSE))</f>
        <v/>
      </c>
      <c r="CH24" s="165" t="str">
        <f>IF(CH23="","",VLOOKUP(CH23,Presentación!$AL$3:$AN$574,2,FALSE))</f>
        <v/>
      </c>
      <c r="CI24" s="165" t="str">
        <f>IF(CI23="","",VLOOKUP(CI23,Presentación!$AL$3:$AN$574,2,FALSE))</f>
        <v/>
      </c>
      <c r="CJ24" s="165" t="str">
        <f>IF(CJ23="","",VLOOKUP(CJ23,Presentación!$AL$3:$AN$574,2,FALSE))</f>
        <v/>
      </c>
      <c r="CK24" s="165" t="str">
        <f>IF(CK23="","",VLOOKUP(CK23,Presentación!$AL$3:$AN$574,2,FALSE))</f>
        <v/>
      </c>
      <c r="CL24" s="165" t="str">
        <f>IF(CL23="","",VLOOKUP(CL23,Presentación!$AL$3:$AN$574,2,FALSE))</f>
        <v/>
      </c>
      <c r="CM24" s="165" t="str">
        <f>IF(CM23="","",VLOOKUP(CM23,Presentación!$AL$3:$AN$574,2,FALSE))</f>
        <v/>
      </c>
      <c r="CN24" s="165" t="str">
        <f>IF(CN23="","",VLOOKUP(CN23,Presentación!$AL$3:$AN$574,2,FALSE))</f>
        <v/>
      </c>
      <c r="CO24" s="165" t="str">
        <f>IF(CO23="","",VLOOKUP(CO23,Presentación!$AL$3:$AN$574,2,FALSE))</f>
        <v/>
      </c>
      <c r="CP24" s="165" t="str">
        <f>IF(CP23="","",VLOOKUP(CP23,Presentación!$AL$3:$AN$574,2,FALSE))</f>
        <v/>
      </c>
      <c r="CQ24" s="165" t="str">
        <f>IF(CQ23="","",VLOOKUP(CQ23,Presentación!$AL$3:$AN$574,2,FALSE))</f>
        <v/>
      </c>
      <c r="CR24" s="165" t="str">
        <f>IF(CR23="","",VLOOKUP(CR23,Presentación!$AL$3:$AN$574,2,FALSE))</f>
        <v/>
      </c>
      <c r="CS24" s="165" t="str">
        <f>IF(CS23="","",VLOOKUP(CS23,Presentación!$AL$3:$AN$574,2,FALSE))</f>
        <v/>
      </c>
      <c r="CT24" s="165" t="str">
        <f>IF(CT23="","",VLOOKUP(CT23,Presentación!$AL$3:$AN$574,2,FALSE))</f>
        <v/>
      </c>
      <c r="CU24" s="165" t="str">
        <f>IF(CU23="","",VLOOKUP(CU23,Presentación!$AL$3:$AN$574,2,FALSE))</f>
        <v/>
      </c>
      <c r="CV24" s="165" t="str">
        <f>IF(CV23="","",VLOOKUP(CV23,Presentación!$AL$3:$AN$574,2,FALSE))</f>
        <v/>
      </c>
      <c r="CW24" s="165" t="str">
        <f>IF(CW23="","",VLOOKUP(CW23,Presentación!$AL$3:$AN$574,2,FALSE))</f>
        <v/>
      </c>
      <c r="CX24" s="165" t="str">
        <f>IF(CX23="","",VLOOKUP(CX23,Presentación!$AL$3:$AN$574,2,FALSE))</f>
        <v/>
      </c>
      <c r="CY24" s="165" t="str">
        <f>IF(CY23="","",VLOOKUP(CY23,Presentación!$AL$3:$AN$574,2,FALSE))</f>
        <v/>
      </c>
      <c r="CZ24" s="165" t="str">
        <f>IF(CZ23="","",VLOOKUP(CZ23,Presentación!$AL$3:$AN$574,2,FALSE))</f>
        <v/>
      </c>
      <c r="DA24" s="165" t="str">
        <f>IF(DA23="","",VLOOKUP(DA23,Presentación!$AL$3:$AN$574,2,FALSE))</f>
        <v/>
      </c>
      <c r="DB24" s="165" t="str">
        <f>IF(DB23="","",VLOOKUP(DB23,Presentación!$AL$3:$AN$574,2,FALSE))</f>
        <v/>
      </c>
      <c r="DC24" s="165" t="str">
        <f>IF(DC23="","",VLOOKUP(DC23,Presentación!$AL$3:$AN$574,2,FALSE))</f>
        <v/>
      </c>
      <c r="DD24" s="165" t="str">
        <f>IF(DD23="","",VLOOKUP(DD23,Presentación!$AL$3:$AN$574,2,FALSE))</f>
        <v/>
      </c>
      <c r="DE24" s="165" t="str">
        <f>IF(DE23="","",VLOOKUP(DE23,Presentación!$AL$3:$AN$574,2,FALSE))</f>
        <v/>
      </c>
      <c r="DF24" s="165" t="str">
        <f>IF(DF23="","",VLOOKUP(DF23,Presentación!$AL$3:$AN$574,2,FALSE))</f>
        <v/>
      </c>
      <c r="DG24" s="165" t="str">
        <f>IF(DG23="","",VLOOKUP(DG23,Presentación!$AL$3:$AN$574,2,FALSE))</f>
        <v/>
      </c>
      <c r="DH24" s="165" t="str">
        <f>IF(DH23="","",VLOOKUP(DH23,Presentación!$AL$3:$AN$574,2,FALSE))</f>
        <v/>
      </c>
      <c r="DI24" s="165" t="str">
        <f>IF(DI23="","",VLOOKUP(DI23,Presentación!$AL$3:$AN$574,2,FALSE))</f>
        <v/>
      </c>
      <c r="DJ24" s="165" t="str">
        <f>IF(DJ23="","",VLOOKUP(DJ23,Presentación!$AL$3:$AN$574,2,FALSE))</f>
        <v/>
      </c>
      <c r="DK24" s="165" t="str">
        <f>IF(DK23="","",VLOOKUP(DK23,Presentación!$AL$3:$AN$574,2,FALSE))</f>
        <v/>
      </c>
      <c r="DL24" s="165" t="str">
        <f>IF(DL23="","",VLOOKUP(DL23,Presentación!$AL$3:$AN$574,2,FALSE))</f>
        <v/>
      </c>
      <c r="DM24" s="165" t="str">
        <f>IF(DM23="","",VLOOKUP(DM23,Presentación!$AL$3:$AN$574,2,FALSE))</f>
        <v/>
      </c>
      <c r="DN24" s="165" t="str">
        <f>IF(DN23="","",VLOOKUP(DN23,Presentación!$AL$3:$AN$574,2,FALSE))</f>
        <v/>
      </c>
      <c r="DO24" s="165" t="str">
        <f>IF(DO23="","",VLOOKUP(DO23,Presentación!$AL$3:$AN$574,2,FALSE))</f>
        <v/>
      </c>
      <c r="DP24" s="165" t="str">
        <f>IF(DP23="","",VLOOKUP(DP23,Presentación!$AL$3:$AN$574,2,FALSE))</f>
        <v/>
      </c>
      <c r="DQ24" s="165" t="str">
        <f>IF(DQ23="","",VLOOKUP(DQ23,Presentación!$AL$3:$AN$574,2,FALSE))</f>
        <v/>
      </c>
      <c r="DR24" s="165" t="str">
        <f>IF(DR23="","",VLOOKUP(DR23,Presentación!$AL$3:$AN$574,2,FALSE))</f>
        <v/>
      </c>
      <c r="DS24" s="165" t="str">
        <f>IF(DS23="","",VLOOKUP(DS23,Presentación!$AL$3:$AN$574,2,FALSE))</f>
        <v/>
      </c>
      <c r="DT24" s="165" t="str">
        <f>IF(DT23="","",VLOOKUP(DT23,Presentación!$AL$3:$AN$574,2,FALSE))</f>
        <v/>
      </c>
      <c r="DU24" s="165" t="str">
        <f>IF(DU23="","",VLOOKUP(DU23,Presentación!$AL$3:$AN$574,2,FALSE))</f>
        <v/>
      </c>
      <c r="DV24" s="165" t="str">
        <f>IF(DV23="","",VLOOKUP(DV23,Presentación!$AL$3:$AN$574,2,FALSE))</f>
        <v/>
      </c>
      <c r="DW24" s="165" t="str">
        <f>IF(DW23="","",VLOOKUP(DW23,Presentación!$AL$3:$AN$574,2,FALSE))</f>
        <v/>
      </c>
      <c r="DX24" s="165" t="str">
        <f>IF(DX23="","",VLOOKUP(DX23,Presentación!$AL$3:$AN$574,2,FALSE))</f>
        <v/>
      </c>
      <c r="DY24" s="165" t="str">
        <f>IF(DY23="","",VLOOKUP(DY23,Presentación!$AL$3:$AN$574,2,FALSE))</f>
        <v/>
      </c>
      <c r="DZ24" s="165" t="str">
        <f>IF(DZ23="","",VLOOKUP(DZ23,Presentación!$AL$3:$AN$574,2,FALSE))</f>
        <v/>
      </c>
      <c r="EA24" s="165" t="str">
        <f>IF(EA23="","",VLOOKUP(EA23,Presentación!$AL$3:$AN$574,2,FALSE))</f>
        <v/>
      </c>
      <c r="EB24" s="165" t="str">
        <f>IF(EB23="","",VLOOKUP(EB23,Presentación!$AL$3:$AN$574,2,FALSE))</f>
        <v/>
      </c>
      <c r="EC24" s="165" t="str">
        <f>IF(EC23="","",VLOOKUP(EC23,Presentación!$AL$3:$AN$574,2,FALSE))</f>
        <v/>
      </c>
      <c r="ED24" s="165" t="str">
        <f>IF(ED23="","",VLOOKUP(ED23,Presentación!$AL$3:$AN$574,2,FALSE))</f>
        <v/>
      </c>
      <c r="EE24" s="165" t="str">
        <f>IF(EE23="","",VLOOKUP(EE23,Presentación!$AL$3:$AN$574,2,FALSE))</f>
        <v/>
      </c>
      <c r="EF24" s="165" t="str">
        <f>IF(EF23="","",VLOOKUP(EF23,Presentación!$AL$3:$AN$574,2,FALSE))</f>
        <v/>
      </c>
      <c r="EG24" s="165" t="str">
        <f>IF(EG23="","",VLOOKUP(EG23,Presentación!$AL$3:$AN$574,2,FALSE))</f>
        <v/>
      </c>
      <c r="EH24" s="165" t="str">
        <f>IF(EH23="","",VLOOKUP(EH23,Presentación!$AL$3:$AN$574,2,FALSE))</f>
        <v/>
      </c>
      <c r="EI24" s="165" t="str">
        <f>IF(EI23="","",VLOOKUP(EI23,Presentación!$AL$3:$AN$574,2,FALSE))</f>
        <v/>
      </c>
      <c r="EJ24" s="165" t="str">
        <f>IF(EJ23="","",VLOOKUP(EJ23,Presentación!$AL$3:$AN$574,2,FALSE))</f>
        <v/>
      </c>
      <c r="EK24" s="165" t="str">
        <f>IF(EK23="","",VLOOKUP(EK23,Presentación!$AL$3:$AN$574,2,FALSE))</f>
        <v/>
      </c>
      <c r="EL24" s="165" t="str">
        <f>IF(EL23="","",VLOOKUP(EL23,Presentación!$AL$3:$AN$574,2,FALSE))</f>
        <v/>
      </c>
      <c r="EM24" s="165" t="str">
        <f>IF(EM23="","",VLOOKUP(EM23,Presentación!$AL$3:$AN$574,2,FALSE))</f>
        <v/>
      </c>
      <c r="EN24" s="165" t="str">
        <f>IF(EN23="","",VLOOKUP(EN23,Presentación!$AL$3:$AN$574,2,FALSE))</f>
        <v/>
      </c>
      <c r="EO24" s="165" t="str">
        <f>IF(EO23="","",VLOOKUP(EO23,Presentación!$AL$3:$AN$574,2,FALSE))</f>
        <v/>
      </c>
      <c r="EP24" s="165" t="str">
        <f>IF(EP23="","",VLOOKUP(EP23,Presentación!$AL$3:$AN$574,2,FALSE))</f>
        <v/>
      </c>
      <c r="EQ24" s="165" t="str">
        <f>IF(EQ23="","",VLOOKUP(EQ23,Presentación!$AL$3:$AN$574,2,FALSE))</f>
        <v/>
      </c>
      <c r="ER24" s="165" t="str">
        <f>IF(ER23="","",VLOOKUP(ER23,Presentación!$AL$3:$AN$574,2,FALSE))</f>
        <v/>
      </c>
      <c r="ES24" s="165" t="str">
        <f>IF(ES23="","",VLOOKUP(ES23,Presentación!$AL$3:$AN$574,2,FALSE))</f>
        <v/>
      </c>
      <c r="ET24" s="165" t="str">
        <f>IF(ET23="","",VLOOKUP(ET23,Presentación!$AL$3:$AN$574,2,FALSE))</f>
        <v/>
      </c>
      <c r="EU24" s="165" t="str">
        <f>IF(EU23="","",VLOOKUP(EU23,Presentación!$AL$3:$AN$574,2,FALSE))</f>
        <v/>
      </c>
      <c r="EV24" s="165" t="str">
        <f>IF(EV23="","",VLOOKUP(EV23,Presentación!$AL$3:$AN$574,2,FALSE))</f>
        <v/>
      </c>
      <c r="EW24" s="165" t="str">
        <f>IF(EW23="","",VLOOKUP(EW23,Presentación!$AL$3:$AN$574,2,FALSE))</f>
        <v/>
      </c>
      <c r="EX24" s="165" t="str">
        <f>IF(EX23="","",VLOOKUP(EX23,Presentación!$AL$3:$AN$574,2,FALSE))</f>
        <v/>
      </c>
      <c r="EY24" s="165" t="str">
        <f>IF(EY23="","",VLOOKUP(EY23,Presentación!$AL$3:$AN$574,2,FALSE))</f>
        <v/>
      </c>
      <c r="EZ24" s="165" t="str">
        <f>IF(EZ23="","",VLOOKUP(EZ23,Presentación!$AL$3:$AN$574,2,FALSE))</f>
        <v/>
      </c>
      <c r="FA24" s="165" t="str">
        <f>IF(FA23="","",VLOOKUP(FA23,Presentación!$AL$3:$AN$574,2,FALSE))</f>
        <v/>
      </c>
      <c r="FB24" s="165" t="str">
        <f>IF(FB23="","",VLOOKUP(FB23,Presentación!$AL$3:$AN$574,2,FALSE))</f>
        <v/>
      </c>
      <c r="FC24" s="165" t="str">
        <f>IF(FC23="","",VLOOKUP(FC23,Presentación!$AL$3:$AN$574,2,FALSE))</f>
        <v/>
      </c>
      <c r="FD24" s="165" t="str">
        <f>IF(FD23="","",VLOOKUP(FD23,Presentación!$AL$3:$AN$574,2,FALSE))</f>
        <v/>
      </c>
      <c r="FE24" s="165" t="str">
        <f>IF(FE23="","",VLOOKUP(FE23,Presentación!$AL$3:$AN$574,2,FALSE))</f>
        <v/>
      </c>
      <c r="FF24" s="165" t="str">
        <f>IF(FF23="","",VLOOKUP(FF23,Presentación!$AL$3:$AN$574,2,FALSE))</f>
        <v/>
      </c>
      <c r="FG24" s="165" t="str">
        <f>IF(FG23="","",VLOOKUP(FG23,Presentación!$AL$3:$AN$574,2,FALSE))</f>
        <v/>
      </c>
      <c r="FH24" s="165" t="str">
        <f>IF(FH23="","",VLOOKUP(FH23,Presentación!$AL$3:$AN$574,2,FALSE))</f>
        <v/>
      </c>
      <c r="FI24" s="165" t="str">
        <f>IF(FI23="","",VLOOKUP(FI23,Presentación!$AL$3:$AN$574,2,FALSE))</f>
        <v/>
      </c>
      <c r="FJ24" s="165" t="str">
        <f>IF(FJ23="","",VLOOKUP(FJ23,Presentación!$AL$3:$AN$574,2,FALSE))</f>
        <v/>
      </c>
      <c r="FK24" s="165" t="str">
        <f>IF(FK23="","",VLOOKUP(FK23,Presentación!$AL$3:$AN$574,2,FALSE))</f>
        <v/>
      </c>
      <c r="FL24" s="165" t="str">
        <f>IF(FL23="","",VLOOKUP(FL23,Presentación!$AL$3:$AN$574,2,FALSE))</f>
        <v/>
      </c>
      <c r="FM24" s="165" t="str">
        <f>IF(FM23="","",VLOOKUP(FM23,Presentación!$AL$3:$AN$574,2,FALSE))</f>
        <v/>
      </c>
      <c r="FN24" s="165" t="str">
        <f>IF(FN23="","",VLOOKUP(FN23,Presentación!$AL$3:$AN$574,2,FALSE))</f>
        <v/>
      </c>
      <c r="FO24" s="165" t="str">
        <f>IF(FO23="","",VLOOKUP(FO23,Presentación!$AL$3:$AN$574,2,FALSE))</f>
        <v/>
      </c>
      <c r="FP24" s="165" t="str">
        <f>IF(FP23="","",VLOOKUP(FP23,Presentación!$AL$3:$AN$574,2,FALSE))</f>
        <v/>
      </c>
      <c r="FQ24" s="165" t="str">
        <f>IF(FQ23="","",VLOOKUP(FQ23,Presentación!$AL$3:$AN$574,2,FALSE))</f>
        <v/>
      </c>
      <c r="FR24" s="165" t="str">
        <f>IF(FR23="","",VLOOKUP(FR23,Presentación!$AL$3:$AN$574,2,FALSE))</f>
        <v/>
      </c>
      <c r="FS24" s="165" t="str">
        <f>IF(FS23="","",VLOOKUP(FS23,Presentación!$AL$3:$AN$574,2,FALSE))</f>
        <v/>
      </c>
      <c r="FT24" s="165" t="str">
        <f>IF(FT23="","",VLOOKUP(FT23,Presentación!$AL$3:$AN$574,2,FALSE))</f>
        <v/>
      </c>
      <c r="FU24" s="165" t="str">
        <f>IF(FU23="","",VLOOKUP(FU23,Presentación!$AL$3:$AN$574,2,FALSE))</f>
        <v/>
      </c>
      <c r="FV24" s="165" t="str">
        <f>IF(FV23="","",VLOOKUP(FV23,Presentación!$AL$3:$AN$574,2,FALSE))</f>
        <v/>
      </c>
      <c r="FW24" s="165" t="str">
        <f>IF(FW23="","",VLOOKUP(FW23,Presentación!$AL$3:$AN$574,2,FALSE))</f>
        <v/>
      </c>
      <c r="FX24" s="165" t="str">
        <f>IF(FX23="","",VLOOKUP(FX23,Presentación!$AL$3:$AN$574,2,FALSE))</f>
        <v/>
      </c>
      <c r="FY24" s="165" t="str">
        <f>IF(FY23="","",VLOOKUP(FY23,Presentación!$AL$3:$AN$574,2,FALSE))</f>
        <v/>
      </c>
      <c r="FZ24" s="165" t="str">
        <f>IF(FZ23="","",VLOOKUP(FZ23,Presentación!$AL$3:$AN$574,2,FALSE))</f>
        <v/>
      </c>
      <c r="GA24" s="165" t="str">
        <f>IF(GA23="","",VLOOKUP(GA23,Presentación!$AL$3:$AN$574,2,FALSE))</f>
        <v/>
      </c>
      <c r="GB24" s="165" t="str">
        <f>IF(GB23="","",VLOOKUP(GB23,Presentación!$AL$3:$AN$574,2,FALSE))</f>
        <v/>
      </c>
      <c r="GC24" s="165" t="str">
        <f>IF(GC23="","",VLOOKUP(GC23,Presentación!$AL$3:$AN$574,2,FALSE))</f>
        <v/>
      </c>
      <c r="GD24" s="165" t="str">
        <f>IF(GD23="","",VLOOKUP(GD23,Presentación!$AL$3:$AN$574,2,FALSE))</f>
        <v/>
      </c>
      <c r="GE24" s="165" t="str">
        <f>IF(GE23="","",VLOOKUP(GE23,Presentación!$AL$3:$AN$574,2,FALSE))</f>
        <v/>
      </c>
      <c r="GF24" s="165" t="str">
        <f>IF(GF23="","",VLOOKUP(GF23,Presentación!$AL$3:$AN$574,2,FALSE))</f>
        <v/>
      </c>
      <c r="GG24" s="165" t="str">
        <f>IF(GG23="","",VLOOKUP(GG23,Presentación!$AL$3:$AN$574,2,FALSE))</f>
        <v/>
      </c>
      <c r="GH24" s="165" t="str">
        <f>IF(GH23="","",VLOOKUP(GH23,Presentación!$AL$3:$AN$574,2,FALSE))</f>
        <v/>
      </c>
      <c r="GI24" s="165" t="str">
        <f>IF(GI23="","",VLOOKUP(GI23,Presentación!$AL$3:$AN$574,2,FALSE))</f>
        <v/>
      </c>
      <c r="GJ24" s="165" t="str">
        <f>IF(GJ23="","",VLOOKUP(GJ23,Presentación!$AL$3:$AN$574,2,FALSE))</f>
        <v/>
      </c>
      <c r="GK24" s="165" t="str">
        <f>IF(GK23="","",VLOOKUP(GK23,Presentación!$AL$3:$AN$574,2,FALSE))</f>
        <v/>
      </c>
      <c r="GL24" s="165" t="str">
        <f>IF(GL23="","",VLOOKUP(GL23,Presentación!$AL$3:$AN$574,2,FALSE))</f>
        <v/>
      </c>
      <c r="GM24" s="165" t="str">
        <f>IF(GM23="","",VLOOKUP(GM23,Presentación!$AL$3:$AN$574,2,FALSE))</f>
        <v/>
      </c>
      <c r="GN24" s="165" t="str">
        <f>IF(GN23="","",VLOOKUP(GN23,Presentación!$AL$3:$AN$574,2,FALSE))</f>
        <v/>
      </c>
      <c r="GO24" s="165" t="str">
        <f>IF(GO23="","",VLOOKUP(GO23,Presentación!$AL$3:$AN$574,2,FALSE))</f>
        <v/>
      </c>
      <c r="GP24" s="165" t="str">
        <f>IF(GP23="","",VLOOKUP(GP23,Presentación!$AL$3:$AN$574,2,FALSE))</f>
        <v/>
      </c>
      <c r="GQ24" s="165" t="str">
        <f>IF(GQ23="","",VLOOKUP(GQ23,Presentación!$AL$3:$AN$574,2,FALSE))</f>
        <v/>
      </c>
      <c r="GR24" s="165" t="str">
        <f>IF(GR23="","",VLOOKUP(GR23,Presentación!$AL$3:$AN$574,2,FALSE))</f>
        <v/>
      </c>
      <c r="GS24" s="165" t="str">
        <f>IF(GS23="","",VLOOKUP(GS23,Presentación!$AL$3:$AN$574,2,FALSE))</f>
        <v/>
      </c>
      <c r="GT24" s="165" t="str">
        <f>IF(GT23="","",VLOOKUP(GT23,Presentación!$AL$3:$AN$574,2,FALSE))</f>
        <v/>
      </c>
      <c r="GU24" s="165" t="str">
        <f>IF(GU23="","",VLOOKUP(GU23,Presentación!$AL$3:$AN$574,2,FALSE))</f>
        <v/>
      </c>
      <c r="GV24" s="165" t="str">
        <f>IF(GV23="","",VLOOKUP(GV23,Presentación!$AL$3:$AN$574,2,FALSE))</f>
        <v/>
      </c>
      <c r="GW24" s="165" t="str">
        <f>IF(GW23="","",VLOOKUP(GW23,Presentación!$AL$3:$AN$574,2,FALSE))</f>
        <v/>
      </c>
      <c r="GX24" s="165" t="str">
        <f>IF(GX23="","",VLOOKUP(GX23,Presentación!$AL$3:$AN$574,2,FALSE))</f>
        <v/>
      </c>
      <c r="GY24" s="165" t="str">
        <f>IF(GY23="","",VLOOKUP(GY23,Presentación!$AL$3:$AN$574,2,FALSE))</f>
        <v/>
      </c>
      <c r="GZ24" s="165" t="str">
        <f>IF(GZ23="","",VLOOKUP(GZ23,Presentación!$AL$3:$AN$574,2,FALSE))</f>
        <v/>
      </c>
      <c r="HA24" s="165" t="str">
        <f>IF(HA23="","",VLOOKUP(HA23,Presentación!$AL$3:$AN$574,2,FALSE))</f>
        <v/>
      </c>
      <c r="HB24" s="165" t="str">
        <f>IF(HB23="","",VLOOKUP(HB23,Presentación!$AL$3:$AN$574,2,FALSE))</f>
        <v/>
      </c>
      <c r="HC24" s="165" t="str">
        <f>IF(HC23="","",VLOOKUP(HC23,Presentación!$AL$3:$AN$574,2,FALSE))</f>
        <v/>
      </c>
      <c r="HD24" s="165" t="str">
        <f>IF(HD23="","",VLOOKUP(HD23,Presentación!$AL$3:$AN$574,2,FALSE))</f>
        <v/>
      </c>
      <c r="HE24" s="165" t="str">
        <f>IF(HE23="","",VLOOKUP(HE23,Presentación!$AL$3:$AN$574,2,FALSE))</f>
        <v/>
      </c>
      <c r="HF24" s="165" t="str">
        <f>IF(HF23="","",VLOOKUP(HF23,Presentación!$AL$3:$AN$574,2,FALSE))</f>
        <v/>
      </c>
      <c r="HG24" s="165" t="str">
        <f>IF(HG23="","",VLOOKUP(HG23,Presentación!$AL$3:$AN$574,2,FALSE))</f>
        <v/>
      </c>
      <c r="HH24" s="165" t="str">
        <f>IF(HH23="","",VLOOKUP(HH23,Presentación!$AL$3:$AN$574,2,FALSE))</f>
        <v/>
      </c>
      <c r="HI24" s="165" t="str">
        <f>IF(HI23="","",VLOOKUP(HI23,Presentación!$AL$3:$AN$574,2,FALSE))</f>
        <v/>
      </c>
      <c r="HJ24" s="165" t="str">
        <f>IF(HJ23="","",VLOOKUP(HJ23,Presentación!$AL$3:$AN$574,2,FALSE))</f>
        <v/>
      </c>
      <c r="HK24" s="165" t="str">
        <f>IF(HK23="","",VLOOKUP(HK23,Presentación!$AL$3:$AN$574,2,FALSE))</f>
        <v/>
      </c>
      <c r="HL24" s="165" t="str">
        <f>IF(HL23="","",VLOOKUP(HL23,Presentación!$AL$3:$AN$574,2,FALSE))</f>
        <v/>
      </c>
      <c r="HM24" s="165" t="str">
        <f>IF(HM23="","",VLOOKUP(HM23,Presentación!$AL$3:$AN$574,2,FALSE))</f>
        <v/>
      </c>
      <c r="HN24" s="165" t="str">
        <f>IF(HN23="","",VLOOKUP(HN23,Presentación!$AL$3:$AN$574,2,FALSE))</f>
        <v/>
      </c>
      <c r="HO24" s="165" t="str">
        <f>IF(HO23="","",VLOOKUP(HO23,Presentación!$AL$3:$AN$574,2,FALSE))</f>
        <v/>
      </c>
      <c r="HP24" s="165" t="str">
        <f>IF(HP23="","",VLOOKUP(HP23,Presentación!$AL$3:$AN$574,2,FALSE))</f>
        <v/>
      </c>
      <c r="HQ24" s="165" t="str">
        <f>IF(HQ23="","",VLOOKUP(HQ23,Presentación!$AL$3:$AN$574,2,FALSE))</f>
        <v/>
      </c>
      <c r="HR24" s="165" t="str">
        <f>IF(HR23="","",VLOOKUP(HR23,Presentación!$AL$3:$AN$574,2,FALSE))</f>
        <v/>
      </c>
      <c r="HS24" s="165" t="str">
        <f>IF(HS23="","",VLOOKUP(HS23,Presentación!$AL$3:$AN$574,2,FALSE))</f>
        <v/>
      </c>
      <c r="HT24" s="165" t="str">
        <f>IF(HT23="","",VLOOKUP(HT23,Presentación!$AL$3:$AN$574,2,FALSE))</f>
        <v/>
      </c>
      <c r="HU24" s="165" t="str">
        <f>IF(HU23="","",VLOOKUP(HU23,Presentación!$AL$3:$AN$574,2,FALSE))</f>
        <v/>
      </c>
      <c r="HV24" s="165" t="str">
        <f>IF(HV23="","",VLOOKUP(HV23,Presentación!$AL$3:$AN$574,2,FALSE))</f>
        <v/>
      </c>
      <c r="HW24" s="165" t="str">
        <f>IF(HW23="","",VLOOKUP(HW23,Presentación!$AL$3:$AN$574,2,FALSE))</f>
        <v/>
      </c>
      <c r="HX24" s="165" t="str">
        <f>IF(HX23="","",VLOOKUP(HX23,Presentación!$AL$3:$AN$574,2,FALSE))</f>
        <v/>
      </c>
      <c r="HY24" s="165" t="str">
        <f>IF(HY23="","",VLOOKUP(HY23,Presentación!$AL$3:$AN$574,2,FALSE))</f>
        <v/>
      </c>
      <c r="HZ24" s="165" t="str">
        <f>IF(HZ23="","",VLOOKUP(HZ23,Presentación!$AL$3:$AN$574,2,FALSE))</f>
        <v/>
      </c>
      <c r="IA24" s="165" t="str">
        <f>IF(IA23="","",VLOOKUP(IA23,Presentación!$AL$3:$AN$574,2,FALSE))</f>
        <v/>
      </c>
      <c r="IB24" s="165" t="str">
        <f>IF(IB23="","",VLOOKUP(IB23,Presentación!$AL$3:$AN$574,2,FALSE))</f>
        <v/>
      </c>
      <c r="IC24" s="165" t="str">
        <f>IF(IC23="","",VLOOKUP(IC23,Presentación!$AL$3:$AN$574,2,FALSE))</f>
        <v/>
      </c>
      <c r="ID24" s="165" t="str">
        <f>IF(ID23="","",VLOOKUP(ID23,Presentación!$AL$3:$AN$574,2,FALSE))</f>
        <v/>
      </c>
      <c r="IE24" s="165" t="str">
        <f>IF(IE23="","",VLOOKUP(IE23,Presentación!$AL$3:$AN$574,2,FALSE))</f>
        <v/>
      </c>
      <c r="IF24" s="165" t="str">
        <f>IF(IF23="","",VLOOKUP(IF23,Presentación!$AL$3:$AN$574,2,FALSE))</f>
        <v/>
      </c>
      <c r="IG24" s="165" t="str">
        <f>IF(IG23="","",VLOOKUP(IG23,Presentación!$AL$3:$AN$574,2,FALSE))</f>
        <v/>
      </c>
      <c r="IH24" s="165" t="str">
        <f>IF(IH23="","",VLOOKUP(IH23,Presentación!$AL$3:$AN$574,2,FALSE))</f>
        <v/>
      </c>
      <c r="II24" s="165" t="str">
        <f>IF(II23="","",VLOOKUP(II23,Presentación!$AL$3:$AN$574,2,FALSE))</f>
        <v/>
      </c>
      <c r="IJ24" s="165" t="str">
        <f>IF(IJ23="","",VLOOKUP(IJ23,Presentación!$AL$3:$AN$574,2,FALSE))</f>
        <v/>
      </c>
      <c r="IK24" s="165" t="str">
        <f>IF(IK23="","",VLOOKUP(IK23,Presentación!$AL$3:$AN$574,2,FALSE))</f>
        <v/>
      </c>
      <c r="IL24" s="165" t="str">
        <f>IF(IL23="","",VLOOKUP(IL23,Presentación!$AL$3:$AN$574,2,FALSE))</f>
        <v/>
      </c>
      <c r="IM24" s="165" t="str">
        <f>IF(IM23="","",VLOOKUP(IM23,Presentación!$AL$3:$AN$574,2,FALSE))</f>
        <v/>
      </c>
      <c r="IN24" s="165" t="str">
        <f>IF(IN23="","",VLOOKUP(IN23,Presentación!$AL$3:$AN$574,2,FALSE))</f>
        <v/>
      </c>
      <c r="IO24" s="165" t="str">
        <f>IF(IO23="","",VLOOKUP(IO23,Presentación!$AL$3:$AN$574,2,FALSE))</f>
        <v/>
      </c>
      <c r="IP24" s="165" t="str">
        <f>IF(IP23="","",VLOOKUP(IP23,Presentación!$AL$3:$AN$574,2,FALSE))</f>
        <v/>
      </c>
      <c r="IQ24" s="165" t="str">
        <f>IF(IQ23="","",VLOOKUP(IQ23,Presentación!$AL$3:$AN$574,2,FALSE))</f>
        <v/>
      </c>
      <c r="IR24" s="165" t="str">
        <f>IF(IR23="","",VLOOKUP(IR23,Presentación!$AL$3:$AN$574,2,FALSE))</f>
        <v/>
      </c>
      <c r="IS24" s="165" t="str">
        <f>IF(IS23="","",VLOOKUP(IS23,Presentación!$AL$3:$AN$574,2,FALSE))</f>
        <v/>
      </c>
      <c r="IT24" s="165" t="str">
        <f>IF(IT23="","",VLOOKUP(IT23,Presentación!$AL$3:$AN$574,2,FALSE))</f>
        <v/>
      </c>
      <c r="IU24" s="165" t="str">
        <f>IF(IU23="","",VLOOKUP(IU23,Presentación!$AL$3:$AN$574,2,FALSE))</f>
        <v/>
      </c>
      <c r="IV24" s="165" t="str">
        <f>IF(IV23="","",VLOOKUP(IV23,Presentación!$AL$3:$AN$574,2,FALSE))</f>
        <v/>
      </c>
      <c r="IW24" s="165" t="str">
        <f>IF(IW23="","",VLOOKUP(IW23,Presentación!$AL$3:$AN$574,2,FALSE))</f>
        <v/>
      </c>
      <c r="IX24" s="165" t="str">
        <f>IF(IX23="","",VLOOKUP(IX23,Presentación!$AL$3:$AN$574,2,FALSE))</f>
        <v/>
      </c>
      <c r="IY24" s="165" t="str">
        <f>IF(IY23="","",VLOOKUP(IY23,Presentación!$AL$3:$AN$574,2,FALSE))</f>
        <v/>
      </c>
      <c r="IZ24" s="165" t="str">
        <f>IF(IZ23="","",VLOOKUP(IZ23,Presentación!$AL$3:$AN$574,2,FALSE))</f>
        <v/>
      </c>
      <c r="JA24" s="165" t="str">
        <f>IF(JA23="","",VLOOKUP(JA23,Presentación!$AL$3:$AN$574,2,FALSE))</f>
        <v/>
      </c>
      <c r="JB24" s="165" t="str">
        <f>IF(JB23="","",VLOOKUP(JB23,Presentación!$AL$3:$AN$574,2,FALSE))</f>
        <v/>
      </c>
      <c r="JC24" s="165" t="str">
        <f>IF(JC23="","",VLOOKUP(JC23,Presentación!$AL$3:$AN$574,2,FALSE))</f>
        <v/>
      </c>
      <c r="JD24" s="165" t="str">
        <f>IF(JD23="","",VLOOKUP(JD23,Presentación!$AL$3:$AN$574,2,FALSE))</f>
        <v/>
      </c>
      <c r="JE24" s="165" t="str">
        <f>IF(JE23="","",VLOOKUP(JE23,Presentación!$AL$3:$AN$574,2,FALSE))</f>
        <v/>
      </c>
      <c r="JF24" s="165" t="str">
        <f>IF(JF23="","",VLOOKUP(JF23,Presentación!$AL$3:$AN$574,2,FALSE))</f>
        <v/>
      </c>
      <c r="JG24" s="165" t="str">
        <f>IF(JG23="","",VLOOKUP(JG23,Presentación!$AL$3:$AN$574,2,FALSE))</f>
        <v/>
      </c>
      <c r="JH24" s="165" t="str">
        <f>IF(JH23="","",VLOOKUP(JH23,Presentación!$AL$3:$AN$574,2,FALSE))</f>
        <v/>
      </c>
      <c r="JI24" s="165" t="str">
        <f>IF(JI23="","",VLOOKUP(JI23,Presentación!$AL$3:$AN$574,2,FALSE))</f>
        <v/>
      </c>
      <c r="JJ24" s="165" t="str">
        <f>IF(JJ23="","",VLOOKUP(JJ23,Presentación!$AL$3:$AN$574,2,FALSE))</f>
        <v/>
      </c>
      <c r="JK24" s="165" t="str">
        <f>IF(JK23="","",VLOOKUP(JK23,Presentación!$AL$3:$AN$574,2,FALSE))</f>
        <v/>
      </c>
      <c r="JL24" s="165" t="str">
        <f>IF(JL23="","",VLOOKUP(JL23,Presentación!$AL$3:$AN$574,2,FALSE))</f>
        <v/>
      </c>
      <c r="JM24" s="165" t="str">
        <f>IF(JM23="","",VLOOKUP(JM23,Presentación!$AL$3:$AN$574,2,FALSE))</f>
        <v/>
      </c>
      <c r="JN24" s="165" t="str">
        <f>IF(JN23="","",VLOOKUP(JN23,Presentación!$AL$3:$AN$574,2,FALSE))</f>
        <v/>
      </c>
      <c r="JO24" s="165" t="str">
        <f>IF(JO23="","",VLOOKUP(JO23,Presentación!$AL$3:$AN$574,2,FALSE))</f>
        <v/>
      </c>
      <c r="JP24" s="165" t="str">
        <f>IF(JP23="","",VLOOKUP(JP23,Presentación!$AL$3:$AN$574,2,FALSE))</f>
        <v/>
      </c>
      <c r="JQ24" s="165" t="str">
        <f>IF(JQ23="","",VLOOKUP(JQ23,Presentación!$AL$3:$AN$574,2,FALSE))</f>
        <v/>
      </c>
      <c r="JR24" s="165" t="str">
        <f>IF(JR23="","",VLOOKUP(JR23,Presentación!$AL$3:$AN$574,2,FALSE))</f>
        <v/>
      </c>
      <c r="JS24" s="165" t="str">
        <f>IF(JS23="","",VLOOKUP(JS23,Presentación!$AL$3:$AN$574,2,FALSE))</f>
        <v/>
      </c>
      <c r="JT24" s="165" t="str">
        <f>IF(JT23="","",VLOOKUP(JT23,Presentación!$AL$3:$AN$574,2,FALSE))</f>
        <v/>
      </c>
      <c r="JU24" s="165" t="str">
        <f>IF(JU23="","",VLOOKUP(JU23,Presentación!$AL$3:$AN$574,2,FALSE))</f>
        <v/>
      </c>
      <c r="JV24" s="165" t="str">
        <f>IF(JV23="","",VLOOKUP(JV23,Presentación!$AL$3:$AN$574,2,FALSE))</f>
        <v/>
      </c>
      <c r="JW24" s="165" t="str">
        <f>IF(JW23="","",VLOOKUP(JW23,Presentación!$AL$3:$AN$574,2,FALSE))</f>
        <v/>
      </c>
      <c r="JX24" s="165" t="str">
        <f>IF(JX23="","",VLOOKUP(JX23,Presentación!$AL$3:$AN$574,2,FALSE))</f>
        <v/>
      </c>
      <c r="JY24" s="165" t="str">
        <f>IF(JY23="","",VLOOKUP(JY23,Presentación!$AL$3:$AN$574,2,FALSE))</f>
        <v/>
      </c>
      <c r="JZ24" s="165" t="str">
        <f>IF(JZ23="","",VLOOKUP(JZ23,Presentación!$AL$3:$AN$574,2,FALSE))</f>
        <v/>
      </c>
      <c r="KA24" s="165" t="str">
        <f>IF(KA23="","",VLOOKUP(KA23,Presentación!$AL$3:$AN$574,2,FALSE))</f>
        <v/>
      </c>
      <c r="KB24" s="165" t="str">
        <f>IF(KB23="","",VLOOKUP(KB23,Presentación!$AL$3:$AN$574,2,FALSE))</f>
        <v/>
      </c>
      <c r="KC24" s="165" t="str">
        <f>IF(KC23="","",VLOOKUP(KC23,Presentación!$AL$3:$AN$574,2,FALSE))</f>
        <v/>
      </c>
      <c r="KD24" s="165" t="str">
        <f>IF(KD23="","",VLOOKUP(KD23,Presentación!$AL$3:$AN$574,2,FALSE))</f>
        <v/>
      </c>
      <c r="KE24" s="165" t="str">
        <f>IF(KE23="","",VLOOKUP(KE23,Presentación!$AL$3:$AN$574,2,FALSE))</f>
        <v/>
      </c>
      <c r="KF24" s="165" t="str">
        <f>IF(KF23="","",VLOOKUP(KF23,Presentación!$AL$3:$AN$574,2,FALSE))</f>
        <v/>
      </c>
      <c r="KG24" s="165" t="str">
        <f>IF(KG23="","",VLOOKUP(KG23,Presentación!$AL$3:$AN$574,2,FALSE))</f>
        <v/>
      </c>
      <c r="KH24" s="165" t="str">
        <f>IF(KH23="","",VLOOKUP(KH23,Presentación!$AL$3:$AN$574,2,FALSE))</f>
        <v/>
      </c>
      <c r="KI24" s="165" t="str">
        <f>IF(KI23="","",VLOOKUP(KI23,Presentación!$AL$3:$AN$574,2,FALSE))</f>
        <v/>
      </c>
      <c r="KJ24" s="165" t="str">
        <f>IF(KJ23="","",VLOOKUP(KJ23,Presentación!$AL$3:$AN$574,2,FALSE))</f>
        <v/>
      </c>
      <c r="KK24" s="165" t="str">
        <f>IF(KK23="","",VLOOKUP(KK23,Presentación!$AL$3:$AN$574,2,FALSE))</f>
        <v/>
      </c>
      <c r="KL24" s="165" t="str">
        <f>IF(KL23="","",VLOOKUP(KL23,Presentación!$AL$3:$AN$574,2,FALSE))</f>
        <v/>
      </c>
      <c r="KM24" s="165" t="str">
        <f>IF(KM23="","",VLOOKUP(KM23,Presentación!$AL$3:$AN$574,2,FALSE))</f>
        <v/>
      </c>
      <c r="KN24" s="165" t="str">
        <f>IF(KN23="","",VLOOKUP(KN23,Presentación!$AL$3:$AN$574,2,FALSE))</f>
        <v/>
      </c>
      <c r="KO24" s="165" t="str">
        <f>IF(KO23="","",VLOOKUP(KO23,Presentación!$AL$3:$AN$574,2,FALSE))</f>
        <v/>
      </c>
      <c r="KP24" s="165" t="str">
        <f>IF(KP23="","",VLOOKUP(KP23,Presentación!$AL$3:$AN$574,2,FALSE))</f>
        <v/>
      </c>
      <c r="KQ24" s="165" t="str">
        <f>IF(KQ23="","",VLOOKUP(KQ23,Presentación!$AL$3:$AN$574,2,FALSE))</f>
        <v/>
      </c>
      <c r="KR24" s="165" t="str">
        <f>IF(KR23="","",VLOOKUP(KR23,Presentación!$AL$3:$AN$574,2,FALSE))</f>
        <v/>
      </c>
      <c r="KS24" s="165" t="str">
        <f>IF(KS23="","",VLOOKUP(KS23,Presentación!$AL$3:$AN$574,2,FALSE))</f>
        <v/>
      </c>
      <c r="KT24" s="165" t="str">
        <f>IF(KT23="","",VLOOKUP(KT23,Presentación!$AL$3:$AN$574,2,FALSE))</f>
        <v/>
      </c>
      <c r="KU24" s="165" t="str">
        <f>IF(KU23="","",VLOOKUP(KU23,Presentación!$AL$3:$AN$574,2,FALSE))</f>
        <v/>
      </c>
      <c r="KV24" s="165" t="str">
        <f>IF(KV23="","",VLOOKUP(KV23,Presentación!$AL$3:$AN$574,2,FALSE))</f>
        <v/>
      </c>
      <c r="KW24" s="165" t="str">
        <f>IF(KW23="","",VLOOKUP(KW23,Presentación!$AL$3:$AN$574,2,FALSE))</f>
        <v/>
      </c>
      <c r="KX24" s="165" t="str">
        <f>IF(KX23="","",VLOOKUP(KX23,Presentación!$AL$3:$AN$574,2,FALSE))</f>
        <v/>
      </c>
      <c r="KY24" s="165" t="str">
        <f>IF(KY23="","",VLOOKUP(KY23,Presentación!$AL$3:$AN$574,2,FALSE))</f>
        <v/>
      </c>
      <c r="KZ24" s="165" t="str">
        <f>IF(KZ23="","",VLOOKUP(KZ23,Presentación!$AL$3:$AN$574,2,FALSE))</f>
        <v/>
      </c>
      <c r="LA24" s="165" t="str">
        <f>IF(LA23="","",VLOOKUP(LA23,Presentación!$AL$3:$AN$574,2,FALSE))</f>
        <v/>
      </c>
      <c r="LB24" s="165" t="str">
        <f>IF(LB23="","",VLOOKUP(LB23,Presentación!$AL$3:$AN$574,2,FALSE))</f>
        <v/>
      </c>
      <c r="LC24" s="165" t="str">
        <f>IF(LC23="","",VLOOKUP(LC23,Presentación!$AL$3:$AN$574,2,FALSE))</f>
        <v/>
      </c>
      <c r="LD24" s="165" t="str">
        <f>IF(LD23="","",VLOOKUP(LD23,Presentación!$AL$3:$AN$574,2,FALSE))</f>
        <v/>
      </c>
      <c r="LE24" s="165" t="str">
        <f>IF(LE23="","",VLOOKUP(LE23,Presentación!$AL$3:$AN$574,2,FALSE))</f>
        <v/>
      </c>
      <c r="LF24" s="165" t="str">
        <f>IF(LF23="","",VLOOKUP(LF23,Presentación!$AL$3:$AN$574,2,FALSE))</f>
        <v/>
      </c>
      <c r="LG24" s="165" t="str">
        <f>IF(LG23="","",VLOOKUP(LG23,Presentación!$AL$3:$AN$574,2,FALSE))</f>
        <v/>
      </c>
      <c r="LH24" s="165" t="str">
        <f>IF(LH23="","",VLOOKUP(LH23,Presentación!$AL$3:$AN$574,2,FALSE))</f>
        <v/>
      </c>
      <c r="LI24" s="165" t="str">
        <f>IF(LI23="","",VLOOKUP(LI23,Presentación!$AL$3:$AN$574,2,FALSE))</f>
        <v/>
      </c>
      <c r="LJ24" s="165" t="str">
        <f>IF(LJ23="","",VLOOKUP(LJ23,Presentación!$AL$3:$AN$574,2,FALSE))</f>
        <v/>
      </c>
      <c r="LK24" s="165" t="str">
        <f>IF(LK23="","",VLOOKUP(LK23,Presentación!$AL$3:$AN$574,2,FALSE))</f>
        <v/>
      </c>
      <c r="LL24" s="165" t="str">
        <f>IF(LL23="","",VLOOKUP(LL23,Presentación!$AL$3:$AN$574,2,FALSE))</f>
        <v/>
      </c>
      <c r="LM24" s="165" t="str">
        <f>IF(LM23="","",VLOOKUP(LM23,Presentación!$AL$3:$AN$574,2,FALSE))</f>
        <v/>
      </c>
      <c r="LN24" s="165" t="str">
        <f>IF(LN23="","",VLOOKUP(LN23,Presentación!$AL$3:$AN$574,2,FALSE))</f>
        <v/>
      </c>
      <c r="LO24" s="165" t="str">
        <f>IF(LO23="","",VLOOKUP(LO23,Presentación!$AL$3:$AN$574,2,FALSE))</f>
        <v/>
      </c>
      <c r="LP24" s="165" t="str">
        <f>IF(LP23="","",VLOOKUP(LP23,Presentación!$AL$3:$AN$574,2,FALSE))</f>
        <v/>
      </c>
      <c r="LQ24" s="165" t="str">
        <f>IF(LQ23="","",VLOOKUP(LQ23,Presentación!$AL$3:$AN$574,2,FALSE))</f>
        <v/>
      </c>
      <c r="LR24" s="165" t="str">
        <f>IF(LR23="","",VLOOKUP(LR23,Presentación!$AL$3:$AN$574,2,FALSE))</f>
        <v/>
      </c>
      <c r="LS24" s="165" t="str">
        <f>IF(LS23="","",VLOOKUP(LS23,Presentación!$AL$3:$AN$574,2,FALSE))</f>
        <v/>
      </c>
      <c r="LT24" s="165" t="str">
        <f>IF(LT23="","",VLOOKUP(LT23,Presentación!$AL$3:$AN$574,2,FALSE))</f>
        <v/>
      </c>
      <c r="LU24" s="165" t="str">
        <f>IF(LU23="","",VLOOKUP(LU23,Presentación!$AL$3:$AN$574,2,FALSE))</f>
        <v/>
      </c>
      <c r="LV24" s="165" t="str">
        <f>IF(LV23="","",VLOOKUP(LV23,Presentación!$AL$3:$AN$574,2,FALSE))</f>
        <v/>
      </c>
      <c r="LW24" s="165" t="str">
        <f>IF(LW23="","",VLOOKUP(LW23,Presentación!$AL$3:$AN$574,2,FALSE))</f>
        <v/>
      </c>
      <c r="LX24" s="165" t="str">
        <f>IF(LX23="","",VLOOKUP(LX23,Presentación!$AL$3:$AN$574,2,FALSE))</f>
        <v/>
      </c>
      <c r="LY24" s="165" t="str">
        <f>IF(LY23="","",VLOOKUP(LY23,Presentación!$AL$3:$AN$574,2,FALSE))</f>
        <v/>
      </c>
      <c r="LZ24" s="165" t="str">
        <f>IF(LZ23="","",VLOOKUP(LZ23,Presentación!$AL$3:$AN$574,2,FALSE))</f>
        <v/>
      </c>
      <c r="MA24" s="165" t="str">
        <f>IF(MA23="","",VLOOKUP(MA23,Presentación!$AL$3:$AN$574,2,FALSE))</f>
        <v/>
      </c>
      <c r="MB24" s="165" t="str">
        <f>IF(MB23="","",VLOOKUP(MB23,Presentación!$AL$3:$AN$574,2,FALSE))</f>
        <v/>
      </c>
      <c r="MC24" s="165" t="str">
        <f>IF(MC23="","",VLOOKUP(MC23,Presentación!$AL$3:$AN$574,2,FALSE))</f>
        <v/>
      </c>
      <c r="MD24" s="165" t="str">
        <f>IF(MD23="","",VLOOKUP(MD23,Presentación!$AL$3:$AN$574,2,FALSE))</f>
        <v/>
      </c>
      <c r="ME24" s="165" t="str">
        <f>IF(ME23="","",VLOOKUP(ME23,Presentación!$AL$3:$AN$574,2,FALSE))</f>
        <v/>
      </c>
      <c r="MF24" s="165" t="str">
        <f>IF(MF23="","",VLOOKUP(MF23,Presentación!$AL$3:$AN$574,2,FALSE))</f>
        <v/>
      </c>
      <c r="MG24" s="165" t="str">
        <f>IF(MG23="","",VLOOKUP(MG23,Presentación!$AL$3:$AN$574,2,FALSE))</f>
        <v/>
      </c>
      <c r="MH24" s="165" t="str">
        <f>IF(MH23="","",VLOOKUP(MH23,Presentación!$AL$3:$AN$574,2,FALSE))</f>
        <v/>
      </c>
      <c r="MI24" s="165" t="str">
        <f>IF(MI23="","",VLOOKUP(MI23,Presentación!$AL$3:$AN$574,2,FALSE))</f>
        <v/>
      </c>
      <c r="MJ24" s="165" t="str">
        <f>IF(MJ23="","",VLOOKUP(MJ23,Presentación!$AL$3:$AN$574,2,FALSE))</f>
        <v/>
      </c>
      <c r="MK24" s="165" t="str">
        <f>IF(MK23="","",VLOOKUP(MK23,Presentación!$AL$3:$AN$574,2,FALSE))</f>
        <v/>
      </c>
      <c r="ML24" s="165" t="str">
        <f>IF(ML23="","",VLOOKUP(ML23,Presentación!$AL$3:$AN$574,2,FALSE))</f>
        <v/>
      </c>
      <c r="MM24" s="165" t="str">
        <f>IF(MM23="","",VLOOKUP(MM23,Presentación!$AL$3:$AN$574,2,FALSE))</f>
        <v/>
      </c>
      <c r="MN24" s="165" t="str">
        <f>IF(MN23="","",VLOOKUP(MN23,Presentación!$AL$3:$AN$574,2,FALSE))</f>
        <v/>
      </c>
      <c r="MO24" s="165" t="str">
        <f>IF(MO23="","",VLOOKUP(MO23,Presentación!$AL$3:$AN$574,2,FALSE))</f>
        <v/>
      </c>
      <c r="MP24" s="165" t="str">
        <f>IF(MP23="","",VLOOKUP(MP23,Presentación!$AL$3:$AN$574,2,FALSE))</f>
        <v/>
      </c>
      <c r="MQ24" s="165" t="str">
        <f>IF(MQ23="","",VLOOKUP(MQ23,Presentación!$AL$3:$AN$574,2,FALSE))</f>
        <v/>
      </c>
      <c r="MR24" s="165" t="str">
        <f>IF(MR23="","",VLOOKUP(MR23,Presentación!$AL$3:$AN$574,2,FALSE))</f>
        <v/>
      </c>
      <c r="MS24" s="165" t="str">
        <f>IF(MS23="","",VLOOKUP(MS23,Presentación!$AL$3:$AN$574,2,FALSE))</f>
        <v/>
      </c>
      <c r="MT24" s="165" t="str">
        <f>IF(MT23="","",VLOOKUP(MT23,Presentación!$AL$3:$AN$574,2,FALSE))</f>
        <v/>
      </c>
      <c r="MU24" s="165" t="str">
        <f>IF(MU23="","",VLOOKUP(MU23,Presentación!$AL$3:$AN$574,2,FALSE))</f>
        <v/>
      </c>
      <c r="MV24" s="165" t="str">
        <f>IF(MV23="","",VLOOKUP(MV23,Presentación!$AL$3:$AN$574,2,FALSE))</f>
        <v/>
      </c>
      <c r="MW24" s="165" t="str">
        <f>IF(MW23="","",VLOOKUP(MW23,Presentación!$AL$3:$AN$574,2,FALSE))</f>
        <v/>
      </c>
      <c r="MX24" s="165" t="str">
        <f>IF(MX23="","",VLOOKUP(MX23,Presentación!$AL$3:$AN$574,2,FALSE))</f>
        <v/>
      </c>
      <c r="MY24" s="165" t="str">
        <f>IF(MY23="","",VLOOKUP(MY23,Presentación!$AL$3:$AN$574,2,FALSE))</f>
        <v/>
      </c>
      <c r="MZ24" s="165" t="str">
        <f>IF(MZ23="","",VLOOKUP(MZ23,Presentación!$AL$3:$AN$574,2,FALSE))</f>
        <v/>
      </c>
      <c r="NA24" s="165" t="str">
        <f>IF(NA23="","",VLOOKUP(NA23,Presentación!$AL$3:$AN$574,2,FALSE))</f>
        <v/>
      </c>
      <c r="NB24" s="165" t="str">
        <f>IF(NB23="","",VLOOKUP(NB23,Presentación!$AL$3:$AN$574,2,FALSE))</f>
        <v/>
      </c>
      <c r="NC24" s="165" t="str">
        <f>IF(NC23="","",VLOOKUP(NC23,Presentación!$AL$3:$AN$574,2,FALSE))</f>
        <v/>
      </c>
      <c r="ND24" s="165" t="str">
        <f>IF(ND23="","",VLOOKUP(ND23,Presentación!$AL$3:$AN$574,2,FALSE))</f>
        <v/>
      </c>
      <c r="NE24" s="165" t="str">
        <f>IF(NE23="","",VLOOKUP(NE23,Presentación!$AL$3:$AN$574,2,FALSE))</f>
        <v/>
      </c>
      <c r="NF24" s="165" t="str">
        <f>IF(NF23="","",VLOOKUP(NF23,Presentación!$AL$3:$AN$574,2,FALSE))</f>
        <v/>
      </c>
      <c r="NG24" s="165" t="str">
        <f>IF(NG23="","",VLOOKUP(NG23,Presentación!$AL$3:$AN$574,2,FALSE))</f>
        <v/>
      </c>
      <c r="NH24" s="165" t="str">
        <f>IF(NH23="","",VLOOKUP(NH23,Presentación!$AL$3:$AN$574,2,FALSE))</f>
        <v/>
      </c>
      <c r="NI24" s="165" t="str">
        <f>IF(NI23="","",VLOOKUP(NI23,Presentación!$AL$3:$AN$574,2,FALSE))</f>
        <v/>
      </c>
      <c r="NJ24" s="165" t="str">
        <f>IF(NJ23="","",VLOOKUP(NJ23,Presentación!$AL$3:$AN$574,2,FALSE))</f>
        <v/>
      </c>
      <c r="NK24" s="165" t="str">
        <f>IF(NK23="","",VLOOKUP(NK23,Presentación!$AL$3:$AN$574,2,FALSE))</f>
        <v/>
      </c>
      <c r="NL24" s="165" t="str">
        <f>IF(NL23="","",VLOOKUP(NL23,Presentación!$AL$3:$AN$574,2,FALSE))</f>
        <v/>
      </c>
      <c r="NM24" s="165" t="str">
        <f>IF(NM23="","",VLOOKUP(NM23,Presentación!$AL$3:$AN$574,2,FALSE))</f>
        <v/>
      </c>
      <c r="NN24" s="165" t="str">
        <f>IF(NN23="","",VLOOKUP(NN23,Presentación!$AL$3:$AN$574,2,FALSE))</f>
        <v/>
      </c>
      <c r="NO24" s="165" t="str">
        <f>IF(NO23="","",VLOOKUP(NO23,Presentación!$AL$3:$AN$574,2,FALSE))</f>
        <v/>
      </c>
      <c r="NP24" s="165" t="str">
        <f>IF(NP23="","",VLOOKUP(NP23,Presentación!$AL$3:$AN$574,2,FALSE))</f>
        <v/>
      </c>
      <c r="NQ24" s="165" t="str">
        <f>IF(NQ23="","",VLOOKUP(NQ23,Presentación!$AL$3:$AN$574,2,FALSE))</f>
        <v/>
      </c>
      <c r="NR24" s="165" t="str">
        <f>IF(NR23="","",VLOOKUP(NR23,Presentación!$AL$3:$AN$574,2,FALSE))</f>
        <v/>
      </c>
      <c r="NS24" s="165" t="str">
        <f>IF(NS23="","",VLOOKUP(NS23,Presentación!$AL$3:$AN$574,2,FALSE))</f>
        <v/>
      </c>
      <c r="NT24" s="165" t="str">
        <f>IF(NT23="","",VLOOKUP(NT23,Presentación!$AL$3:$AN$574,2,FALSE))</f>
        <v/>
      </c>
      <c r="NU24" s="165" t="str">
        <f>IF(NU23="","",VLOOKUP(NU23,Presentación!$AL$3:$AN$574,2,FALSE))</f>
        <v/>
      </c>
      <c r="NV24" s="165" t="str">
        <f>IF(NV23="","",VLOOKUP(NV23,Presentación!$AL$3:$AN$574,2,FALSE))</f>
        <v/>
      </c>
      <c r="NW24" s="165" t="str">
        <f>IF(NW23="","",VLOOKUP(NW23,Presentación!$AL$3:$AN$574,2,FALSE))</f>
        <v/>
      </c>
      <c r="NX24" s="165" t="str">
        <f>IF(NX23="","",VLOOKUP(NX23,Presentación!$AL$3:$AN$574,2,FALSE))</f>
        <v/>
      </c>
      <c r="NY24" s="165" t="str">
        <f>IF(NY23="","",VLOOKUP(NY23,Presentación!$AL$3:$AN$574,2,FALSE))</f>
        <v/>
      </c>
      <c r="NZ24" s="165" t="str">
        <f>IF(NZ23="","",VLOOKUP(NZ23,Presentación!$AL$3:$AN$574,2,FALSE))</f>
        <v/>
      </c>
      <c r="OA24" s="165" t="str">
        <f>IF(OA23="","",VLOOKUP(OA23,Presentación!$AL$3:$AN$574,2,FALSE))</f>
        <v/>
      </c>
      <c r="OB24" s="165" t="str">
        <f>IF(OB23="","",VLOOKUP(OB23,Presentación!$AL$3:$AN$574,2,FALSE))</f>
        <v/>
      </c>
      <c r="OC24" s="165" t="str">
        <f>IF(OC23="","",VLOOKUP(OC23,Presentación!$AL$3:$AN$574,2,FALSE))</f>
        <v/>
      </c>
      <c r="OD24" s="165" t="str">
        <f>IF(OD23="","",VLOOKUP(OD23,Presentación!$AL$3:$AN$574,2,FALSE))</f>
        <v/>
      </c>
      <c r="OE24" s="165" t="str">
        <f>IF(OE23="","",VLOOKUP(OE23,Presentación!$AL$3:$AN$574,2,FALSE))</f>
        <v/>
      </c>
      <c r="OF24" s="165" t="str">
        <f>IF(OF23="","",VLOOKUP(OF23,Presentación!$AL$3:$AN$574,2,FALSE))</f>
        <v/>
      </c>
      <c r="OG24" s="165" t="str">
        <f>IF(OG23="","",VLOOKUP(OG23,Presentación!$AL$3:$AN$574,2,FALSE))</f>
        <v/>
      </c>
      <c r="OH24" s="165" t="str">
        <f>IF(OH23="","",VLOOKUP(OH23,Presentación!$AL$3:$AN$574,2,FALSE))</f>
        <v/>
      </c>
      <c r="OI24" s="165" t="str">
        <f>IF(OI23="","",VLOOKUP(OI23,Presentación!$AL$3:$AN$574,2,FALSE))</f>
        <v/>
      </c>
      <c r="OJ24" s="165" t="str">
        <f>IF(OJ23="","",VLOOKUP(OJ23,Presentación!$AL$3:$AN$574,2,FALSE))</f>
        <v/>
      </c>
      <c r="OK24" s="165" t="str">
        <f>IF(OK23="","",VLOOKUP(OK23,Presentación!$AL$3:$AN$574,2,FALSE))</f>
        <v/>
      </c>
      <c r="OL24" s="165" t="str">
        <f>IF(OL23="","",VLOOKUP(OL23,Presentación!$AL$3:$AN$574,2,FALSE))</f>
        <v/>
      </c>
      <c r="OM24" s="165" t="str">
        <f>IF(OM23="","",VLOOKUP(OM23,Presentación!$AL$3:$AN$574,2,FALSE))</f>
        <v/>
      </c>
      <c r="ON24" s="165" t="str">
        <f>IF(ON23="","",VLOOKUP(ON23,Presentación!$AL$3:$AN$574,2,FALSE))</f>
        <v/>
      </c>
      <c r="OO24" s="165" t="str">
        <f>IF(OO23="","",VLOOKUP(OO23,Presentación!$AL$3:$AN$574,2,FALSE))</f>
        <v/>
      </c>
      <c r="OP24" s="165" t="str">
        <f>IF(OP23="","",VLOOKUP(OP23,Presentación!$AL$3:$AN$574,2,FALSE))</f>
        <v/>
      </c>
      <c r="OQ24" s="165" t="str">
        <f>IF(OQ23="","",VLOOKUP(OQ23,Presentación!$AL$3:$AN$574,2,FALSE))</f>
        <v/>
      </c>
      <c r="OR24" s="165" t="str">
        <f>IF(OR23="","",VLOOKUP(OR23,Presentación!$AL$3:$AN$574,2,FALSE))</f>
        <v/>
      </c>
      <c r="OS24" s="165" t="str">
        <f>IF(OS23="","",VLOOKUP(OS23,Presentación!$AL$3:$AN$574,2,FALSE))</f>
        <v/>
      </c>
      <c r="OT24" s="165" t="str">
        <f>IF(OT23="","",VLOOKUP(OT23,Presentación!$AL$3:$AN$574,2,FALSE))</f>
        <v/>
      </c>
      <c r="OU24" s="165" t="str">
        <f>IF(OU23="","",VLOOKUP(OU23,Presentación!$AL$3:$AN$574,2,FALSE))</f>
        <v/>
      </c>
      <c r="OV24" s="165" t="str">
        <f>IF(OV23="","",VLOOKUP(OV23,Presentación!$AL$3:$AN$574,2,FALSE))</f>
        <v/>
      </c>
      <c r="OW24" s="165" t="str">
        <f>IF(OW23="","",VLOOKUP(OW23,Presentación!$AL$3:$AN$574,2,FALSE))</f>
        <v/>
      </c>
      <c r="OX24" s="165" t="str">
        <f>IF(OX23="","",VLOOKUP(OX23,Presentación!$AL$3:$AN$574,2,FALSE))</f>
        <v/>
      </c>
      <c r="OY24" s="165" t="str">
        <f>IF(OY23="","",VLOOKUP(OY23,Presentación!$AL$3:$AN$574,2,FALSE))</f>
        <v/>
      </c>
      <c r="OZ24" s="165" t="str">
        <f>IF(OZ23="","",VLOOKUP(OZ23,Presentación!$AL$3:$AN$574,2,FALSE))</f>
        <v/>
      </c>
      <c r="PA24" s="165" t="str">
        <f>IF(PA23="","",VLOOKUP(PA23,Presentación!$AL$3:$AN$574,2,FALSE))</f>
        <v/>
      </c>
      <c r="PB24" s="165" t="str">
        <f>IF(PB23="","",VLOOKUP(PB23,Presentación!$AL$3:$AN$574,2,FALSE))</f>
        <v/>
      </c>
      <c r="PC24" s="165" t="str">
        <f>IF(PC23="","",VLOOKUP(PC23,Presentación!$AL$3:$AN$574,2,FALSE))</f>
        <v/>
      </c>
      <c r="PD24" s="165" t="str">
        <f>IF(PD23="","",VLOOKUP(PD23,Presentación!$AL$3:$AN$574,2,FALSE))</f>
        <v/>
      </c>
      <c r="PE24" s="165" t="str">
        <f>IF(PE23="","",VLOOKUP(PE23,Presentación!$AL$3:$AN$574,2,FALSE))</f>
        <v/>
      </c>
      <c r="PF24" s="165" t="str">
        <f>IF(PF23="","",VLOOKUP(PF23,Presentación!$AL$3:$AN$574,2,FALSE))</f>
        <v/>
      </c>
      <c r="PG24" s="165" t="str">
        <f>IF(PG23="","",VLOOKUP(PG23,Presentación!$AL$3:$AN$574,2,FALSE))</f>
        <v/>
      </c>
      <c r="PH24" s="165" t="str">
        <f>IF(PH23="","",VLOOKUP(PH23,Presentación!$AL$3:$AN$574,2,FALSE))</f>
        <v/>
      </c>
      <c r="PI24" s="165" t="str">
        <f>IF(PI23="","",VLOOKUP(PI23,Presentación!$AL$3:$AN$574,2,FALSE))</f>
        <v/>
      </c>
      <c r="PJ24" s="165" t="str">
        <f>IF(PJ23="","",VLOOKUP(PJ23,Presentación!$AL$3:$AN$574,2,FALSE))</f>
        <v/>
      </c>
      <c r="PK24" s="165" t="str">
        <f>IF(PK23="","",VLOOKUP(PK23,Presentación!$AL$3:$AN$574,2,FALSE))</f>
        <v/>
      </c>
      <c r="PL24" s="165" t="str">
        <f>IF(PL23="","",VLOOKUP(PL23,Presentación!$AL$3:$AN$574,2,FALSE))</f>
        <v/>
      </c>
      <c r="PM24" s="165" t="str">
        <f>IF(PM23="","",VLOOKUP(PM23,Presentación!$AL$3:$AN$574,2,FALSE))</f>
        <v/>
      </c>
      <c r="PN24" s="165" t="str">
        <f>IF(PN23="","",VLOOKUP(PN23,Presentación!$AL$3:$AN$574,2,FALSE))</f>
        <v/>
      </c>
      <c r="PO24" s="165" t="str">
        <f>IF(PO23="","",VLOOKUP(PO23,Presentación!$AL$3:$AN$574,2,FALSE))</f>
        <v/>
      </c>
      <c r="PP24" s="165" t="str">
        <f>IF(PP23="","",VLOOKUP(PP23,Presentación!$AL$3:$AN$574,2,FALSE))</f>
        <v/>
      </c>
      <c r="PQ24" s="165" t="str">
        <f>IF(PQ23="","",VLOOKUP(PQ23,Presentación!$AL$3:$AN$574,2,FALSE))</f>
        <v/>
      </c>
      <c r="PR24" s="165" t="str">
        <f>IF(PR23="","",VLOOKUP(PR23,Presentación!$AL$3:$AN$574,2,FALSE))</f>
        <v/>
      </c>
      <c r="PS24" s="165" t="str">
        <f>IF(PS23="","",VLOOKUP(PS23,Presentación!$AL$3:$AN$574,2,FALSE))</f>
        <v/>
      </c>
      <c r="PT24" s="165" t="str">
        <f>IF(PT23="","",VLOOKUP(PT23,Presentación!$AL$3:$AN$574,2,FALSE))</f>
        <v/>
      </c>
      <c r="PU24" s="165" t="str">
        <f>IF(PU23="","",VLOOKUP(PU23,Presentación!$AL$3:$AN$574,2,FALSE))</f>
        <v/>
      </c>
      <c r="PV24" s="165" t="str">
        <f>IF(PV23="","",VLOOKUP(PV23,Presentación!$AL$3:$AN$574,2,FALSE))</f>
        <v/>
      </c>
      <c r="PW24" s="165" t="str">
        <f>IF(PW23="","",VLOOKUP(PW23,Presentación!$AL$3:$AN$574,2,FALSE))</f>
        <v/>
      </c>
      <c r="PX24" s="165" t="str">
        <f>IF(PX23="","",VLOOKUP(PX23,Presentación!$AL$3:$AN$574,2,FALSE))</f>
        <v/>
      </c>
      <c r="PY24" s="165" t="str">
        <f>IF(PY23="","",VLOOKUP(PY23,Presentación!$AL$3:$AN$574,2,FALSE))</f>
        <v/>
      </c>
      <c r="PZ24" s="165" t="str">
        <f>IF(PZ23="","",VLOOKUP(PZ23,Presentación!$AL$3:$AN$574,2,FALSE))</f>
        <v/>
      </c>
      <c r="QA24" s="165" t="str">
        <f>IF(QA23="","",VLOOKUP(QA23,Presentación!$AL$3:$AN$574,2,FALSE))</f>
        <v/>
      </c>
      <c r="QB24" s="165" t="str">
        <f>IF(QB23="","",VLOOKUP(QB23,Presentación!$AL$3:$AN$574,2,FALSE))</f>
        <v/>
      </c>
      <c r="QC24" s="165" t="str">
        <f>IF(QC23="","",VLOOKUP(QC23,Presentación!$AL$3:$AN$574,2,FALSE))</f>
        <v/>
      </c>
      <c r="QD24" s="165" t="str">
        <f>IF(QD23="","",VLOOKUP(QD23,Presentación!$AL$3:$AN$574,2,FALSE))</f>
        <v/>
      </c>
      <c r="QE24" s="165" t="str">
        <f>IF(QE23="","",VLOOKUP(QE23,Presentación!$AL$3:$AN$574,2,FALSE))</f>
        <v/>
      </c>
      <c r="QF24" s="165" t="str">
        <f>IF(QF23="","",VLOOKUP(QF23,Presentación!$AL$3:$AN$574,2,FALSE))</f>
        <v/>
      </c>
      <c r="QG24" s="165" t="str">
        <f>IF(QG23="","",VLOOKUP(QG23,Presentación!$AL$3:$AN$574,2,FALSE))</f>
        <v/>
      </c>
      <c r="QH24" s="165" t="str">
        <f>IF(QH23="","",VLOOKUP(QH23,Presentación!$AL$3:$AN$574,2,FALSE))</f>
        <v/>
      </c>
      <c r="QI24" s="165" t="str">
        <f>IF(QI23="","",VLOOKUP(QI23,Presentación!$AL$3:$AN$574,2,FALSE))</f>
        <v/>
      </c>
      <c r="QJ24" s="165" t="str">
        <f>IF(QJ23="","",VLOOKUP(QJ23,Presentación!$AL$3:$AN$574,2,FALSE))</f>
        <v/>
      </c>
      <c r="QK24" s="165" t="str">
        <f>IF(QK23="","",VLOOKUP(QK23,Presentación!$AL$3:$AN$574,2,FALSE))</f>
        <v/>
      </c>
      <c r="QL24" s="165" t="str">
        <f>IF(QL23="","",VLOOKUP(QL23,Presentación!$AL$3:$AN$574,2,FALSE))</f>
        <v/>
      </c>
      <c r="QM24" s="165" t="str">
        <f>IF(QM23="","",VLOOKUP(QM23,Presentación!$AL$3:$AN$574,2,FALSE))</f>
        <v/>
      </c>
      <c r="QN24" s="165" t="str">
        <f>IF(QN23="","",VLOOKUP(QN23,Presentación!$AL$3:$AN$574,2,FALSE))</f>
        <v/>
      </c>
      <c r="QO24" s="165" t="str">
        <f>IF(QO23="","",VLOOKUP(QO23,Presentación!$AL$3:$AN$574,2,FALSE))</f>
        <v/>
      </c>
      <c r="QP24" s="165" t="str">
        <f>IF(QP23="","",VLOOKUP(QP23,Presentación!$AL$3:$AN$574,2,FALSE))</f>
        <v/>
      </c>
      <c r="QQ24" s="165" t="str">
        <f>IF(QQ23="","",VLOOKUP(QQ23,Presentación!$AL$3:$AN$574,2,FALSE))</f>
        <v/>
      </c>
      <c r="QR24" s="165" t="str">
        <f>IF(QR23="","",VLOOKUP(QR23,Presentación!$AL$3:$AN$574,2,FALSE))</f>
        <v/>
      </c>
      <c r="QS24" s="165" t="str">
        <f>IF(QS23="","",VLOOKUP(QS23,Presentación!$AL$3:$AN$574,2,FALSE))</f>
        <v/>
      </c>
      <c r="QT24" s="165" t="str">
        <f>IF(QT23="","",VLOOKUP(QT23,Presentación!$AL$3:$AN$574,2,FALSE))</f>
        <v/>
      </c>
      <c r="QU24" s="165" t="str">
        <f>IF(QU23="","",VLOOKUP(QU23,Presentación!$AL$3:$AN$574,2,FALSE))</f>
        <v/>
      </c>
      <c r="QV24" s="165" t="str">
        <f>IF(QV23="","",VLOOKUP(QV23,Presentación!$AL$3:$AN$574,2,FALSE))</f>
        <v/>
      </c>
      <c r="QW24" s="165" t="str">
        <f>IF(QW23="","",VLOOKUP(QW23,Presentación!$AL$3:$AN$574,2,FALSE))</f>
        <v/>
      </c>
      <c r="QX24" s="165" t="str">
        <f>IF(QX23="","",VLOOKUP(QX23,Presentación!$AL$3:$AN$574,2,FALSE))</f>
        <v/>
      </c>
      <c r="QY24" s="165" t="str">
        <f>IF(QY23="","",VLOOKUP(QY23,Presentación!$AL$3:$AN$574,2,FALSE))</f>
        <v/>
      </c>
      <c r="QZ24" s="165" t="str">
        <f>IF(QZ23="","",VLOOKUP(QZ23,Presentación!$AL$3:$AN$574,2,FALSE))</f>
        <v/>
      </c>
      <c r="RA24" s="165" t="str">
        <f>IF(RA23="","",VLOOKUP(RA23,Presentación!$AL$3:$AN$574,2,FALSE))</f>
        <v/>
      </c>
      <c r="RB24" s="165" t="str">
        <f>IF(RB23="","",VLOOKUP(RB23,Presentación!$AL$3:$AN$574,2,FALSE))</f>
        <v/>
      </c>
      <c r="RC24" s="165" t="str">
        <f>IF(RC23="","",VLOOKUP(RC23,Presentación!$AL$3:$AN$574,2,FALSE))</f>
        <v/>
      </c>
      <c r="RD24" s="165" t="str">
        <f>IF(RD23="","",VLOOKUP(RD23,Presentación!$AL$3:$AN$574,2,FALSE))</f>
        <v/>
      </c>
      <c r="RE24" s="165" t="str">
        <f>IF(RE23="","",VLOOKUP(RE23,Presentación!$AL$3:$AN$574,2,FALSE))</f>
        <v/>
      </c>
      <c r="RF24" s="165" t="str">
        <f>IF(RF23="","",VLOOKUP(RF23,Presentación!$AL$3:$AN$574,2,FALSE))</f>
        <v/>
      </c>
      <c r="RG24" s="165" t="str">
        <f>IF(RG23="","",VLOOKUP(RG23,Presentación!$AL$3:$AN$574,2,FALSE))</f>
        <v/>
      </c>
      <c r="RH24" s="165" t="str">
        <f>IF(RH23="","",VLOOKUP(RH23,Presentación!$AL$3:$AN$574,2,FALSE))</f>
        <v/>
      </c>
      <c r="RI24" s="165" t="str">
        <f>IF(RI23="","",VLOOKUP(RI23,Presentación!$AL$3:$AN$574,2,FALSE))</f>
        <v/>
      </c>
      <c r="RJ24" s="165" t="str">
        <f>IF(RJ23="","",VLOOKUP(RJ23,Presentación!$AL$3:$AN$574,2,FALSE))</f>
        <v/>
      </c>
      <c r="RK24" s="165" t="str">
        <f>IF(RK23="","",VLOOKUP(RK23,Presentación!$AL$3:$AN$574,2,FALSE))</f>
        <v/>
      </c>
      <c r="RL24" s="165" t="str">
        <f>IF(RL23="","",VLOOKUP(RL23,Presentación!$AL$3:$AN$574,2,FALSE))</f>
        <v/>
      </c>
      <c r="RM24" s="165" t="str">
        <f>IF(RM23="","",VLOOKUP(RM23,Presentación!$AL$3:$AN$574,2,FALSE))</f>
        <v/>
      </c>
      <c r="RN24" s="165" t="str">
        <f>IF(RN23="","",VLOOKUP(RN23,Presentación!$AL$3:$AN$574,2,FALSE))</f>
        <v/>
      </c>
      <c r="RO24" s="165" t="str">
        <f>IF(RO23="","",VLOOKUP(RO23,Presentación!$AL$3:$AN$574,2,FALSE))</f>
        <v/>
      </c>
      <c r="RP24" s="165" t="str">
        <f>IF(RP23="","",VLOOKUP(RP23,Presentación!$AL$3:$AN$574,2,FALSE))</f>
        <v/>
      </c>
      <c r="RQ24" s="165" t="str">
        <f>IF(RQ23="","",VLOOKUP(RQ23,Presentación!$AL$3:$AN$574,2,FALSE))</f>
        <v/>
      </c>
      <c r="RR24" s="165" t="str">
        <f>IF(RR23="","",VLOOKUP(RR23,Presentación!$AL$3:$AN$574,2,FALSE))</f>
        <v/>
      </c>
      <c r="RS24" s="165" t="str">
        <f>IF(RS23="","",VLOOKUP(RS23,Presentación!$AL$3:$AN$574,2,FALSE))</f>
        <v/>
      </c>
      <c r="RT24" s="165" t="str">
        <f>IF(RT23="","",VLOOKUP(RT23,Presentación!$AL$3:$AN$574,2,FALSE))</f>
        <v/>
      </c>
      <c r="RU24" s="165" t="str">
        <f>IF(RU23="","",VLOOKUP(RU23,Presentación!$AL$3:$AN$574,2,FALSE))</f>
        <v/>
      </c>
      <c r="RV24" s="165" t="str">
        <f>IF(RV23="","",VLOOKUP(RV23,Presentación!$AL$3:$AN$574,2,FALSE))</f>
        <v/>
      </c>
      <c r="RW24" s="165" t="str">
        <f>IF(RW23="","",VLOOKUP(RW23,Presentación!$AL$3:$AN$574,2,FALSE))</f>
        <v/>
      </c>
      <c r="RX24" s="165" t="str">
        <f>IF(RX23="","",VLOOKUP(RX23,Presentación!$AL$3:$AN$574,2,FALSE))</f>
        <v/>
      </c>
      <c r="RY24" s="165" t="str">
        <f>IF(RY23="","",VLOOKUP(RY23,Presentación!$AL$3:$AN$574,2,FALSE))</f>
        <v/>
      </c>
      <c r="RZ24" s="165" t="str">
        <f>IF(RZ23="","",VLOOKUP(RZ23,Presentación!$AL$3:$AN$574,2,FALSE))</f>
        <v/>
      </c>
      <c r="SA24" s="165" t="str">
        <f>IF(SA23="","",VLOOKUP(SA23,Presentación!$AL$3:$AN$574,2,FALSE))</f>
        <v/>
      </c>
      <c r="SB24" s="165" t="str">
        <f>IF(SB23="","",VLOOKUP(SB23,Presentación!$AL$3:$AN$574,2,FALSE))</f>
        <v/>
      </c>
      <c r="SC24" s="165" t="str">
        <f>IF(SC23="","",VLOOKUP(SC23,Presentación!$AL$3:$AN$574,2,FALSE))</f>
        <v/>
      </c>
      <c r="SD24" s="165" t="str">
        <f>IF(SD23="","",VLOOKUP(SD23,Presentación!$AL$3:$AN$574,2,FALSE))</f>
        <v/>
      </c>
      <c r="SE24" s="165" t="str">
        <f>IF(SE23="","",VLOOKUP(SE23,Presentación!$AL$3:$AN$574,2,FALSE))</f>
        <v/>
      </c>
      <c r="SF24" s="165" t="str">
        <f>IF(SF23="","",VLOOKUP(SF23,Presentación!$AL$3:$AN$574,2,FALSE))</f>
        <v/>
      </c>
      <c r="SG24" s="165" t="str">
        <f>IF(SG23="","",VLOOKUP(SG23,Presentación!$AL$3:$AN$574,2,FALSE))</f>
        <v/>
      </c>
      <c r="SH24" s="165" t="str">
        <f>IF(SH23="","",VLOOKUP(SH23,Presentación!$AL$3:$AN$574,2,FALSE))</f>
        <v/>
      </c>
      <c r="SI24" s="165" t="str">
        <f>IF(SI23="","",VLOOKUP(SI23,Presentación!$AL$3:$AN$574,2,FALSE))</f>
        <v/>
      </c>
      <c r="SJ24" s="165" t="str">
        <f>IF(SJ23="","",VLOOKUP(SJ23,Presentación!$AL$3:$AN$574,2,FALSE))</f>
        <v/>
      </c>
      <c r="SK24" s="165" t="str">
        <f>IF(SK23="","",VLOOKUP(SK23,Presentación!$AL$3:$AN$574,2,FALSE))</f>
        <v/>
      </c>
      <c r="SL24" s="165" t="str">
        <f>IF(SL23="","",VLOOKUP(SL23,Presentación!$AL$3:$AN$574,2,FALSE))</f>
        <v/>
      </c>
      <c r="SM24" s="165" t="str">
        <f>IF(SM23="","",VLOOKUP(SM23,Presentación!$AL$3:$AN$574,2,FALSE))</f>
        <v/>
      </c>
      <c r="SN24" s="165" t="str">
        <f>IF(SN23="","",VLOOKUP(SN23,Presentación!$AL$3:$AN$574,2,FALSE))</f>
        <v/>
      </c>
      <c r="SO24" s="165" t="str">
        <f>IF(SO23="","",VLOOKUP(SO23,Presentación!$AL$3:$AN$574,2,FALSE))</f>
        <v/>
      </c>
      <c r="SP24" s="165" t="str">
        <f>IF(SP23="","",VLOOKUP(SP23,Presentación!$AL$3:$AN$574,2,FALSE))</f>
        <v/>
      </c>
      <c r="SQ24" s="165" t="str">
        <f>IF(SQ23="","",VLOOKUP(SQ23,Presentación!$AL$3:$AN$574,2,FALSE))</f>
        <v/>
      </c>
      <c r="SR24" s="165" t="str">
        <f>IF(SR23="","",VLOOKUP(SR23,Presentación!$AL$3:$AN$574,2,FALSE))</f>
        <v/>
      </c>
      <c r="SS24" s="165" t="str">
        <f>IF(SS23="","",VLOOKUP(SS23,Presentación!$AL$3:$AN$574,2,FALSE))</f>
        <v/>
      </c>
      <c r="ST24" s="165" t="str">
        <f>IF(ST23="","",VLOOKUP(ST23,Presentación!$AL$3:$AN$574,2,FALSE))</f>
        <v/>
      </c>
      <c r="SU24" s="165" t="str">
        <f>IF(SU23="","",VLOOKUP(SU23,Presentación!$AL$3:$AN$574,2,FALSE))</f>
        <v/>
      </c>
      <c r="SV24" s="165" t="str">
        <f>IF(SV23="","",VLOOKUP(SV23,Presentación!$AL$3:$AN$574,2,FALSE))</f>
        <v/>
      </c>
      <c r="SW24" s="165" t="str">
        <f>IF(SW23="","",VLOOKUP(SW23,Presentación!$AL$3:$AN$574,2,FALSE))</f>
        <v/>
      </c>
      <c r="SX24" s="165" t="str">
        <f>IF(SX23="","",VLOOKUP(SX23,Presentación!$AL$3:$AN$574,2,FALSE))</f>
        <v/>
      </c>
      <c r="SY24" s="165" t="str">
        <f>IF(SY23="","",VLOOKUP(SY23,Presentación!$AL$3:$AN$574,2,FALSE))</f>
        <v/>
      </c>
      <c r="SZ24" s="165" t="str">
        <f>IF(SZ23="","",VLOOKUP(SZ23,Presentación!$AL$3:$AN$574,2,FALSE))</f>
        <v/>
      </c>
      <c r="TA24" s="165" t="str">
        <f>IF(TA23="","",VLOOKUP(TA23,Presentación!$AL$3:$AN$574,2,FALSE))</f>
        <v/>
      </c>
      <c r="TB24" s="165" t="str">
        <f>IF(TB23="","",VLOOKUP(TB23,Presentación!$AL$3:$AN$574,2,FALSE))</f>
        <v/>
      </c>
      <c r="TC24" s="165" t="str">
        <f>IF(TC23="","",VLOOKUP(TC23,Presentación!$AL$3:$AN$574,2,FALSE))</f>
        <v/>
      </c>
      <c r="TD24" s="165" t="str">
        <f>IF(TD23="","",VLOOKUP(TD23,Presentación!$AL$3:$AN$574,2,FALSE))</f>
        <v/>
      </c>
      <c r="TE24" s="165" t="str">
        <f>IF(TE23="","",VLOOKUP(TE23,Presentación!$AL$3:$AN$574,2,FALSE))</f>
        <v/>
      </c>
      <c r="TF24" s="165" t="str">
        <f>IF(TF23="","",VLOOKUP(TF23,Presentación!$AL$3:$AN$574,2,FALSE))</f>
        <v/>
      </c>
      <c r="TG24" s="165" t="str">
        <f>IF(TG23="","",VLOOKUP(TG23,Presentación!$AL$3:$AN$574,2,FALSE))</f>
        <v/>
      </c>
      <c r="TH24" s="165" t="str">
        <f>IF(TH23="","",VLOOKUP(TH23,Presentación!$AL$3:$AN$574,2,FALSE))</f>
        <v/>
      </c>
      <c r="TI24" s="165" t="str">
        <f>IF(TI23="","",VLOOKUP(TI23,Presentación!$AL$3:$AN$574,2,FALSE))</f>
        <v/>
      </c>
      <c r="TJ24" s="165" t="str">
        <f>IF(TJ23="","",VLOOKUP(TJ23,Presentación!$AL$3:$AN$574,2,FALSE))</f>
        <v/>
      </c>
      <c r="TK24" s="165" t="str">
        <f>IF(TK23="","",VLOOKUP(TK23,Presentación!$AL$3:$AN$574,2,FALSE))</f>
        <v/>
      </c>
      <c r="TL24" s="165" t="str">
        <f>IF(TL23="","",VLOOKUP(TL23,Presentación!$AL$3:$AN$574,2,FALSE))</f>
        <v/>
      </c>
      <c r="TM24" s="165" t="str">
        <f>IF(TM23="","",VLOOKUP(TM23,Presentación!$AL$3:$AN$574,2,FALSE))</f>
        <v/>
      </c>
      <c r="TN24" s="165" t="str">
        <f>IF(TN23="","",VLOOKUP(TN23,Presentación!$AL$3:$AN$574,2,FALSE))</f>
        <v/>
      </c>
      <c r="TO24" s="165" t="str">
        <f>IF(TO23="","",VLOOKUP(TO23,Presentación!$AL$3:$AN$574,2,FALSE))</f>
        <v/>
      </c>
      <c r="TP24" s="165" t="str">
        <f>IF(TP23="","",VLOOKUP(TP23,Presentación!$AL$3:$AN$574,2,FALSE))</f>
        <v/>
      </c>
      <c r="TQ24" s="165" t="str">
        <f>IF(TQ23="","",VLOOKUP(TQ23,Presentación!$AL$3:$AN$574,2,FALSE))</f>
        <v/>
      </c>
      <c r="TR24" s="165" t="str">
        <f>IF(TR23="","",VLOOKUP(TR23,Presentación!$AL$3:$AN$574,2,FALSE))</f>
        <v/>
      </c>
      <c r="TS24" s="165" t="str">
        <f>IF(TS23="","",VLOOKUP(TS23,Presentación!$AL$3:$AN$574,2,FALSE))</f>
        <v/>
      </c>
      <c r="TT24" s="165" t="str">
        <f>IF(TT23="","",VLOOKUP(TT23,Presentación!$AL$3:$AN$574,2,FALSE))</f>
        <v/>
      </c>
      <c r="TU24" s="165" t="str">
        <f>IF(TU23="","",VLOOKUP(TU23,Presentación!$AL$3:$AN$574,2,FALSE))</f>
        <v/>
      </c>
      <c r="TV24" s="165" t="str">
        <f>IF(TV23="","",VLOOKUP(TV23,Presentación!$AL$3:$AN$574,2,FALSE))</f>
        <v/>
      </c>
      <c r="TW24" s="165" t="str">
        <f>IF(TW23="","",VLOOKUP(TW23,Presentación!$AL$3:$AN$574,2,FALSE))</f>
        <v/>
      </c>
      <c r="TX24" s="165" t="str">
        <f>IF(TX23="","",VLOOKUP(TX23,Presentación!$AL$3:$AN$574,2,FALSE))</f>
        <v/>
      </c>
      <c r="TY24" s="165" t="str">
        <f>IF(TY23="","",VLOOKUP(TY23,Presentación!$AL$3:$AN$574,2,FALSE))</f>
        <v/>
      </c>
      <c r="TZ24" s="165" t="str">
        <f>IF(TZ23="","",VLOOKUP(TZ23,Presentación!$AL$3:$AN$574,2,FALSE))</f>
        <v/>
      </c>
      <c r="UA24" s="165" t="str">
        <f>IF(UA23="","",VLOOKUP(UA23,Presentación!$AL$3:$AN$574,2,FALSE))</f>
        <v/>
      </c>
      <c r="UB24" s="165" t="str">
        <f>IF(UB23="","",VLOOKUP(UB23,Presentación!$AL$3:$AN$574,2,FALSE))</f>
        <v/>
      </c>
      <c r="UC24" s="165" t="str">
        <f>IF(UC23="","",VLOOKUP(UC23,Presentación!$AL$3:$AN$574,2,FALSE))</f>
        <v/>
      </c>
      <c r="UD24" s="165" t="str">
        <f>IF(UD23="","",VLOOKUP(UD23,Presentación!$AL$3:$AN$574,2,FALSE))</f>
        <v/>
      </c>
      <c r="UE24" s="165" t="str">
        <f>IF(UE23="","",VLOOKUP(UE23,Presentación!$AL$3:$AN$574,2,FALSE))</f>
        <v/>
      </c>
      <c r="UF24" s="165" t="str">
        <f>IF(UF23="","",VLOOKUP(UF23,Presentación!$AL$3:$AN$574,2,FALSE))</f>
        <v/>
      </c>
      <c r="UG24" s="165" t="str">
        <f>IF(UG23="","",VLOOKUP(UG23,Presentación!$AL$3:$AN$574,2,FALSE))</f>
        <v/>
      </c>
      <c r="UH24" s="165" t="str">
        <f>IF(UH23="","",VLOOKUP(UH23,Presentación!$AL$3:$AN$574,2,FALSE))</f>
        <v/>
      </c>
      <c r="UI24" s="165" t="str">
        <f>IF(UI23="","",VLOOKUP(UI23,Presentación!$AL$3:$AN$574,2,FALSE))</f>
        <v/>
      </c>
      <c r="UJ24" s="165" t="str">
        <f>IF(UJ23="","",VLOOKUP(UJ23,Presentación!$AL$3:$AN$574,2,FALSE))</f>
        <v/>
      </c>
      <c r="UK24" s="165" t="str">
        <f>IF(UK23="","",VLOOKUP(UK23,Presentación!$AL$3:$AN$574,2,FALSE))</f>
        <v/>
      </c>
      <c r="UL24" s="165" t="str">
        <f>IF(UL23="","",VLOOKUP(UL23,Presentación!$AL$3:$AN$574,2,FALSE))</f>
        <v/>
      </c>
      <c r="UM24" s="165" t="str">
        <f>IF(UM23="","",VLOOKUP(UM23,Presentación!$AL$3:$AN$574,2,FALSE))</f>
        <v/>
      </c>
      <c r="UN24" s="165" t="str">
        <f>IF(UN23="","",VLOOKUP(UN23,Presentación!$AL$3:$AN$574,2,FALSE))</f>
        <v/>
      </c>
      <c r="UO24" s="165" t="str">
        <f>IF(UO23="","",VLOOKUP(UO23,Presentación!$AL$3:$AN$574,2,FALSE))</f>
        <v/>
      </c>
      <c r="UP24" s="165" t="str">
        <f>IF(UP23="","",VLOOKUP(UP23,Presentación!$AL$3:$AN$574,2,FALSE))</f>
        <v/>
      </c>
      <c r="UQ24" s="165" t="str">
        <f>IF(UQ23="","",VLOOKUP(UQ23,Presentación!$AL$3:$AN$574,2,FALSE))</f>
        <v/>
      </c>
      <c r="UR24" s="165" t="str">
        <f>IF(UR23="","",VLOOKUP(UR23,Presentación!$AL$3:$AN$574,2,FALSE))</f>
        <v/>
      </c>
      <c r="US24" s="165" t="str">
        <f>IF(US23="","",VLOOKUP(US23,Presentación!$AL$3:$AN$574,2,FALSE))</f>
        <v/>
      </c>
      <c r="UT24" s="165" t="str">
        <f>IF(UT23="","",VLOOKUP(UT23,Presentación!$AL$3:$AN$574,2,FALSE))</f>
        <v/>
      </c>
      <c r="UU24" s="165" t="str">
        <f>IF(UU23="","",VLOOKUP(UU23,Presentación!$AL$3:$AN$574,2,FALSE))</f>
        <v/>
      </c>
      <c r="UV24" s="165" t="str">
        <f>IF(UV23="","",VLOOKUP(UV23,Presentación!$AL$3:$AN$574,2,FALSE))</f>
        <v/>
      </c>
      <c r="UW24" s="165" t="str">
        <f>IF(UW23="","",VLOOKUP(UW23,Presentación!$AL$3:$AN$574,2,FALSE))</f>
        <v/>
      </c>
      <c r="UX24" s="165" t="str">
        <f>IF(UX23="","",VLOOKUP(UX23,Presentación!$AL$3:$AN$574,2,FALSE))</f>
        <v/>
      </c>
      <c r="UY24" s="165" t="str">
        <f>IF(UY23="","",VLOOKUP(UY23,Presentación!$AL$3:$AN$574,2,FALSE))</f>
        <v/>
      </c>
      <c r="UZ24" s="165" t="str">
        <f>IF(UZ23="","",VLOOKUP(UZ23,Presentación!$AL$3:$AN$574,2,FALSE))</f>
        <v/>
      </c>
      <c r="VA24" s="165" t="str">
        <f>IF(VA23="","",VLOOKUP(VA23,Presentación!$AL$3:$AN$574,2,FALSE))</f>
        <v/>
      </c>
      <c r="VB24" s="165" t="str">
        <f>IF(VB23="","",VLOOKUP(VB23,Presentación!$AL$3:$AN$574,2,FALSE))</f>
        <v/>
      </c>
      <c r="VC24" s="165" t="str">
        <f>IF(VC23="","",VLOOKUP(VC23,Presentación!$AL$3:$AN$574,2,FALSE))</f>
        <v/>
      </c>
      <c r="VD24" s="165" t="str">
        <f>IF(VD23="","",VLOOKUP(VD23,Presentación!$AL$3:$AN$574,2,FALSE))</f>
        <v/>
      </c>
      <c r="VE24" s="165" t="str">
        <f>IF(VE23="","",VLOOKUP(VE23,Presentación!$AL$3:$AN$574,2,FALSE))</f>
        <v/>
      </c>
      <c r="VF24" s="165" t="str">
        <f>IF(VF23="","",VLOOKUP(VF23,Presentación!$AL$3:$AN$574,2,FALSE))</f>
        <v/>
      </c>
      <c r="VG24" s="165" t="str">
        <f>IF(VG23="","",VLOOKUP(VG23,Presentación!$AL$3:$AN$574,2,FALSE))</f>
        <v/>
      </c>
      <c r="VH24" s="165" t="str">
        <f>IF(VH23="","",VLOOKUP(VH23,Presentación!$AL$3:$AN$574,2,FALSE))</f>
        <v/>
      </c>
      <c r="VI24" s="165" t="str">
        <f>IF(VI23="","",VLOOKUP(VI23,Presentación!$AL$3:$AN$574,2,FALSE))</f>
        <v/>
      </c>
      <c r="VJ24" s="165" t="str">
        <f>IF(VJ23="","",VLOOKUP(VJ23,Presentación!$AL$3:$AN$574,2,FALSE))</f>
        <v/>
      </c>
      <c r="VM24" s="214" t="s">
        <v>5364</v>
      </c>
      <c r="VN24" s="219" t="s">
        <v>5365</v>
      </c>
      <c r="VO24" s="245" t="s">
        <v>5404</v>
      </c>
      <c r="VP24" s="253" t="s">
        <v>5399</v>
      </c>
      <c r="VQ24" s="245" t="s">
        <v>5405</v>
      </c>
      <c r="VT24" s="5"/>
      <c r="VU24" s="5"/>
    </row>
    <row r="25" spans="1:593" customFormat="1" ht="15" customHeight="1">
      <c r="A25" s="115"/>
      <c r="B25" s="87"/>
      <c r="C25" s="32" t="s">
        <v>57</v>
      </c>
      <c r="D25" s="361" t="str">
        <f>IF(CNGE_2024_M1_Secc3!D79="","",CNGE_2024_M1_Secc3!D79)</f>
        <v/>
      </c>
      <c r="E25" s="361"/>
      <c r="F25" s="361"/>
      <c r="G25" s="361"/>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170"/>
      <c r="GI25" s="170"/>
      <c r="GJ25" s="170"/>
      <c r="GK25" s="170"/>
      <c r="GL25" s="170"/>
      <c r="GM25" s="170"/>
      <c r="GN25" s="170"/>
      <c r="GO25" s="170"/>
      <c r="GP25" s="170"/>
      <c r="GQ25" s="170"/>
      <c r="GR25" s="170"/>
      <c r="GS25" s="170"/>
      <c r="GT25" s="170"/>
      <c r="GU25" s="170"/>
      <c r="GV25" s="170"/>
      <c r="GW25" s="170"/>
      <c r="GX25" s="170"/>
      <c r="GY25" s="170"/>
      <c r="GZ25" s="170"/>
      <c r="HA25" s="170"/>
      <c r="HB25" s="170"/>
      <c r="HC25" s="170"/>
      <c r="HD25" s="170"/>
      <c r="HE25" s="170"/>
      <c r="HF25" s="170"/>
      <c r="HG25" s="170"/>
      <c r="HH25" s="170"/>
      <c r="HI25" s="170"/>
      <c r="HJ25" s="170"/>
      <c r="HK25" s="170"/>
      <c r="HL25" s="170"/>
      <c r="HM25" s="170"/>
      <c r="HN25" s="170"/>
      <c r="HO25" s="170"/>
      <c r="HP25" s="170"/>
      <c r="HQ25" s="170"/>
      <c r="HR25" s="170"/>
      <c r="HS25" s="170"/>
      <c r="HT25" s="170"/>
      <c r="HU25" s="170"/>
      <c r="HV25" s="170"/>
      <c r="HW25" s="170"/>
      <c r="HX25" s="170"/>
      <c r="HY25" s="170"/>
      <c r="HZ25" s="170"/>
      <c r="IA25" s="170"/>
      <c r="IB25" s="170"/>
      <c r="IC25" s="170"/>
      <c r="ID25" s="170"/>
      <c r="IE25" s="170"/>
      <c r="IF25" s="170"/>
      <c r="IG25" s="170"/>
      <c r="IH25" s="170"/>
      <c r="II25" s="170"/>
      <c r="IJ25" s="170"/>
      <c r="IK25" s="170"/>
      <c r="IL25" s="170"/>
      <c r="IM25" s="170"/>
      <c r="IN25" s="170"/>
      <c r="IO25" s="170"/>
      <c r="IP25" s="170"/>
      <c r="IQ25" s="170"/>
      <c r="IR25" s="170"/>
      <c r="IS25" s="170"/>
      <c r="IT25" s="170"/>
      <c r="IU25" s="170"/>
      <c r="IV25" s="170"/>
      <c r="IW25" s="170"/>
      <c r="IX25" s="170"/>
      <c r="IY25" s="170"/>
      <c r="IZ25" s="170"/>
      <c r="JA25" s="170"/>
      <c r="JB25" s="170"/>
      <c r="JC25" s="170"/>
      <c r="JD25" s="170"/>
      <c r="JE25" s="170"/>
      <c r="JF25" s="170"/>
      <c r="JG25" s="170"/>
      <c r="JH25" s="170"/>
      <c r="JI25" s="170"/>
      <c r="JJ25" s="170"/>
      <c r="JK25" s="170"/>
      <c r="JL25" s="170"/>
      <c r="JM25" s="170"/>
      <c r="JN25" s="170"/>
      <c r="JO25" s="170"/>
      <c r="JP25" s="170"/>
      <c r="JQ25" s="170"/>
      <c r="JR25" s="170"/>
      <c r="JS25" s="170"/>
      <c r="JT25" s="170"/>
      <c r="JU25" s="170"/>
      <c r="JV25" s="170"/>
      <c r="JW25" s="170"/>
      <c r="JX25" s="170"/>
      <c r="JY25" s="170"/>
      <c r="JZ25" s="170"/>
      <c r="KA25" s="170"/>
      <c r="KB25" s="170"/>
      <c r="KC25" s="170"/>
      <c r="KD25" s="170"/>
      <c r="KE25" s="170"/>
      <c r="KF25" s="170"/>
      <c r="KG25" s="170"/>
      <c r="KH25" s="170"/>
      <c r="KI25" s="170"/>
      <c r="KJ25" s="170"/>
      <c r="KK25" s="170"/>
      <c r="KL25" s="170"/>
      <c r="KM25" s="170"/>
      <c r="KN25" s="170"/>
      <c r="KO25" s="170"/>
      <c r="KP25" s="170"/>
      <c r="KQ25" s="170"/>
      <c r="KR25" s="170"/>
      <c r="KS25" s="170"/>
      <c r="KT25" s="170"/>
      <c r="KU25" s="170"/>
      <c r="KV25" s="170"/>
      <c r="KW25" s="170"/>
      <c r="KX25" s="170"/>
      <c r="KY25" s="170"/>
      <c r="KZ25" s="170"/>
      <c r="LA25" s="170"/>
      <c r="LB25" s="170"/>
      <c r="LC25" s="170"/>
      <c r="LD25" s="170"/>
      <c r="LE25" s="170"/>
      <c r="LF25" s="170"/>
      <c r="LG25" s="170"/>
      <c r="LH25" s="170"/>
      <c r="LI25" s="170"/>
      <c r="LJ25" s="170"/>
      <c r="LK25" s="170"/>
      <c r="LL25" s="170"/>
      <c r="LM25" s="170"/>
      <c r="LN25" s="170"/>
      <c r="LO25" s="170"/>
      <c r="LP25" s="170"/>
      <c r="LQ25" s="170"/>
      <c r="LR25" s="170"/>
      <c r="LS25" s="170"/>
      <c r="LT25" s="170"/>
      <c r="LU25" s="170"/>
      <c r="LV25" s="170"/>
      <c r="LW25" s="170"/>
      <c r="LX25" s="170"/>
      <c r="LY25" s="170"/>
      <c r="LZ25" s="170"/>
      <c r="MA25" s="170"/>
      <c r="MB25" s="170"/>
      <c r="MC25" s="170"/>
      <c r="MD25" s="170"/>
      <c r="ME25" s="170"/>
      <c r="MF25" s="170"/>
      <c r="MG25" s="170"/>
      <c r="MH25" s="170"/>
      <c r="MI25" s="170"/>
      <c r="MJ25" s="170"/>
      <c r="MK25" s="170"/>
      <c r="ML25" s="170"/>
      <c r="MM25" s="170"/>
      <c r="MN25" s="170"/>
      <c r="MO25" s="170"/>
      <c r="MP25" s="170"/>
      <c r="MQ25" s="170"/>
      <c r="MR25" s="170"/>
      <c r="MS25" s="170"/>
      <c r="MT25" s="170"/>
      <c r="MU25" s="170"/>
      <c r="MV25" s="170"/>
      <c r="MW25" s="170"/>
      <c r="MX25" s="170"/>
      <c r="MY25" s="170"/>
      <c r="MZ25" s="170"/>
      <c r="NA25" s="170"/>
      <c r="NB25" s="170"/>
      <c r="NC25" s="170"/>
      <c r="ND25" s="170"/>
      <c r="NE25" s="170"/>
      <c r="NF25" s="170"/>
      <c r="NG25" s="170"/>
      <c r="NH25" s="170"/>
      <c r="NI25" s="170"/>
      <c r="NJ25" s="170"/>
      <c r="NK25" s="170"/>
      <c r="NL25" s="170"/>
      <c r="NM25" s="170"/>
      <c r="NN25" s="170"/>
      <c r="NO25" s="170"/>
      <c r="NP25" s="170"/>
      <c r="NQ25" s="170"/>
      <c r="NR25" s="170"/>
      <c r="NS25" s="170"/>
      <c r="NT25" s="170"/>
      <c r="NU25" s="170"/>
      <c r="NV25" s="170"/>
      <c r="NW25" s="170"/>
      <c r="NX25" s="170"/>
      <c r="NY25" s="170"/>
      <c r="NZ25" s="170"/>
      <c r="OA25" s="170"/>
      <c r="OB25" s="170"/>
      <c r="OC25" s="170"/>
      <c r="OD25" s="170"/>
      <c r="OE25" s="170"/>
      <c r="OF25" s="170"/>
      <c r="OG25" s="170"/>
      <c r="OH25" s="170"/>
      <c r="OI25" s="170"/>
      <c r="OJ25" s="170"/>
      <c r="OK25" s="170"/>
      <c r="OL25" s="170"/>
      <c r="OM25" s="170"/>
      <c r="ON25" s="170"/>
      <c r="OO25" s="170"/>
      <c r="OP25" s="170"/>
      <c r="OQ25" s="170"/>
      <c r="OR25" s="170"/>
      <c r="OS25" s="170"/>
      <c r="OT25" s="170"/>
      <c r="OU25" s="170"/>
      <c r="OV25" s="170"/>
      <c r="OW25" s="170"/>
      <c r="OX25" s="170"/>
      <c r="OY25" s="170"/>
      <c r="OZ25" s="170"/>
      <c r="PA25" s="170"/>
      <c r="PB25" s="170"/>
      <c r="PC25" s="170"/>
      <c r="PD25" s="170"/>
      <c r="PE25" s="170"/>
      <c r="PF25" s="170"/>
      <c r="PG25" s="170"/>
      <c r="PH25" s="170"/>
      <c r="PI25" s="170"/>
      <c r="PJ25" s="170"/>
      <c r="PK25" s="170"/>
      <c r="PL25" s="170"/>
      <c r="PM25" s="170"/>
      <c r="PN25" s="170"/>
      <c r="PO25" s="170"/>
      <c r="PP25" s="170"/>
      <c r="PQ25" s="170"/>
      <c r="PR25" s="170"/>
      <c r="PS25" s="170"/>
      <c r="PT25" s="170"/>
      <c r="PU25" s="170"/>
      <c r="PV25" s="170"/>
      <c r="PW25" s="170"/>
      <c r="PX25" s="170"/>
      <c r="PY25" s="170"/>
      <c r="PZ25" s="170"/>
      <c r="QA25" s="170"/>
      <c r="QB25" s="170"/>
      <c r="QC25" s="170"/>
      <c r="QD25" s="170"/>
      <c r="QE25" s="170"/>
      <c r="QF25" s="170"/>
      <c r="QG25" s="170"/>
      <c r="QH25" s="170"/>
      <c r="QI25" s="170"/>
      <c r="QJ25" s="170"/>
      <c r="QK25" s="170"/>
      <c r="QL25" s="170"/>
      <c r="QM25" s="170"/>
      <c r="QN25" s="170"/>
      <c r="QO25" s="170"/>
      <c r="QP25" s="170"/>
      <c r="QQ25" s="170"/>
      <c r="QR25" s="170"/>
      <c r="QS25" s="170"/>
      <c r="QT25" s="170"/>
      <c r="QU25" s="170"/>
      <c r="QV25" s="170"/>
      <c r="QW25" s="170"/>
      <c r="QX25" s="170"/>
      <c r="QY25" s="170"/>
      <c r="QZ25" s="170"/>
      <c r="RA25" s="170"/>
      <c r="RB25" s="170"/>
      <c r="RC25" s="170"/>
      <c r="RD25" s="170"/>
      <c r="RE25" s="170"/>
      <c r="RF25" s="170"/>
      <c r="RG25" s="170"/>
      <c r="RH25" s="170"/>
      <c r="RI25" s="170"/>
      <c r="RJ25" s="170"/>
      <c r="RK25" s="170"/>
      <c r="RL25" s="170"/>
      <c r="RM25" s="170"/>
      <c r="RN25" s="170"/>
      <c r="RO25" s="170"/>
      <c r="RP25" s="170"/>
      <c r="RQ25" s="170"/>
      <c r="RR25" s="170"/>
      <c r="RS25" s="170"/>
      <c r="RT25" s="170"/>
      <c r="RU25" s="170"/>
      <c r="RV25" s="170"/>
      <c r="RW25" s="170"/>
      <c r="RX25" s="170"/>
      <c r="RY25" s="170"/>
      <c r="RZ25" s="170"/>
      <c r="SA25" s="170"/>
      <c r="SB25" s="170"/>
      <c r="SC25" s="170"/>
      <c r="SD25" s="170"/>
      <c r="SE25" s="170"/>
      <c r="SF25" s="170"/>
      <c r="SG25" s="170"/>
      <c r="SH25" s="170"/>
      <c r="SI25" s="170"/>
      <c r="SJ25" s="170"/>
      <c r="SK25" s="170"/>
      <c r="SL25" s="170"/>
      <c r="SM25" s="170"/>
      <c r="SN25" s="170"/>
      <c r="SO25" s="170"/>
      <c r="SP25" s="170"/>
      <c r="SQ25" s="170"/>
      <c r="SR25" s="170"/>
      <c r="SS25" s="170"/>
      <c r="ST25" s="170"/>
      <c r="SU25" s="170"/>
      <c r="SV25" s="170"/>
      <c r="SW25" s="170"/>
      <c r="SX25" s="170"/>
      <c r="SY25" s="170"/>
      <c r="SZ25" s="170"/>
      <c r="TA25" s="170"/>
      <c r="TB25" s="170"/>
      <c r="TC25" s="170"/>
      <c r="TD25" s="170"/>
      <c r="TE25" s="170"/>
      <c r="TF25" s="170"/>
      <c r="TG25" s="170"/>
      <c r="TH25" s="170"/>
      <c r="TI25" s="170"/>
      <c r="TJ25" s="170"/>
      <c r="TK25" s="170"/>
      <c r="TL25" s="170"/>
      <c r="TM25" s="170"/>
      <c r="TN25" s="170"/>
      <c r="TO25" s="170"/>
      <c r="TP25" s="170"/>
      <c r="TQ25" s="170"/>
      <c r="TR25" s="170"/>
      <c r="TS25" s="170"/>
      <c r="TT25" s="170"/>
      <c r="TU25" s="170"/>
      <c r="TV25" s="170"/>
      <c r="TW25" s="170"/>
      <c r="TX25" s="170"/>
      <c r="TY25" s="170"/>
      <c r="TZ25" s="170"/>
      <c r="UA25" s="170"/>
      <c r="UB25" s="170"/>
      <c r="UC25" s="170"/>
      <c r="UD25" s="170"/>
      <c r="UE25" s="170"/>
      <c r="UF25" s="170"/>
      <c r="UG25" s="170"/>
      <c r="UH25" s="170"/>
      <c r="UI25" s="170"/>
      <c r="UJ25" s="170"/>
      <c r="UK25" s="170"/>
      <c r="UL25" s="170"/>
      <c r="UM25" s="170"/>
      <c r="UN25" s="170"/>
      <c r="UO25" s="170"/>
      <c r="UP25" s="170"/>
      <c r="UQ25" s="170"/>
      <c r="UR25" s="170"/>
      <c r="US25" s="170"/>
      <c r="UT25" s="170"/>
      <c r="UU25" s="170"/>
      <c r="UV25" s="170"/>
      <c r="UW25" s="170"/>
      <c r="UX25" s="170"/>
      <c r="UY25" s="170"/>
      <c r="UZ25" s="170"/>
      <c r="VA25" s="170"/>
      <c r="VB25" s="170"/>
      <c r="VC25" s="170"/>
      <c r="VD25" s="170"/>
      <c r="VE25" s="170"/>
      <c r="VF25" s="170"/>
      <c r="VG25" s="170"/>
      <c r="VH25" s="170"/>
      <c r="VI25" s="170"/>
      <c r="VJ25" s="170"/>
      <c r="VM25" s="171">
        <f>IF(AND($VQ25&gt;0,COUNTA(H25:VJ25)=0),0,IF(AND(COUNTBLANK(D25)=0,CNGE_2024_M1_Secc3!$Q668="X",COUNTA(H25:VJ25)=0),0,IF(AND(COUNTBLANK(D25)=0,CNGE_2024_M1_Secc3!$Q668="",COUNTA(H25:VJ25)&gt;0),0,IF(AND(COUNTBLANK(D25)=1,COUNTA(H25:VJ25)=0),0,1))))</f>
        <v>0</v>
      </c>
      <c r="VN25" s="194">
        <f>COUNTIF(H25:VJ25,"NS")</f>
        <v>0</v>
      </c>
      <c r="VO25" s="200">
        <f>IF(AND(CNGE_2024_M1_Secc3!$Q668="X",COUNTA(H25:VJ25)&gt;0),1,0)</f>
        <v>0</v>
      </c>
      <c r="VP25" s="211">
        <f>IF(SUM(H25:VJ25)=SUM(CNGE_2024_M1_Secc3!S668:AD668),0,1)</f>
        <v>0</v>
      </c>
      <c r="VQ25" s="200">
        <f>IF(COUNTIF(CNGE_2024_M1_Secc3!M79,"NA")&gt;0,1,IF(AND(CNGE_2024_M1_Secc3!S79&lt;&gt;"",CNGE_2024_M1_Secc3!S79&lt;&gt;1),1,0))</f>
        <v>0</v>
      </c>
      <c r="VT25" s="5"/>
      <c r="VU25" s="5"/>
    </row>
    <row r="26" spans="1:593" customFormat="1" ht="15" customHeight="1">
      <c r="A26" s="115"/>
      <c r="B26" s="87"/>
      <c r="C26" s="32" t="s">
        <v>58</v>
      </c>
      <c r="D26" s="361" t="str">
        <f>IF(CNGE_2024_M1_Secc3!D80="","",CNGE_2024_M1_Secc3!D80)</f>
        <v/>
      </c>
      <c r="E26" s="361"/>
      <c r="F26" s="361"/>
      <c r="G26" s="361"/>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0"/>
      <c r="BY26" s="170"/>
      <c r="BZ26" s="170"/>
      <c r="CA26" s="170"/>
      <c r="CB26" s="170"/>
      <c r="CC26" s="170"/>
      <c r="CD26" s="170"/>
      <c r="CE26" s="170"/>
      <c r="CF26" s="170"/>
      <c r="CG26" s="170"/>
      <c r="CH26" s="170"/>
      <c r="CI26" s="170"/>
      <c r="CJ26" s="170"/>
      <c r="CK26" s="170"/>
      <c r="CL26" s="170"/>
      <c r="CM26" s="170"/>
      <c r="CN26" s="170"/>
      <c r="CO26" s="170"/>
      <c r="CP26" s="170"/>
      <c r="CQ26" s="170"/>
      <c r="CR26" s="170"/>
      <c r="CS26" s="170"/>
      <c r="CT26" s="170"/>
      <c r="CU26" s="170"/>
      <c r="CV26" s="170"/>
      <c r="CW26" s="170"/>
      <c r="CX26" s="170"/>
      <c r="CY26" s="170"/>
      <c r="CZ26" s="170"/>
      <c r="DA26" s="170"/>
      <c r="DB26" s="170"/>
      <c r="DC26" s="170"/>
      <c r="DD26" s="170"/>
      <c r="DE26" s="170"/>
      <c r="DF26" s="170"/>
      <c r="DG26" s="170"/>
      <c r="DH26" s="170"/>
      <c r="DI26" s="170"/>
      <c r="DJ26" s="170"/>
      <c r="DK26" s="170"/>
      <c r="DL26" s="170"/>
      <c r="DM26" s="170"/>
      <c r="DN26" s="170"/>
      <c r="DO26" s="170"/>
      <c r="DP26" s="170"/>
      <c r="DQ26" s="170"/>
      <c r="DR26" s="170"/>
      <c r="DS26" s="170"/>
      <c r="DT26" s="170"/>
      <c r="DU26" s="170"/>
      <c r="DV26" s="170"/>
      <c r="DW26" s="170"/>
      <c r="DX26" s="170"/>
      <c r="DY26" s="170"/>
      <c r="DZ26" s="170"/>
      <c r="EA26" s="170"/>
      <c r="EB26" s="170"/>
      <c r="EC26" s="170"/>
      <c r="ED26" s="170"/>
      <c r="EE26" s="170"/>
      <c r="EF26" s="170"/>
      <c r="EG26" s="170"/>
      <c r="EH26" s="170"/>
      <c r="EI26" s="170"/>
      <c r="EJ26" s="170"/>
      <c r="EK26" s="170"/>
      <c r="EL26" s="170"/>
      <c r="EM26" s="170"/>
      <c r="EN26" s="170"/>
      <c r="EO26" s="170"/>
      <c r="EP26" s="170"/>
      <c r="EQ26" s="170"/>
      <c r="ER26" s="170"/>
      <c r="ES26" s="170"/>
      <c r="ET26" s="170"/>
      <c r="EU26" s="170"/>
      <c r="EV26" s="170"/>
      <c r="EW26" s="170"/>
      <c r="EX26" s="170"/>
      <c r="EY26" s="170"/>
      <c r="EZ26" s="170"/>
      <c r="FA26" s="170"/>
      <c r="FB26" s="170"/>
      <c r="FC26" s="170"/>
      <c r="FD26" s="170"/>
      <c r="FE26" s="170"/>
      <c r="FF26" s="170"/>
      <c r="FG26" s="170"/>
      <c r="FH26" s="170"/>
      <c r="FI26" s="170"/>
      <c r="FJ26" s="170"/>
      <c r="FK26" s="170"/>
      <c r="FL26" s="170"/>
      <c r="FM26" s="170"/>
      <c r="FN26" s="170"/>
      <c r="FO26" s="170"/>
      <c r="FP26" s="170"/>
      <c r="FQ26" s="170"/>
      <c r="FR26" s="170"/>
      <c r="FS26" s="170"/>
      <c r="FT26" s="170"/>
      <c r="FU26" s="170"/>
      <c r="FV26" s="170"/>
      <c r="FW26" s="170"/>
      <c r="FX26" s="170"/>
      <c r="FY26" s="170"/>
      <c r="FZ26" s="170"/>
      <c r="GA26" s="170"/>
      <c r="GB26" s="170"/>
      <c r="GC26" s="170"/>
      <c r="GD26" s="170"/>
      <c r="GE26" s="170"/>
      <c r="GF26" s="170"/>
      <c r="GG26" s="170"/>
      <c r="GH26" s="170"/>
      <c r="GI26" s="170"/>
      <c r="GJ26" s="170"/>
      <c r="GK26" s="170"/>
      <c r="GL26" s="170"/>
      <c r="GM26" s="170"/>
      <c r="GN26" s="170"/>
      <c r="GO26" s="170"/>
      <c r="GP26" s="170"/>
      <c r="GQ26" s="170"/>
      <c r="GR26" s="170"/>
      <c r="GS26" s="170"/>
      <c r="GT26" s="170"/>
      <c r="GU26" s="170"/>
      <c r="GV26" s="170"/>
      <c r="GW26" s="170"/>
      <c r="GX26" s="170"/>
      <c r="GY26" s="170"/>
      <c r="GZ26" s="170"/>
      <c r="HA26" s="170"/>
      <c r="HB26" s="170"/>
      <c r="HC26" s="170"/>
      <c r="HD26" s="170"/>
      <c r="HE26" s="170"/>
      <c r="HF26" s="170"/>
      <c r="HG26" s="170"/>
      <c r="HH26" s="170"/>
      <c r="HI26" s="170"/>
      <c r="HJ26" s="170"/>
      <c r="HK26" s="170"/>
      <c r="HL26" s="170"/>
      <c r="HM26" s="170"/>
      <c r="HN26" s="170"/>
      <c r="HO26" s="170"/>
      <c r="HP26" s="170"/>
      <c r="HQ26" s="170"/>
      <c r="HR26" s="170"/>
      <c r="HS26" s="170"/>
      <c r="HT26" s="170"/>
      <c r="HU26" s="170"/>
      <c r="HV26" s="170"/>
      <c r="HW26" s="170"/>
      <c r="HX26" s="170"/>
      <c r="HY26" s="170"/>
      <c r="HZ26" s="170"/>
      <c r="IA26" s="170"/>
      <c r="IB26" s="170"/>
      <c r="IC26" s="170"/>
      <c r="ID26" s="170"/>
      <c r="IE26" s="170"/>
      <c r="IF26" s="170"/>
      <c r="IG26" s="170"/>
      <c r="IH26" s="170"/>
      <c r="II26" s="170"/>
      <c r="IJ26" s="170"/>
      <c r="IK26" s="170"/>
      <c r="IL26" s="170"/>
      <c r="IM26" s="170"/>
      <c r="IN26" s="170"/>
      <c r="IO26" s="170"/>
      <c r="IP26" s="170"/>
      <c r="IQ26" s="170"/>
      <c r="IR26" s="170"/>
      <c r="IS26" s="170"/>
      <c r="IT26" s="170"/>
      <c r="IU26" s="170"/>
      <c r="IV26" s="170"/>
      <c r="IW26" s="170"/>
      <c r="IX26" s="170"/>
      <c r="IY26" s="170"/>
      <c r="IZ26" s="170"/>
      <c r="JA26" s="170"/>
      <c r="JB26" s="170"/>
      <c r="JC26" s="170"/>
      <c r="JD26" s="170"/>
      <c r="JE26" s="170"/>
      <c r="JF26" s="170"/>
      <c r="JG26" s="170"/>
      <c r="JH26" s="170"/>
      <c r="JI26" s="170"/>
      <c r="JJ26" s="170"/>
      <c r="JK26" s="170"/>
      <c r="JL26" s="170"/>
      <c r="JM26" s="170"/>
      <c r="JN26" s="170"/>
      <c r="JO26" s="170"/>
      <c r="JP26" s="170"/>
      <c r="JQ26" s="170"/>
      <c r="JR26" s="170"/>
      <c r="JS26" s="170"/>
      <c r="JT26" s="170"/>
      <c r="JU26" s="170"/>
      <c r="JV26" s="170"/>
      <c r="JW26" s="170"/>
      <c r="JX26" s="170"/>
      <c r="JY26" s="170"/>
      <c r="JZ26" s="170"/>
      <c r="KA26" s="170"/>
      <c r="KB26" s="170"/>
      <c r="KC26" s="170"/>
      <c r="KD26" s="170"/>
      <c r="KE26" s="170"/>
      <c r="KF26" s="170"/>
      <c r="KG26" s="170"/>
      <c r="KH26" s="170"/>
      <c r="KI26" s="170"/>
      <c r="KJ26" s="170"/>
      <c r="KK26" s="170"/>
      <c r="KL26" s="170"/>
      <c r="KM26" s="170"/>
      <c r="KN26" s="170"/>
      <c r="KO26" s="170"/>
      <c r="KP26" s="170"/>
      <c r="KQ26" s="170"/>
      <c r="KR26" s="170"/>
      <c r="KS26" s="170"/>
      <c r="KT26" s="170"/>
      <c r="KU26" s="170"/>
      <c r="KV26" s="170"/>
      <c r="KW26" s="170"/>
      <c r="KX26" s="170"/>
      <c r="KY26" s="170"/>
      <c r="KZ26" s="170"/>
      <c r="LA26" s="170"/>
      <c r="LB26" s="170"/>
      <c r="LC26" s="170"/>
      <c r="LD26" s="170"/>
      <c r="LE26" s="170"/>
      <c r="LF26" s="170"/>
      <c r="LG26" s="170"/>
      <c r="LH26" s="170"/>
      <c r="LI26" s="170"/>
      <c r="LJ26" s="170"/>
      <c r="LK26" s="170"/>
      <c r="LL26" s="170"/>
      <c r="LM26" s="170"/>
      <c r="LN26" s="170"/>
      <c r="LO26" s="170"/>
      <c r="LP26" s="170"/>
      <c r="LQ26" s="170"/>
      <c r="LR26" s="170"/>
      <c r="LS26" s="170"/>
      <c r="LT26" s="170"/>
      <c r="LU26" s="170"/>
      <c r="LV26" s="170"/>
      <c r="LW26" s="170"/>
      <c r="LX26" s="170"/>
      <c r="LY26" s="170"/>
      <c r="LZ26" s="170"/>
      <c r="MA26" s="170"/>
      <c r="MB26" s="170"/>
      <c r="MC26" s="170"/>
      <c r="MD26" s="170"/>
      <c r="ME26" s="170"/>
      <c r="MF26" s="170"/>
      <c r="MG26" s="170"/>
      <c r="MH26" s="170"/>
      <c r="MI26" s="170"/>
      <c r="MJ26" s="170"/>
      <c r="MK26" s="170"/>
      <c r="ML26" s="170"/>
      <c r="MM26" s="170"/>
      <c r="MN26" s="170"/>
      <c r="MO26" s="170"/>
      <c r="MP26" s="170"/>
      <c r="MQ26" s="170"/>
      <c r="MR26" s="170"/>
      <c r="MS26" s="170"/>
      <c r="MT26" s="170"/>
      <c r="MU26" s="170"/>
      <c r="MV26" s="170"/>
      <c r="MW26" s="170"/>
      <c r="MX26" s="170"/>
      <c r="MY26" s="170"/>
      <c r="MZ26" s="170"/>
      <c r="NA26" s="170"/>
      <c r="NB26" s="170"/>
      <c r="NC26" s="170"/>
      <c r="ND26" s="170"/>
      <c r="NE26" s="170"/>
      <c r="NF26" s="170"/>
      <c r="NG26" s="170"/>
      <c r="NH26" s="170"/>
      <c r="NI26" s="170"/>
      <c r="NJ26" s="170"/>
      <c r="NK26" s="170"/>
      <c r="NL26" s="170"/>
      <c r="NM26" s="170"/>
      <c r="NN26" s="170"/>
      <c r="NO26" s="170"/>
      <c r="NP26" s="170"/>
      <c r="NQ26" s="170"/>
      <c r="NR26" s="170"/>
      <c r="NS26" s="170"/>
      <c r="NT26" s="170"/>
      <c r="NU26" s="170"/>
      <c r="NV26" s="170"/>
      <c r="NW26" s="170"/>
      <c r="NX26" s="170"/>
      <c r="NY26" s="170"/>
      <c r="NZ26" s="170"/>
      <c r="OA26" s="170"/>
      <c r="OB26" s="170"/>
      <c r="OC26" s="170"/>
      <c r="OD26" s="170"/>
      <c r="OE26" s="170"/>
      <c r="OF26" s="170"/>
      <c r="OG26" s="170"/>
      <c r="OH26" s="170"/>
      <c r="OI26" s="170"/>
      <c r="OJ26" s="170"/>
      <c r="OK26" s="170"/>
      <c r="OL26" s="170"/>
      <c r="OM26" s="170"/>
      <c r="ON26" s="170"/>
      <c r="OO26" s="170"/>
      <c r="OP26" s="170"/>
      <c r="OQ26" s="170"/>
      <c r="OR26" s="170"/>
      <c r="OS26" s="170"/>
      <c r="OT26" s="170"/>
      <c r="OU26" s="170"/>
      <c r="OV26" s="170"/>
      <c r="OW26" s="170"/>
      <c r="OX26" s="170"/>
      <c r="OY26" s="170"/>
      <c r="OZ26" s="170"/>
      <c r="PA26" s="170"/>
      <c r="PB26" s="170"/>
      <c r="PC26" s="170"/>
      <c r="PD26" s="170"/>
      <c r="PE26" s="170"/>
      <c r="PF26" s="170"/>
      <c r="PG26" s="170"/>
      <c r="PH26" s="170"/>
      <c r="PI26" s="170"/>
      <c r="PJ26" s="170"/>
      <c r="PK26" s="170"/>
      <c r="PL26" s="170"/>
      <c r="PM26" s="170"/>
      <c r="PN26" s="170"/>
      <c r="PO26" s="170"/>
      <c r="PP26" s="170"/>
      <c r="PQ26" s="170"/>
      <c r="PR26" s="170"/>
      <c r="PS26" s="170"/>
      <c r="PT26" s="170"/>
      <c r="PU26" s="170"/>
      <c r="PV26" s="170"/>
      <c r="PW26" s="170"/>
      <c r="PX26" s="170"/>
      <c r="PY26" s="170"/>
      <c r="PZ26" s="170"/>
      <c r="QA26" s="170"/>
      <c r="QB26" s="170"/>
      <c r="QC26" s="170"/>
      <c r="QD26" s="170"/>
      <c r="QE26" s="170"/>
      <c r="QF26" s="170"/>
      <c r="QG26" s="170"/>
      <c r="QH26" s="170"/>
      <c r="QI26" s="170"/>
      <c r="QJ26" s="170"/>
      <c r="QK26" s="170"/>
      <c r="QL26" s="170"/>
      <c r="QM26" s="170"/>
      <c r="QN26" s="170"/>
      <c r="QO26" s="170"/>
      <c r="QP26" s="170"/>
      <c r="QQ26" s="170"/>
      <c r="QR26" s="170"/>
      <c r="QS26" s="170"/>
      <c r="QT26" s="170"/>
      <c r="QU26" s="170"/>
      <c r="QV26" s="170"/>
      <c r="QW26" s="170"/>
      <c r="QX26" s="170"/>
      <c r="QY26" s="170"/>
      <c r="QZ26" s="170"/>
      <c r="RA26" s="170"/>
      <c r="RB26" s="170"/>
      <c r="RC26" s="170"/>
      <c r="RD26" s="170"/>
      <c r="RE26" s="170"/>
      <c r="RF26" s="170"/>
      <c r="RG26" s="170"/>
      <c r="RH26" s="170"/>
      <c r="RI26" s="170"/>
      <c r="RJ26" s="170"/>
      <c r="RK26" s="170"/>
      <c r="RL26" s="170"/>
      <c r="RM26" s="170"/>
      <c r="RN26" s="170"/>
      <c r="RO26" s="170"/>
      <c r="RP26" s="170"/>
      <c r="RQ26" s="170"/>
      <c r="RR26" s="170"/>
      <c r="RS26" s="170"/>
      <c r="RT26" s="170"/>
      <c r="RU26" s="170"/>
      <c r="RV26" s="170"/>
      <c r="RW26" s="170"/>
      <c r="RX26" s="170"/>
      <c r="RY26" s="170"/>
      <c r="RZ26" s="170"/>
      <c r="SA26" s="170"/>
      <c r="SB26" s="170"/>
      <c r="SC26" s="170"/>
      <c r="SD26" s="170"/>
      <c r="SE26" s="170"/>
      <c r="SF26" s="170"/>
      <c r="SG26" s="170"/>
      <c r="SH26" s="170"/>
      <c r="SI26" s="170"/>
      <c r="SJ26" s="170"/>
      <c r="SK26" s="170"/>
      <c r="SL26" s="170"/>
      <c r="SM26" s="170"/>
      <c r="SN26" s="170"/>
      <c r="SO26" s="170"/>
      <c r="SP26" s="170"/>
      <c r="SQ26" s="170"/>
      <c r="SR26" s="170"/>
      <c r="SS26" s="170"/>
      <c r="ST26" s="170"/>
      <c r="SU26" s="170"/>
      <c r="SV26" s="170"/>
      <c r="SW26" s="170"/>
      <c r="SX26" s="170"/>
      <c r="SY26" s="170"/>
      <c r="SZ26" s="170"/>
      <c r="TA26" s="170"/>
      <c r="TB26" s="170"/>
      <c r="TC26" s="170"/>
      <c r="TD26" s="170"/>
      <c r="TE26" s="170"/>
      <c r="TF26" s="170"/>
      <c r="TG26" s="170"/>
      <c r="TH26" s="170"/>
      <c r="TI26" s="170"/>
      <c r="TJ26" s="170"/>
      <c r="TK26" s="170"/>
      <c r="TL26" s="170"/>
      <c r="TM26" s="170"/>
      <c r="TN26" s="170"/>
      <c r="TO26" s="170"/>
      <c r="TP26" s="170"/>
      <c r="TQ26" s="170"/>
      <c r="TR26" s="170"/>
      <c r="TS26" s="170"/>
      <c r="TT26" s="170"/>
      <c r="TU26" s="170"/>
      <c r="TV26" s="170"/>
      <c r="TW26" s="170"/>
      <c r="TX26" s="170"/>
      <c r="TY26" s="170"/>
      <c r="TZ26" s="170"/>
      <c r="UA26" s="170"/>
      <c r="UB26" s="170"/>
      <c r="UC26" s="170"/>
      <c r="UD26" s="170"/>
      <c r="UE26" s="170"/>
      <c r="UF26" s="170"/>
      <c r="UG26" s="170"/>
      <c r="UH26" s="170"/>
      <c r="UI26" s="170"/>
      <c r="UJ26" s="170"/>
      <c r="UK26" s="170"/>
      <c r="UL26" s="170"/>
      <c r="UM26" s="170"/>
      <c r="UN26" s="170"/>
      <c r="UO26" s="170"/>
      <c r="UP26" s="170"/>
      <c r="UQ26" s="170"/>
      <c r="UR26" s="170"/>
      <c r="US26" s="170"/>
      <c r="UT26" s="170"/>
      <c r="UU26" s="170"/>
      <c r="UV26" s="170"/>
      <c r="UW26" s="170"/>
      <c r="UX26" s="170"/>
      <c r="UY26" s="170"/>
      <c r="UZ26" s="170"/>
      <c r="VA26" s="170"/>
      <c r="VB26" s="170"/>
      <c r="VC26" s="170"/>
      <c r="VD26" s="170"/>
      <c r="VE26" s="170"/>
      <c r="VF26" s="170"/>
      <c r="VG26" s="170"/>
      <c r="VH26" s="170"/>
      <c r="VI26" s="170"/>
      <c r="VJ26" s="170"/>
      <c r="VM26" s="171">
        <f>IF(AND($VQ26&gt;0,COUNTA(H26:VJ26)=0),0,IF(AND(COUNTBLANK(D26)=0,CNGE_2024_M1_Secc3!$Q669="X",COUNTA(H26:VJ26)=0),0,IF(AND(COUNTBLANK(D26)=0,CNGE_2024_M1_Secc3!$Q669="",COUNTA(H26:VJ26)&gt;0),0,IF(AND(COUNTBLANK(D26)=1,COUNTA(H26:VJ26)=0),0,1))))</f>
        <v>0</v>
      </c>
      <c r="VN26" s="194">
        <f t="shared" ref="VN26:VN89" si="0">COUNTIF(H26:VJ26,"NS")</f>
        <v>0</v>
      </c>
      <c r="VO26" s="200">
        <f>IF(AND(CNGE_2024_M1_Secc3!$Q669="X",COUNTA(H26:VJ26)&gt;0),1,0)</f>
        <v>0</v>
      </c>
      <c r="VP26" s="211">
        <f>IF(SUM(H26:VJ26)=SUM(CNGE_2024_M1_Secc3!S669:AD669),0,1)</f>
        <v>0</v>
      </c>
      <c r="VQ26" s="200">
        <f>IF(COUNTIF(CNGE_2024_M1_Secc3!M80,"NA")&gt;0,1,IF(AND(CNGE_2024_M1_Secc3!S80&lt;&gt;"",CNGE_2024_M1_Secc3!S80&lt;&gt;1),1,0))</f>
        <v>0</v>
      </c>
    </row>
    <row r="27" spans="1:593" customFormat="1" ht="15" customHeight="1">
      <c r="A27" s="115"/>
      <c r="B27" s="87"/>
      <c r="C27" s="32" t="s">
        <v>59</v>
      </c>
      <c r="D27" s="361" t="str">
        <f>IF(CNGE_2024_M1_Secc3!D81="","",CNGE_2024_M1_Secc3!D81)</f>
        <v/>
      </c>
      <c r="E27" s="361"/>
      <c r="F27" s="361"/>
      <c r="G27" s="361"/>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0"/>
      <c r="GM27" s="170"/>
      <c r="GN27" s="170"/>
      <c r="GO27" s="170"/>
      <c r="GP27" s="170"/>
      <c r="GQ27" s="170"/>
      <c r="GR27" s="170"/>
      <c r="GS27" s="170"/>
      <c r="GT27" s="170"/>
      <c r="GU27" s="170"/>
      <c r="GV27" s="170"/>
      <c r="GW27" s="170"/>
      <c r="GX27" s="170"/>
      <c r="GY27" s="170"/>
      <c r="GZ27" s="170"/>
      <c r="HA27" s="170"/>
      <c r="HB27" s="170"/>
      <c r="HC27" s="170"/>
      <c r="HD27" s="170"/>
      <c r="HE27" s="170"/>
      <c r="HF27" s="170"/>
      <c r="HG27" s="170"/>
      <c r="HH27" s="170"/>
      <c r="HI27" s="170"/>
      <c r="HJ27" s="170"/>
      <c r="HK27" s="170"/>
      <c r="HL27" s="170"/>
      <c r="HM27" s="170"/>
      <c r="HN27" s="170"/>
      <c r="HO27" s="170"/>
      <c r="HP27" s="170"/>
      <c r="HQ27" s="170"/>
      <c r="HR27" s="170"/>
      <c r="HS27" s="170"/>
      <c r="HT27" s="170"/>
      <c r="HU27" s="170"/>
      <c r="HV27" s="170"/>
      <c r="HW27" s="170"/>
      <c r="HX27" s="170"/>
      <c r="HY27" s="170"/>
      <c r="HZ27" s="170"/>
      <c r="IA27" s="170"/>
      <c r="IB27" s="170"/>
      <c r="IC27" s="170"/>
      <c r="ID27" s="170"/>
      <c r="IE27" s="170"/>
      <c r="IF27" s="170"/>
      <c r="IG27" s="170"/>
      <c r="IH27" s="170"/>
      <c r="II27" s="170"/>
      <c r="IJ27" s="170"/>
      <c r="IK27" s="170"/>
      <c r="IL27" s="170"/>
      <c r="IM27" s="170"/>
      <c r="IN27" s="170"/>
      <c r="IO27" s="170"/>
      <c r="IP27" s="170"/>
      <c r="IQ27" s="170"/>
      <c r="IR27" s="170"/>
      <c r="IS27" s="170"/>
      <c r="IT27" s="170"/>
      <c r="IU27" s="170"/>
      <c r="IV27" s="170"/>
      <c r="IW27" s="170"/>
      <c r="IX27" s="170"/>
      <c r="IY27" s="170"/>
      <c r="IZ27" s="170"/>
      <c r="JA27" s="170"/>
      <c r="JB27" s="170"/>
      <c r="JC27" s="170"/>
      <c r="JD27" s="170"/>
      <c r="JE27" s="170"/>
      <c r="JF27" s="170"/>
      <c r="JG27" s="170"/>
      <c r="JH27" s="170"/>
      <c r="JI27" s="170"/>
      <c r="JJ27" s="170"/>
      <c r="JK27" s="170"/>
      <c r="JL27" s="170"/>
      <c r="JM27" s="170"/>
      <c r="JN27" s="170"/>
      <c r="JO27" s="170"/>
      <c r="JP27" s="170"/>
      <c r="JQ27" s="170"/>
      <c r="JR27" s="170"/>
      <c r="JS27" s="170"/>
      <c r="JT27" s="170"/>
      <c r="JU27" s="170"/>
      <c r="JV27" s="170"/>
      <c r="JW27" s="170"/>
      <c r="JX27" s="170"/>
      <c r="JY27" s="170"/>
      <c r="JZ27" s="170"/>
      <c r="KA27" s="170"/>
      <c r="KB27" s="170"/>
      <c r="KC27" s="170"/>
      <c r="KD27" s="170"/>
      <c r="KE27" s="170"/>
      <c r="KF27" s="170"/>
      <c r="KG27" s="170"/>
      <c r="KH27" s="170"/>
      <c r="KI27" s="170"/>
      <c r="KJ27" s="170"/>
      <c r="KK27" s="170"/>
      <c r="KL27" s="170"/>
      <c r="KM27" s="170"/>
      <c r="KN27" s="170"/>
      <c r="KO27" s="170"/>
      <c r="KP27" s="170"/>
      <c r="KQ27" s="170"/>
      <c r="KR27" s="170"/>
      <c r="KS27" s="170"/>
      <c r="KT27" s="170"/>
      <c r="KU27" s="170"/>
      <c r="KV27" s="170"/>
      <c r="KW27" s="170"/>
      <c r="KX27" s="170"/>
      <c r="KY27" s="170"/>
      <c r="KZ27" s="170"/>
      <c r="LA27" s="170"/>
      <c r="LB27" s="170"/>
      <c r="LC27" s="170"/>
      <c r="LD27" s="170"/>
      <c r="LE27" s="170"/>
      <c r="LF27" s="170"/>
      <c r="LG27" s="170"/>
      <c r="LH27" s="170"/>
      <c r="LI27" s="170"/>
      <c r="LJ27" s="170"/>
      <c r="LK27" s="170"/>
      <c r="LL27" s="170"/>
      <c r="LM27" s="170"/>
      <c r="LN27" s="170"/>
      <c r="LO27" s="170"/>
      <c r="LP27" s="170"/>
      <c r="LQ27" s="170"/>
      <c r="LR27" s="170"/>
      <c r="LS27" s="170"/>
      <c r="LT27" s="170"/>
      <c r="LU27" s="170"/>
      <c r="LV27" s="170"/>
      <c r="LW27" s="170"/>
      <c r="LX27" s="170"/>
      <c r="LY27" s="170"/>
      <c r="LZ27" s="170"/>
      <c r="MA27" s="170"/>
      <c r="MB27" s="170"/>
      <c r="MC27" s="170"/>
      <c r="MD27" s="170"/>
      <c r="ME27" s="170"/>
      <c r="MF27" s="170"/>
      <c r="MG27" s="170"/>
      <c r="MH27" s="170"/>
      <c r="MI27" s="170"/>
      <c r="MJ27" s="170"/>
      <c r="MK27" s="170"/>
      <c r="ML27" s="170"/>
      <c r="MM27" s="170"/>
      <c r="MN27" s="170"/>
      <c r="MO27" s="170"/>
      <c r="MP27" s="170"/>
      <c r="MQ27" s="170"/>
      <c r="MR27" s="170"/>
      <c r="MS27" s="170"/>
      <c r="MT27" s="170"/>
      <c r="MU27" s="170"/>
      <c r="MV27" s="170"/>
      <c r="MW27" s="170"/>
      <c r="MX27" s="170"/>
      <c r="MY27" s="170"/>
      <c r="MZ27" s="170"/>
      <c r="NA27" s="170"/>
      <c r="NB27" s="170"/>
      <c r="NC27" s="170"/>
      <c r="ND27" s="170"/>
      <c r="NE27" s="170"/>
      <c r="NF27" s="170"/>
      <c r="NG27" s="170"/>
      <c r="NH27" s="170"/>
      <c r="NI27" s="170"/>
      <c r="NJ27" s="170"/>
      <c r="NK27" s="170"/>
      <c r="NL27" s="170"/>
      <c r="NM27" s="170"/>
      <c r="NN27" s="170"/>
      <c r="NO27" s="170"/>
      <c r="NP27" s="170"/>
      <c r="NQ27" s="170"/>
      <c r="NR27" s="170"/>
      <c r="NS27" s="170"/>
      <c r="NT27" s="170"/>
      <c r="NU27" s="170"/>
      <c r="NV27" s="170"/>
      <c r="NW27" s="170"/>
      <c r="NX27" s="170"/>
      <c r="NY27" s="170"/>
      <c r="NZ27" s="170"/>
      <c r="OA27" s="170"/>
      <c r="OB27" s="170"/>
      <c r="OC27" s="170"/>
      <c r="OD27" s="170"/>
      <c r="OE27" s="170"/>
      <c r="OF27" s="170"/>
      <c r="OG27" s="170"/>
      <c r="OH27" s="170"/>
      <c r="OI27" s="170"/>
      <c r="OJ27" s="170"/>
      <c r="OK27" s="170"/>
      <c r="OL27" s="170"/>
      <c r="OM27" s="170"/>
      <c r="ON27" s="170"/>
      <c r="OO27" s="170"/>
      <c r="OP27" s="170"/>
      <c r="OQ27" s="170"/>
      <c r="OR27" s="170"/>
      <c r="OS27" s="170"/>
      <c r="OT27" s="170"/>
      <c r="OU27" s="170"/>
      <c r="OV27" s="170"/>
      <c r="OW27" s="170"/>
      <c r="OX27" s="170"/>
      <c r="OY27" s="170"/>
      <c r="OZ27" s="170"/>
      <c r="PA27" s="170"/>
      <c r="PB27" s="170"/>
      <c r="PC27" s="170"/>
      <c r="PD27" s="170"/>
      <c r="PE27" s="170"/>
      <c r="PF27" s="170"/>
      <c r="PG27" s="170"/>
      <c r="PH27" s="170"/>
      <c r="PI27" s="170"/>
      <c r="PJ27" s="170"/>
      <c r="PK27" s="170"/>
      <c r="PL27" s="170"/>
      <c r="PM27" s="170"/>
      <c r="PN27" s="170"/>
      <c r="PO27" s="170"/>
      <c r="PP27" s="170"/>
      <c r="PQ27" s="170"/>
      <c r="PR27" s="170"/>
      <c r="PS27" s="170"/>
      <c r="PT27" s="170"/>
      <c r="PU27" s="170"/>
      <c r="PV27" s="170"/>
      <c r="PW27" s="170"/>
      <c r="PX27" s="170"/>
      <c r="PY27" s="170"/>
      <c r="PZ27" s="170"/>
      <c r="QA27" s="170"/>
      <c r="QB27" s="170"/>
      <c r="QC27" s="170"/>
      <c r="QD27" s="170"/>
      <c r="QE27" s="170"/>
      <c r="QF27" s="170"/>
      <c r="QG27" s="170"/>
      <c r="QH27" s="170"/>
      <c r="QI27" s="170"/>
      <c r="QJ27" s="170"/>
      <c r="QK27" s="170"/>
      <c r="QL27" s="170"/>
      <c r="QM27" s="170"/>
      <c r="QN27" s="170"/>
      <c r="QO27" s="170"/>
      <c r="QP27" s="170"/>
      <c r="QQ27" s="170"/>
      <c r="QR27" s="170"/>
      <c r="QS27" s="170"/>
      <c r="QT27" s="170"/>
      <c r="QU27" s="170"/>
      <c r="QV27" s="170"/>
      <c r="QW27" s="170"/>
      <c r="QX27" s="170"/>
      <c r="QY27" s="170"/>
      <c r="QZ27" s="170"/>
      <c r="RA27" s="170"/>
      <c r="RB27" s="170"/>
      <c r="RC27" s="170"/>
      <c r="RD27" s="170"/>
      <c r="RE27" s="170"/>
      <c r="RF27" s="170"/>
      <c r="RG27" s="170"/>
      <c r="RH27" s="170"/>
      <c r="RI27" s="170"/>
      <c r="RJ27" s="170"/>
      <c r="RK27" s="170"/>
      <c r="RL27" s="170"/>
      <c r="RM27" s="170"/>
      <c r="RN27" s="170"/>
      <c r="RO27" s="170"/>
      <c r="RP27" s="170"/>
      <c r="RQ27" s="170"/>
      <c r="RR27" s="170"/>
      <c r="RS27" s="170"/>
      <c r="RT27" s="170"/>
      <c r="RU27" s="170"/>
      <c r="RV27" s="170"/>
      <c r="RW27" s="170"/>
      <c r="RX27" s="170"/>
      <c r="RY27" s="170"/>
      <c r="RZ27" s="170"/>
      <c r="SA27" s="170"/>
      <c r="SB27" s="170"/>
      <c r="SC27" s="170"/>
      <c r="SD27" s="170"/>
      <c r="SE27" s="170"/>
      <c r="SF27" s="170"/>
      <c r="SG27" s="170"/>
      <c r="SH27" s="170"/>
      <c r="SI27" s="170"/>
      <c r="SJ27" s="170"/>
      <c r="SK27" s="170"/>
      <c r="SL27" s="170"/>
      <c r="SM27" s="170"/>
      <c r="SN27" s="170"/>
      <c r="SO27" s="170"/>
      <c r="SP27" s="170"/>
      <c r="SQ27" s="170"/>
      <c r="SR27" s="170"/>
      <c r="SS27" s="170"/>
      <c r="ST27" s="170"/>
      <c r="SU27" s="170"/>
      <c r="SV27" s="170"/>
      <c r="SW27" s="170"/>
      <c r="SX27" s="170"/>
      <c r="SY27" s="170"/>
      <c r="SZ27" s="170"/>
      <c r="TA27" s="170"/>
      <c r="TB27" s="170"/>
      <c r="TC27" s="170"/>
      <c r="TD27" s="170"/>
      <c r="TE27" s="170"/>
      <c r="TF27" s="170"/>
      <c r="TG27" s="170"/>
      <c r="TH27" s="170"/>
      <c r="TI27" s="170"/>
      <c r="TJ27" s="170"/>
      <c r="TK27" s="170"/>
      <c r="TL27" s="170"/>
      <c r="TM27" s="170"/>
      <c r="TN27" s="170"/>
      <c r="TO27" s="170"/>
      <c r="TP27" s="170"/>
      <c r="TQ27" s="170"/>
      <c r="TR27" s="170"/>
      <c r="TS27" s="170"/>
      <c r="TT27" s="170"/>
      <c r="TU27" s="170"/>
      <c r="TV27" s="170"/>
      <c r="TW27" s="170"/>
      <c r="TX27" s="170"/>
      <c r="TY27" s="170"/>
      <c r="TZ27" s="170"/>
      <c r="UA27" s="170"/>
      <c r="UB27" s="170"/>
      <c r="UC27" s="170"/>
      <c r="UD27" s="170"/>
      <c r="UE27" s="170"/>
      <c r="UF27" s="170"/>
      <c r="UG27" s="170"/>
      <c r="UH27" s="170"/>
      <c r="UI27" s="170"/>
      <c r="UJ27" s="170"/>
      <c r="UK27" s="170"/>
      <c r="UL27" s="170"/>
      <c r="UM27" s="170"/>
      <c r="UN27" s="170"/>
      <c r="UO27" s="170"/>
      <c r="UP27" s="170"/>
      <c r="UQ27" s="170"/>
      <c r="UR27" s="170"/>
      <c r="US27" s="170"/>
      <c r="UT27" s="170"/>
      <c r="UU27" s="170"/>
      <c r="UV27" s="170"/>
      <c r="UW27" s="170"/>
      <c r="UX27" s="170"/>
      <c r="UY27" s="170"/>
      <c r="UZ27" s="170"/>
      <c r="VA27" s="170"/>
      <c r="VB27" s="170"/>
      <c r="VC27" s="170"/>
      <c r="VD27" s="170"/>
      <c r="VE27" s="170"/>
      <c r="VF27" s="170"/>
      <c r="VG27" s="170"/>
      <c r="VH27" s="170"/>
      <c r="VI27" s="170"/>
      <c r="VJ27" s="170"/>
      <c r="VM27" s="171">
        <f>IF(AND($VQ27&gt;0,COUNTA(H27:VJ27)=0),0,IF(AND(COUNTBLANK(D27)=0,CNGE_2024_M1_Secc3!$Q670="X",COUNTA(H27:VJ27)=0),0,IF(AND(COUNTBLANK(D27)=0,CNGE_2024_M1_Secc3!$Q670="",COUNTA(H27:VJ27)&gt;0),0,IF(AND(COUNTBLANK(D27)=1,COUNTA(H27:VJ27)=0),0,1))))</f>
        <v>0</v>
      </c>
      <c r="VN27" s="194">
        <f t="shared" si="0"/>
        <v>0</v>
      </c>
      <c r="VO27" s="200">
        <f>IF(AND(CNGE_2024_M1_Secc3!$Q670="X",COUNTA(H27:VJ27)&gt;0),1,0)</f>
        <v>0</v>
      </c>
      <c r="VP27" s="211">
        <f>IF(SUM(H27:VJ27)=SUM(CNGE_2024_M1_Secc3!S670:AD670),0,1)</f>
        <v>0</v>
      </c>
      <c r="VQ27" s="200">
        <f>IF(COUNTIF(CNGE_2024_M1_Secc3!M81,"NA")&gt;0,1,IF(AND(CNGE_2024_M1_Secc3!S81&lt;&gt;"",CNGE_2024_M1_Secc3!S81&lt;&gt;1),1,0))</f>
        <v>0</v>
      </c>
    </row>
    <row r="28" spans="1:593" customFormat="1" ht="15" customHeight="1">
      <c r="A28" s="115"/>
      <c r="B28" s="87"/>
      <c r="C28" s="32" t="s">
        <v>60</v>
      </c>
      <c r="D28" s="361" t="str">
        <f>IF(CNGE_2024_M1_Secc3!D82="","",CNGE_2024_M1_Secc3!D82)</f>
        <v/>
      </c>
      <c r="E28" s="361"/>
      <c r="F28" s="361"/>
      <c r="G28" s="361"/>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c r="GO28" s="170"/>
      <c r="GP28" s="170"/>
      <c r="GQ28" s="170"/>
      <c r="GR28" s="170"/>
      <c r="GS28" s="170"/>
      <c r="GT28" s="170"/>
      <c r="GU28" s="170"/>
      <c r="GV28" s="170"/>
      <c r="GW28" s="170"/>
      <c r="GX28" s="170"/>
      <c r="GY28" s="170"/>
      <c r="GZ28" s="170"/>
      <c r="HA28" s="170"/>
      <c r="HB28" s="170"/>
      <c r="HC28" s="170"/>
      <c r="HD28" s="170"/>
      <c r="HE28" s="170"/>
      <c r="HF28" s="170"/>
      <c r="HG28" s="170"/>
      <c r="HH28" s="170"/>
      <c r="HI28" s="170"/>
      <c r="HJ28" s="170"/>
      <c r="HK28" s="170"/>
      <c r="HL28" s="170"/>
      <c r="HM28" s="170"/>
      <c r="HN28" s="170"/>
      <c r="HO28" s="170"/>
      <c r="HP28" s="170"/>
      <c r="HQ28" s="170"/>
      <c r="HR28" s="170"/>
      <c r="HS28" s="170"/>
      <c r="HT28" s="170"/>
      <c r="HU28" s="170"/>
      <c r="HV28" s="170"/>
      <c r="HW28" s="170"/>
      <c r="HX28" s="170"/>
      <c r="HY28" s="170"/>
      <c r="HZ28" s="170"/>
      <c r="IA28" s="170"/>
      <c r="IB28" s="170"/>
      <c r="IC28" s="170"/>
      <c r="ID28" s="170"/>
      <c r="IE28" s="170"/>
      <c r="IF28" s="170"/>
      <c r="IG28" s="170"/>
      <c r="IH28" s="170"/>
      <c r="II28" s="170"/>
      <c r="IJ28" s="170"/>
      <c r="IK28" s="170"/>
      <c r="IL28" s="170"/>
      <c r="IM28" s="170"/>
      <c r="IN28" s="170"/>
      <c r="IO28" s="170"/>
      <c r="IP28" s="170"/>
      <c r="IQ28" s="170"/>
      <c r="IR28" s="170"/>
      <c r="IS28" s="170"/>
      <c r="IT28" s="170"/>
      <c r="IU28" s="170"/>
      <c r="IV28" s="170"/>
      <c r="IW28" s="170"/>
      <c r="IX28" s="170"/>
      <c r="IY28" s="170"/>
      <c r="IZ28" s="170"/>
      <c r="JA28" s="170"/>
      <c r="JB28" s="170"/>
      <c r="JC28" s="170"/>
      <c r="JD28" s="170"/>
      <c r="JE28" s="170"/>
      <c r="JF28" s="170"/>
      <c r="JG28" s="170"/>
      <c r="JH28" s="170"/>
      <c r="JI28" s="170"/>
      <c r="JJ28" s="170"/>
      <c r="JK28" s="170"/>
      <c r="JL28" s="170"/>
      <c r="JM28" s="170"/>
      <c r="JN28" s="170"/>
      <c r="JO28" s="170"/>
      <c r="JP28" s="170"/>
      <c r="JQ28" s="170"/>
      <c r="JR28" s="170"/>
      <c r="JS28" s="170"/>
      <c r="JT28" s="170"/>
      <c r="JU28" s="170"/>
      <c r="JV28" s="170"/>
      <c r="JW28" s="170"/>
      <c r="JX28" s="170"/>
      <c r="JY28" s="170"/>
      <c r="JZ28" s="170"/>
      <c r="KA28" s="170"/>
      <c r="KB28" s="170"/>
      <c r="KC28" s="170"/>
      <c r="KD28" s="170"/>
      <c r="KE28" s="170"/>
      <c r="KF28" s="170"/>
      <c r="KG28" s="170"/>
      <c r="KH28" s="170"/>
      <c r="KI28" s="170"/>
      <c r="KJ28" s="170"/>
      <c r="KK28" s="170"/>
      <c r="KL28" s="170"/>
      <c r="KM28" s="170"/>
      <c r="KN28" s="170"/>
      <c r="KO28" s="170"/>
      <c r="KP28" s="170"/>
      <c r="KQ28" s="170"/>
      <c r="KR28" s="170"/>
      <c r="KS28" s="170"/>
      <c r="KT28" s="170"/>
      <c r="KU28" s="170"/>
      <c r="KV28" s="170"/>
      <c r="KW28" s="170"/>
      <c r="KX28" s="170"/>
      <c r="KY28" s="170"/>
      <c r="KZ28" s="170"/>
      <c r="LA28" s="170"/>
      <c r="LB28" s="170"/>
      <c r="LC28" s="170"/>
      <c r="LD28" s="170"/>
      <c r="LE28" s="170"/>
      <c r="LF28" s="170"/>
      <c r="LG28" s="170"/>
      <c r="LH28" s="170"/>
      <c r="LI28" s="170"/>
      <c r="LJ28" s="170"/>
      <c r="LK28" s="170"/>
      <c r="LL28" s="170"/>
      <c r="LM28" s="170"/>
      <c r="LN28" s="170"/>
      <c r="LO28" s="170"/>
      <c r="LP28" s="170"/>
      <c r="LQ28" s="170"/>
      <c r="LR28" s="170"/>
      <c r="LS28" s="170"/>
      <c r="LT28" s="170"/>
      <c r="LU28" s="170"/>
      <c r="LV28" s="170"/>
      <c r="LW28" s="170"/>
      <c r="LX28" s="170"/>
      <c r="LY28" s="170"/>
      <c r="LZ28" s="170"/>
      <c r="MA28" s="170"/>
      <c r="MB28" s="170"/>
      <c r="MC28" s="170"/>
      <c r="MD28" s="170"/>
      <c r="ME28" s="170"/>
      <c r="MF28" s="170"/>
      <c r="MG28" s="170"/>
      <c r="MH28" s="170"/>
      <c r="MI28" s="170"/>
      <c r="MJ28" s="170"/>
      <c r="MK28" s="170"/>
      <c r="ML28" s="170"/>
      <c r="MM28" s="170"/>
      <c r="MN28" s="170"/>
      <c r="MO28" s="170"/>
      <c r="MP28" s="170"/>
      <c r="MQ28" s="170"/>
      <c r="MR28" s="170"/>
      <c r="MS28" s="170"/>
      <c r="MT28" s="170"/>
      <c r="MU28" s="170"/>
      <c r="MV28" s="170"/>
      <c r="MW28" s="170"/>
      <c r="MX28" s="170"/>
      <c r="MY28" s="170"/>
      <c r="MZ28" s="170"/>
      <c r="NA28" s="170"/>
      <c r="NB28" s="170"/>
      <c r="NC28" s="170"/>
      <c r="ND28" s="170"/>
      <c r="NE28" s="170"/>
      <c r="NF28" s="170"/>
      <c r="NG28" s="170"/>
      <c r="NH28" s="170"/>
      <c r="NI28" s="170"/>
      <c r="NJ28" s="170"/>
      <c r="NK28" s="170"/>
      <c r="NL28" s="170"/>
      <c r="NM28" s="170"/>
      <c r="NN28" s="170"/>
      <c r="NO28" s="170"/>
      <c r="NP28" s="170"/>
      <c r="NQ28" s="170"/>
      <c r="NR28" s="170"/>
      <c r="NS28" s="170"/>
      <c r="NT28" s="170"/>
      <c r="NU28" s="170"/>
      <c r="NV28" s="170"/>
      <c r="NW28" s="170"/>
      <c r="NX28" s="170"/>
      <c r="NY28" s="170"/>
      <c r="NZ28" s="170"/>
      <c r="OA28" s="170"/>
      <c r="OB28" s="170"/>
      <c r="OC28" s="170"/>
      <c r="OD28" s="170"/>
      <c r="OE28" s="170"/>
      <c r="OF28" s="170"/>
      <c r="OG28" s="170"/>
      <c r="OH28" s="170"/>
      <c r="OI28" s="170"/>
      <c r="OJ28" s="170"/>
      <c r="OK28" s="170"/>
      <c r="OL28" s="170"/>
      <c r="OM28" s="170"/>
      <c r="ON28" s="170"/>
      <c r="OO28" s="170"/>
      <c r="OP28" s="170"/>
      <c r="OQ28" s="170"/>
      <c r="OR28" s="170"/>
      <c r="OS28" s="170"/>
      <c r="OT28" s="170"/>
      <c r="OU28" s="170"/>
      <c r="OV28" s="170"/>
      <c r="OW28" s="170"/>
      <c r="OX28" s="170"/>
      <c r="OY28" s="170"/>
      <c r="OZ28" s="170"/>
      <c r="PA28" s="170"/>
      <c r="PB28" s="170"/>
      <c r="PC28" s="170"/>
      <c r="PD28" s="170"/>
      <c r="PE28" s="170"/>
      <c r="PF28" s="170"/>
      <c r="PG28" s="170"/>
      <c r="PH28" s="170"/>
      <c r="PI28" s="170"/>
      <c r="PJ28" s="170"/>
      <c r="PK28" s="170"/>
      <c r="PL28" s="170"/>
      <c r="PM28" s="170"/>
      <c r="PN28" s="170"/>
      <c r="PO28" s="170"/>
      <c r="PP28" s="170"/>
      <c r="PQ28" s="170"/>
      <c r="PR28" s="170"/>
      <c r="PS28" s="170"/>
      <c r="PT28" s="170"/>
      <c r="PU28" s="170"/>
      <c r="PV28" s="170"/>
      <c r="PW28" s="170"/>
      <c r="PX28" s="170"/>
      <c r="PY28" s="170"/>
      <c r="PZ28" s="170"/>
      <c r="QA28" s="170"/>
      <c r="QB28" s="170"/>
      <c r="QC28" s="170"/>
      <c r="QD28" s="170"/>
      <c r="QE28" s="170"/>
      <c r="QF28" s="170"/>
      <c r="QG28" s="170"/>
      <c r="QH28" s="170"/>
      <c r="QI28" s="170"/>
      <c r="QJ28" s="170"/>
      <c r="QK28" s="170"/>
      <c r="QL28" s="170"/>
      <c r="QM28" s="170"/>
      <c r="QN28" s="170"/>
      <c r="QO28" s="170"/>
      <c r="QP28" s="170"/>
      <c r="QQ28" s="170"/>
      <c r="QR28" s="170"/>
      <c r="QS28" s="170"/>
      <c r="QT28" s="170"/>
      <c r="QU28" s="170"/>
      <c r="QV28" s="170"/>
      <c r="QW28" s="170"/>
      <c r="QX28" s="170"/>
      <c r="QY28" s="170"/>
      <c r="QZ28" s="170"/>
      <c r="RA28" s="170"/>
      <c r="RB28" s="170"/>
      <c r="RC28" s="170"/>
      <c r="RD28" s="170"/>
      <c r="RE28" s="170"/>
      <c r="RF28" s="170"/>
      <c r="RG28" s="170"/>
      <c r="RH28" s="170"/>
      <c r="RI28" s="170"/>
      <c r="RJ28" s="170"/>
      <c r="RK28" s="170"/>
      <c r="RL28" s="170"/>
      <c r="RM28" s="170"/>
      <c r="RN28" s="170"/>
      <c r="RO28" s="170"/>
      <c r="RP28" s="170"/>
      <c r="RQ28" s="170"/>
      <c r="RR28" s="170"/>
      <c r="RS28" s="170"/>
      <c r="RT28" s="170"/>
      <c r="RU28" s="170"/>
      <c r="RV28" s="170"/>
      <c r="RW28" s="170"/>
      <c r="RX28" s="170"/>
      <c r="RY28" s="170"/>
      <c r="RZ28" s="170"/>
      <c r="SA28" s="170"/>
      <c r="SB28" s="170"/>
      <c r="SC28" s="170"/>
      <c r="SD28" s="170"/>
      <c r="SE28" s="170"/>
      <c r="SF28" s="170"/>
      <c r="SG28" s="170"/>
      <c r="SH28" s="170"/>
      <c r="SI28" s="170"/>
      <c r="SJ28" s="170"/>
      <c r="SK28" s="170"/>
      <c r="SL28" s="170"/>
      <c r="SM28" s="170"/>
      <c r="SN28" s="170"/>
      <c r="SO28" s="170"/>
      <c r="SP28" s="170"/>
      <c r="SQ28" s="170"/>
      <c r="SR28" s="170"/>
      <c r="SS28" s="170"/>
      <c r="ST28" s="170"/>
      <c r="SU28" s="170"/>
      <c r="SV28" s="170"/>
      <c r="SW28" s="170"/>
      <c r="SX28" s="170"/>
      <c r="SY28" s="170"/>
      <c r="SZ28" s="170"/>
      <c r="TA28" s="170"/>
      <c r="TB28" s="170"/>
      <c r="TC28" s="170"/>
      <c r="TD28" s="170"/>
      <c r="TE28" s="170"/>
      <c r="TF28" s="170"/>
      <c r="TG28" s="170"/>
      <c r="TH28" s="170"/>
      <c r="TI28" s="170"/>
      <c r="TJ28" s="170"/>
      <c r="TK28" s="170"/>
      <c r="TL28" s="170"/>
      <c r="TM28" s="170"/>
      <c r="TN28" s="170"/>
      <c r="TO28" s="170"/>
      <c r="TP28" s="170"/>
      <c r="TQ28" s="170"/>
      <c r="TR28" s="170"/>
      <c r="TS28" s="170"/>
      <c r="TT28" s="170"/>
      <c r="TU28" s="170"/>
      <c r="TV28" s="170"/>
      <c r="TW28" s="170"/>
      <c r="TX28" s="170"/>
      <c r="TY28" s="170"/>
      <c r="TZ28" s="170"/>
      <c r="UA28" s="170"/>
      <c r="UB28" s="170"/>
      <c r="UC28" s="170"/>
      <c r="UD28" s="170"/>
      <c r="UE28" s="170"/>
      <c r="UF28" s="170"/>
      <c r="UG28" s="170"/>
      <c r="UH28" s="170"/>
      <c r="UI28" s="170"/>
      <c r="UJ28" s="170"/>
      <c r="UK28" s="170"/>
      <c r="UL28" s="170"/>
      <c r="UM28" s="170"/>
      <c r="UN28" s="170"/>
      <c r="UO28" s="170"/>
      <c r="UP28" s="170"/>
      <c r="UQ28" s="170"/>
      <c r="UR28" s="170"/>
      <c r="US28" s="170"/>
      <c r="UT28" s="170"/>
      <c r="UU28" s="170"/>
      <c r="UV28" s="170"/>
      <c r="UW28" s="170"/>
      <c r="UX28" s="170"/>
      <c r="UY28" s="170"/>
      <c r="UZ28" s="170"/>
      <c r="VA28" s="170"/>
      <c r="VB28" s="170"/>
      <c r="VC28" s="170"/>
      <c r="VD28" s="170"/>
      <c r="VE28" s="170"/>
      <c r="VF28" s="170"/>
      <c r="VG28" s="170"/>
      <c r="VH28" s="170"/>
      <c r="VI28" s="170"/>
      <c r="VJ28" s="170"/>
      <c r="VM28" s="171">
        <f>IF(AND($VQ28&gt;0,COUNTA(H28:VJ28)=0),0,IF(AND(COUNTBLANK(D28)=0,CNGE_2024_M1_Secc3!$Q671="X",COUNTA(H28:VJ28)=0),0,IF(AND(COUNTBLANK(D28)=0,CNGE_2024_M1_Secc3!$Q671="",COUNTA(H28:VJ28)&gt;0),0,IF(AND(COUNTBLANK(D28)=1,COUNTA(H28:VJ28)=0),0,1))))</f>
        <v>0</v>
      </c>
      <c r="VN28" s="194">
        <f t="shared" si="0"/>
        <v>0</v>
      </c>
      <c r="VO28" s="200">
        <f>IF(AND(CNGE_2024_M1_Secc3!$Q671="X",COUNTA(H28:VJ28)&gt;0),1,0)</f>
        <v>0</v>
      </c>
      <c r="VP28" s="211">
        <f>IF(SUM(H28:VJ28)=SUM(CNGE_2024_M1_Secc3!S671:AD671),0,1)</f>
        <v>0</v>
      </c>
      <c r="VQ28" s="200">
        <f>IF(COUNTIF(CNGE_2024_M1_Secc3!M82,"NA")&gt;0,1,IF(AND(CNGE_2024_M1_Secc3!S82&lt;&gt;"",CNGE_2024_M1_Secc3!S82&lt;&gt;1),1,0))</f>
        <v>0</v>
      </c>
    </row>
    <row r="29" spans="1:593" customFormat="1" ht="15" customHeight="1">
      <c r="A29" s="115"/>
      <c r="B29" s="87"/>
      <c r="C29" s="32" t="s">
        <v>61</v>
      </c>
      <c r="D29" s="361" t="str">
        <f>IF(CNGE_2024_M1_Secc3!D83="","",CNGE_2024_M1_Secc3!D83)</f>
        <v/>
      </c>
      <c r="E29" s="361"/>
      <c r="F29" s="361"/>
      <c r="G29" s="361"/>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170"/>
      <c r="FE29" s="170"/>
      <c r="FF29" s="170"/>
      <c r="FG29" s="170"/>
      <c r="FH29" s="170"/>
      <c r="FI29" s="170"/>
      <c r="FJ29" s="170"/>
      <c r="FK29" s="170"/>
      <c r="FL29" s="170"/>
      <c r="FM29" s="170"/>
      <c r="FN29" s="170"/>
      <c r="FO29" s="170"/>
      <c r="FP29" s="170"/>
      <c r="FQ29" s="170"/>
      <c r="FR29" s="170"/>
      <c r="FS29" s="170"/>
      <c r="FT29" s="170"/>
      <c r="FU29" s="170"/>
      <c r="FV29" s="170"/>
      <c r="FW29" s="170"/>
      <c r="FX29" s="170"/>
      <c r="FY29" s="170"/>
      <c r="FZ29" s="170"/>
      <c r="GA29" s="170"/>
      <c r="GB29" s="170"/>
      <c r="GC29" s="170"/>
      <c r="GD29" s="170"/>
      <c r="GE29" s="170"/>
      <c r="GF29" s="170"/>
      <c r="GG29" s="170"/>
      <c r="GH29" s="170"/>
      <c r="GI29" s="170"/>
      <c r="GJ29" s="170"/>
      <c r="GK29" s="170"/>
      <c r="GL29" s="170"/>
      <c r="GM29" s="170"/>
      <c r="GN29" s="170"/>
      <c r="GO29" s="170"/>
      <c r="GP29" s="170"/>
      <c r="GQ29" s="170"/>
      <c r="GR29" s="170"/>
      <c r="GS29" s="170"/>
      <c r="GT29" s="170"/>
      <c r="GU29" s="170"/>
      <c r="GV29" s="170"/>
      <c r="GW29" s="170"/>
      <c r="GX29" s="170"/>
      <c r="GY29" s="170"/>
      <c r="GZ29" s="170"/>
      <c r="HA29" s="170"/>
      <c r="HB29" s="170"/>
      <c r="HC29" s="170"/>
      <c r="HD29" s="170"/>
      <c r="HE29" s="170"/>
      <c r="HF29" s="170"/>
      <c r="HG29" s="170"/>
      <c r="HH29" s="170"/>
      <c r="HI29" s="170"/>
      <c r="HJ29" s="170"/>
      <c r="HK29" s="170"/>
      <c r="HL29" s="170"/>
      <c r="HM29" s="170"/>
      <c r="HN29" s="170"/>
      <c r="HO29" s="170"/>
      <c r="HP29" s="170"/>
      <c r="HQ29" s="170"/>
      <c r="HR29" s="170"/>
      <c r="HS29" s="170"/>
      <c r="HT29" s="170"/>
      <c r="HU29" s="170"/>
      <c r="HV29" s="170"/>
      <c r="HW29" s="170"/>
      <c r="HX29" s="170"/>
      <c r="HY29" s="170"/>
      <c r="HZ29" s="170"/>
      <c r="IA29" s="170"/>
      <c r="IB29" s="170"/>
      <c r="IC29" s="170"/>
      <c r="ID29" s="170"/>
      <c r="IE29" s="170"/>
      <c r="IF29" s="170"/>
      <c r="IG29" s="170"/>
      <c r="IH29" s="170"/>
      <c r="II29" s="170"/>
      <c r="IJ29" s="170"/>
      <c r="IK29" s="170"/>
      <c r="IL29" s="170"/>
      <c r="IM29" s="170"/>
      <c r="IN29" s="170"/>
      <c r="IO29" s="170"/>
      <c r="IP29" s="170"/>
      <c r="IQ29" s="170"/>
      <c r="IR29" s="170"/>
      <c r="IS29" s="170"/>
      <c r="IT29" s="170"/>
      <c r="IU29" s="170"/>
      <c r="IV29" s="170"/>
      <c r="IW29" s="170"/>
      <c r="IX29" s="170"/>
      <c r="IY29" s="170"/>
      <c r="IZ29" s="170"/>
      <c r="JA29" s="170"/>
      <c r="JB29" s="170"/>
      <c r="JC29" s="170"/>
      <c r="JD29" s="170"/>
      <c r="JE29" s="170"/>
      <c r="JF29" s="170"/>
      <c r="JG29" s="170"/>
      <c r="JH29" s="170"/>
      <c r="JI29" s="170"/>
      <c r="JJ29" s="170"/>
      <c r="JK29" s="170"/>
      <c r="JL29" s="170"/>
      <c r="JM29" s="170"/>
      <c r="JN29" s="170"/>
      <c r="JO29" s="170"/>
      <c r="JP29" s="170"/>
      <c r="JQ29" s="170"/>
      <c r="JR29" s="170"/>
      <c r="JS29" s="170"/>
      <c r="JT29" s="170"/>
      <c r="JU29" s="170"/>
      <c r="JV29" s="170"/>
      <c r="JW29" s="170"/>
      <c r="JX29" s="170"/>
      <c r="JY29" s="170"/>
      <c r="JZ29" s="170"/>
      <c r="KA29" s="170"/>
      <c r="KB29" s="170"/>
      <c r="KC29" s="170"/>
      <c r="KD29" s="170"/>
      <c r="KE29" s="170"/>
      <c r="KF29" s="170"/>
      <c r="KG29" s="170"/>
      <c r="KH29" s="170"/>
      <c r="KI29" s="170"/>
      <c r="KJ29" s="170"/>
      <c r="KK29" s="170"/>
      <c r="KL29" s="170"/>
      <c r="KM29" s="170"/>
      <c r="KN29" s="170"/>
      <c r="KO29" s="170"/>
      <c r="KP29" s="170"/>
      <c r="KQ29" s="170"/>
      <c r="KR29" s="170"/>
      <c r="KS29" s="170"/>
      <c r="KT29" s="170"/>
      <c r="KU29" s="170"/>
      <c r="KV29" s="170"/>
      <c r="KW29" s="170"/>
      <c r="KX29" s="170"/>
      <c r="KY29" s="170"/>
      <c r="KZ29" s="170"/>
      <c r="LA29" s="170"/>
      <c r="LB29" s="170"/>
      <c r="LC29" s="170"/>
      <c r="LD29" s="170"/>
      <c r="LE29" s="170"/>
      <c r="LF29" s="170"/>
      <c r="LG29" s="170"/>
      <c r="LH29" s="170"/>
      <c r="LI29" s="170"/>
      <c r="LJ29" s="170"/>
      <c r="LK29" s="170"/>
      <c r="LL29" s="170"/>
      <c r="LM29" s="170"/>
      <c r="LN29" s="170"/>
      <c r="LO29" s="170"/>
      <c r="LP29" s="170"/>
      <c r="LQ29" s="170"/>
      <c r="LR29" s="170"/>
      <c r="LS29" s="170"/>
      <c r="LT29" s="170"/>
      <c r="LU29" s="170"/>
      <c r="LV29" s="170"/>
      <c r="LW29" s="170"/>
      <c r="LX29" s="170"/>
      <c r="LY29" s="170"/>
      <c r="LZ29" s="170"/>
      <c r="MA29" s="170"/>
      <c r="MB29" s="170"/>
      <c r="MC29" s="170"/>
      <c r="MD29" s="170"/>
      <c r="ME29" s="170"/>
      <c r="MF29" s="170"/>
      <c r="MG29" s="170"/>
      <c r="MH29" s="170"/>
      <c r="MI29" s="170"/>
      <c r="MJ29" s="170"/>
      <c r="MK29" s="170"/>
      <c r="ML29" s="170"/>
      <c r="MM29" s="170"/>
      <c r="MN29" s="170"/>
      <c r="MO29" s="170"/>
      <c r="MP29" s="170"/>
      <c r="MQ29" s="170"/>
      <c r="MR29" s="170"/>
      <c r="MS29" s="170"/>
      <c r="MT29" s="170"/>
      <c r="MU29" s="170"/>
      <c r="MV29" s="170"/>
      <c r="MW29" s="170"/>
      <c r="MX29" s="170"/>
      <c r="MY29" s="170"/>
      <c r="MZ29" s="170"/>
      <c r="NA29" s="170"/>
      <c r="NB29" s="170"/>
      <c r="NC29" s="170"/>
      <c r="ND29" s="170"/>
      <c r="NE29" s="170"/>
      <c r="NF29" s="170"/>
      <c r="NG29" s="170"/>
      <c r="NH29" s="170"/>
      <c r="NI29" s="170"/>
      <c r="NJ29" s="170"/>
      <c r="NK29" s="170"/>
      <c r="NL29" s="170"/>
      <c r="NM29" s="170"/>
      <c r="NN29" s="170"/>
      <c r="NO29" s="170"/>
      <c r="NP29" s="170"/>
      <c r="NQ29" s="170"/>
      <c r="NR29" s="170"/>
      <c r="NS29" s="170"/>
      <c r="NT29" s="170"/>
      <c r="NU29" s="170"/>
      <c r="NV29" s="170"/>
      <c r="NW29" s="170"/>
      <c r="NX29" s="170"/>
      <c r="NY29" s="170"/>
      <c r="NZ29" s="170"/>
      <c r="OA29" s="170"/>
      <c r="OB29" s="170"/>
      <c r="OC29" s="170"/>
      <c r="OD29" s="170"/>
      <c r="OE29" s="170"/>
      <c r="OF29" s="170"/>
      <c r="OG29" s="170"/>
      <c r="OH29" s="170"/>
      <c r="OI29" s="170"/>
      <c r="OJ29" s="170"/>
      <c r="OK29" s="170"/>
      <c r="OL29" s="170"/>
      <c r="OM29" s="170"/>
      <c r="ON29" s="170"/>
      <c r="OO29" s="170"/>
      <c r="OP29" s="170"/>
      <c r="OQ29" s="170"/>
      <c r="OR29" s="170"/>
      <c r="OS29" s="170"/>
      <c r="OT29" s="170"/>
      <c r="OU29" s="170"/>
      <c r="OV29" s="170"/>
      <c r="OW29" s="170"/>
      <c r="OX29" s="170"/>
      <c r="OY29" s="170"/>
      <c r="OZ29" s="170"/>
      <c r="PA29" s="170"/>
      <c r="PB29" s="170"/>
      <c r="PC29" s="170"/>
      <c r="PD29" s="170"/>
      <c r="PE29" s="170"/>
      <c r="PF29" s="170"/>
      <c r="PG29" s="170"/>
      <c r="PH29" s="170"/>
      <c r="PI29" s="170"/>
      <c r="PJ29" s="170"/>
      <c r="PK29" s="170"/>
      <c r="PL29" s="170"/>
      <c r="PM29" s="170"/>
      <c r="PN29" s="170"/>
      <c r="PO29" s="170"/>
      <c r="PP29" s="170"/>
      <c r="PQ29" s="170"/>
      <c r="PR29" s="170"/>
      <c r="PS29" s="170"/>
      <c r="PT29" s="170"/>
      <c r="PU29" s="170"/>
      <c r="PV29" s="170"/>
      <c r="PW29" s="170"/>
      <c r="PX29" s="170"/>
      <c r="PY29" s="170"/>
      <c r="PZ29" s="170"/>
      <c r="QA29" s="170"/>
      <c r="QB29" s="170"/>
      <c r="QC29" s="170"/>
      <c r="QD29" s="170"/>
      <c r="QE29" s="170"/>
      <c r="QF29" s="170"/>
      <c r="QG29" s="170"/>
      <c r="QH29" s="170"/>
      <c r="QI29" s="170"/>
      <c r="QJ29" s="170"/>
      <c r="QK29" s="170"/>
      <c r="QL29" s="170"/>
      <c r="QM29" s="170"/>
      <c r="QN29" s="170"/>
      <c r="QO29" s="170"/>
      <c r="QP29" s="170"/>
      <c r="QQ29" s="170"/>
      <c r="QR29" s="170"/>
      <c r="QS29" s="170"/>
      <c r="QT29" s="170"/>
      <c r="QU29" s="170"/>
      <c r="QV29" s="170"/>
      <c r="QW29" s="170"/>
      <c r="QX29" s="170"/>
      <c r="QY29" s="170"/>
      <c r="QZ29" s="170"/>
      <c r="RA29" s="170"/>
      <c r="RB29" s="170"/>
      <c r="RC29" s="170"/>
      <c r="RD29" s="170"/>
      <c r="RE29" s="170"/>
      <c r="RF29" s="170"/>
      <c r="RG29" s="170"/>
      <c r="RH29" s="170"/>
      <c r="RI29" s="170"/>
      <c r="RJ29" s="170"/>
      <c r="RK29" s="170"/>
      <c r="RL29" s="170"/>
      <c r="RM29" s="170"/>
      <c r="RN29" s="170"/>
      <c r="RO29" s="170"/>
      <c r="RP29" s="170"/>
      <c r="RQ29" s="170"/>
      <c r="RR29" s="170"/>
      <c r="RS29" s="170"/>
      <c r="RT29" s="170"/>
      <c r="RU29" s="170"/>
      <c r="RV29" s="170"/>
      <c r="RW29" s="170"/>
      <c r="RX29" s="170"/>
      <c r="RY29" s="170"/>
      <c r="RZ29" s="170"/>
      <c r="SA29" s="170"/>
      <c r="SB29" s="170"/>
      <c r="SC29" s="170"/>
      <c r="SD29" s="170"/>
      <c r="SE29" s="170"/>
      <c r="SF29" s="170"/>
      <c r="SG29" s="170"/>
      <c r="SH29" s="170"/>
      <c r="SI29" s="170"/>
      <c r="SJ29" s="170"/>
      <c r="SK29" s="170"/>
      <c r="SL29" s="170"/>
      <c r="SM29" s="170"/>
      <c r="SN29" s="170"/>
      <c r="SO29" s="170"/>
      <c r="SP29" s="170"/>
      <c r="SQ29" s="170"/>
      <c r="SR29" s="170"/>
      <c r="SS29" s="170"/>
      <c r="ST29" s="170"/>
      <c r="SU29" s="170"/>
      <c r="SV29" s="170"/>
      <c r="SW29" s="170"/>
      <c r="SX29" s="170"/>
      <c r="SY29" s="170"/>
      <c r="SZ29" s="170"/>
      <c r="TA29" s="170"/>
      <c r="TB29" s="170"/>
      <c r="TC29" s="170"/>
      <c r="TD29" s="170"/>
      <c r="TE29" s="170"/>
      <c r="TF29" s="170"/>
      <c r="TG29" s="170"/>
      <c r="TH29" s="170"/>
      <c r="TI29" s="170"/>
      <c r="TJ29" s="170"/>
      <c r="TK29" s="170"/>
      <c r="TL29" s="170"/>
      <c r="TM29" s="170"/>
      <c r="TN29" s="170"/>
      <c r="TO29" s="170"/>
      <c r="TP29" s="170"/>
      <c r="TQ29" s="170"/>
      <c r="TR29" s="170"/>
      <c r="TS29" s="170"/>
      <c r="TT29" s="170"/>
      <c r="TU29" s="170"/>
      <c r="TV29" s="170"/>
      <c r="TW29" s="170"/>
      <c r="TX29" s="170"/>
      <c r="TY29" s="170"/>
      <c r="TZ29" s="170"/>
      <c r="UA29" s="170"/>
      <c r="UB29" s="170"/>
      <c r="UC29" s="170"/>
      <c r="UD29" s="170"/>
      <c r="UE29" s="170"/>
      <c r="UF29" s="170"/>
      <c r="UG29" s="170"/>
      <c r="UH29" s="170"/>
      <c r="UI29" s="170"/>
      <c r="UJ29" s="170"/>
      <c r="UK29" s="170"/>
      <c r="UL29" s="170"/>
      <c r="UM29" s="170"/>
      <c r="UN29" s="170"/>
      <c r="UO29" s="170"/>
      <c r="UP29" s="170"/>
      <c r="UQ29" s="170"/>
      <c r="UR29" s="170"/>
      <c r="US29" s="170"/>
      <c r="UT29" s="170"/>
      <c r="UU29" s="170"/>
      <c r="UV29" s="170"/>
      <c r="UW29" s="170"/>
      <c r="UX29" s="170"/>
      <c r="UY29" s="170"/>
      <c r="UZ29" s="170"/>
      <c r="VA29" s="170"/>
      <c r="VB29" s="170"/>
      <c r="VC29" s="170"/>
      <c r="VD29" s="170"/>
      <c r="VE29" s="170"/>
      <c r="VF29" s="170"/>
      <c r="VG29" s="170"/>
      <c r="VH29" s="170"/>
      <c r="VI29" s="170"/>
      <c r="VJ29" s="170"/>
      <c r="VM29" s="171">
        <f>IF(AND($VQ29&gt;0,COUNTA(H29:VJ29)=0),0,IF(AND(COUNTBLANK(D29)=0,CNGE_2024_M1_Secc3!$Q672="X",COUNTA(H29:VJ29)=0),0,IF(AND(COUNTBLANK(D29)=0,CNGE_2024_M1_Secc3!$Q672="",COUNTA(H29:VJ29)&gt;0),0,IF(AND(COUNTBLANK(D29)=1,COUNTA(H29:VJ29)=0),0,1))))</f>
        <v>0</v>
      </c>
      <c r="VN29" s="194">
        <f t="shared" si="0"/>
        <v>0</v>
      </c>
      <c r="VO29" s="200">
        <f>IF(AND(CNGE_2024_M1_Secc3!$Q672="X",COUNTA(H29:VJ29)&gt;0),1,0)</f>
        <v>0</v>
      </c>
      <c r="VP29" s="211">
        <f>IF(SUM(H29:VJ29)=SUM(CNGE_2024_M1_Secc3!S672:AD672),0,1)</f>
        <v>0</v>
      </c>
      <c r="VQ29" s="200">
        <f>IF(COUNTIF(CNGE_2024_M1_Secc3!M83,"NA")&gt;0,1,IF(AND(CNGE_2024_M1_Secc3!S83&lt;&gt;"",CNGE_2024_M1_Secc3!S83&lt;&gt;1),1,0))</f>
        <v>0</v>
      </c>
    </row>
    <row r="30" spans="1:593" customFormat="1" ht="15" customHeight="1">
      <c r="A30" s="115"/>
      <c r="B30" s="87"/>
      <c r="C30" s="32" t="s">
        <v>62</v>
      </c>
      <c r="D30" s="361" t="str">
        <f>IF(CNGE_2024_M1_Secc3!D84="","",CNGE_2024_M1_Secc3!D84)</f>
        <v/>
      </c>
      <c r="E30" s="361"/>
      <c r="F30" s="361"/>
      <c r="G30" s="361"/>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c r="GO30" s="170"/>
      <c r="GP30" s="170"/>
      <c r="GQ30" s="170"/>
      <c r="GR30" s="170"/>
      <c r="GS30" s="170"/>
      <c r="GT30" s="170"/>
      <c r="GU30" s="170"/>
      <c r="GV30" s="170"/>
      <c r="GW30" s="170"/>
      <c r="GX30" s="170"/>
      <c r="GY30" s="170"/>
      <c r="GZ30" s="170"/>
      <c r="HA30" s="170"/>
      <c r="HB30" s="170"/>
      <c r="HC30" s="170"/>
      <c r="HD30" s="170"/>
      <c r="HE30" s="170"/>
      <c r="HF30" s="170"/>
      <c r="HG30" s="170"/>
      <c r="HH30" s="170"/>
      <c r="HI30" s="170"/>
      <c r="HJ30" s="170"/>
      <c r="HK30" s="170"/>
      <c r="HL30" s="170"/>
      <c r="HM30" s="170"/>
      <c r="HN30" s="170"/>
      <c r="HO30" s="170"/>
      <c r="HP30" s="170"/>
      <c r="HQ30" s="170"/>
      <c r="HR30" s="170"/>
      <c r="HS30" s="170"/>
      <c r="HT30" s="170"/>
      <c r="HU30" s="170"/>
      <c r="HV30" s="170"/>
      <c r="HW30" s="170"/>
      <c r="HX30" s="170"/>
      <c r="HY30" s="170"/>
      <c r="HZ30" s="170"/>
      <c r="IA30" s="170"/>
      <c r="IB30" s="170"/>
      <c r="IC30" s="170"/>
      <c r="ID30" s="170"/>
      <c r="IE30" s="170"/>
      <c r="IF30" s="170"/>
      <c r="IG30" s="170"/>
      <c r="IH30" s="170"/>
      <c r="II30" s="170"/>
      <c r="IJ30" s="170"/>
      <c r="IK30" s="170"/>
      <c r="IL30" s="170"/>
      <c r="IM30" s="170"/>
      <c r="IN30" s="170"/>
      <c r="IO30" s="170"/>
      <c r="IP30" s="170"/>
      <c r="IQ30" s="170"/>
      <c r="IR30" s="170"/>
      <c r="IS30" s="170"/>
      <c r="IT30" s="170"/>
      <c r="IU30" s="170"/>
      <c r="IV30" s="170"/>
      <c r="IW30" s="170"/>
      <c r="IX30" s="170"/>
      <c r="IY30" s="170"/>
      <c r="IZ30" s="170"/>
      <c r="JA30" s="170"/>
      <c r="JB30" s="170"/>
      <c r="JC30" s="170"/>
      <c r="JD30" s="170"/>
      <c r="JE30" s="170"/>
      <c r="JF30" s="170"/>
      <c r="JG30" s="170"/>
      <c r="JH30" s="170"/>
      <c r="JI30" s="170"/>
      <c r="JJ30" s="170"/>
      <c r="JK30" s="170"/>
      <c r="JL30" s="170"/>
      <c r="JM30" s="170"/>
      <c r="JN30" s="170"/>
      <c r="JO30" s="170"/>
      <c r="JP30" s="170"/>
      <c r="JQ30" s="170"/>
      <c r="JR30" s="170"/>
      <c r="JS30" s="170"/>
      <c r="JT30" s="170"/>
      <c r="JU30" s="170"/>
      <c r="JV30" s="170"/>
      <c r="JW30" s="170"/>
      <c r="JX30" s="170"/>
      <c r="JY30" s="170"/>
      <c r="JZ30" s="170"/>
      <c r="KA30" s="170"/>
      <c r="KB30" s="170"/>
      <c r="KC30" s="170"/>
      <c r="KD30" s="170"/>
      <c r="KE30" s="170"/>
      <c r="KF30" s="170"/>
      <c r="KG30" s="170"/>
      <c r="KH30" s="170"/>
      <c r="KI30" s="170"/>
      <c r="KJ30" s="170"/>
      <c r="KK30" s="170"/>
      <c r="KL30" s="170"/>
      <c r="KM30" s="170"/>
      <c r="KN30" s="170"/>
      <c r="KO30" s="170"/>
      <c r="KP30" s="170"/>
      <c r="KQ30" s="170"/>
      <c r="KR30" s="170"/>
      <c r="KS30" s="170"/>
      <c r="KT30" s="170"/>
      <c r="KU30" s="170"/>
      <c r="KV30" s="170"/>
      <c r="KW30" s="170"/>
      <c r="KX30" s="170"/>
      <c r="KY30" s="170"/>
      <c r="KZ30" s="170"/>
      <c r="LA30" s="170"/>
      <c r="LB30" s="170"/>
      <c r="LC30" s="170"/>
      <c r="LD30" s="170"/>
      <c r="LE30" s="170"/>
      <c r="LF30" s="170"/>
      <c r="LG30" s="170"/>
      <c r="LH30" s="170"/>
      <c r="LI30" s="170"/>
      <c r="LJ30" s="170"/>
      <c r="LK30" s="170"/>
      <c r="LL30" s="170"/>
      <c r="LM30" s="170"/>
      <c r="LN30" s="170"/>
      <c r="LO30" s="170"/>
      <c r="LP30" s="170"/>
      <c r="LQ30" s="170"/>
      <c r="LR30" s="170"/>
      <c r="LS30" s="170"/>
      <c r="LT30" s="170"/>
      <c r="LU30" s="170"/>
      <c r="LV30" s="170"/>
      <c r="LW30" s="170"/>
      <c r="LX30" s="170"/>
      <c r="LY30" s="170"/>
      <c r="LZ30" s="170"/>
      <c r="MA30" s="170"/>
      <c r="MB30" s="170"/>
      <c r="MC30" s="170"/>
      <c r="MD30" s="170"/>
      <c r="ME30" s="170"/>
      <c r="MF30" s="170"/>
      <c r="MG30" s="170"/>
      <c r="MH30" s="170"/>
      <c r="MI30" s="170"/>
      <c r="MJ30" s="170"/>
      <c r="MK30" s="170"/>
      <c r="ML30" s="170"/>
      <c r="MM30" s="170"/>
      <c r="MN30" s="170"/>
      <c r="MO30" s="170"/>
      <c r="MP30" s="170"/>
      <c r="MQ30" s="170"/>
      <c r="MR30" s="170"/>
      <c r="MS30" s="170"/>
      <c r="MT30" s="170"/>
      <c r="MU30" s="170"/>
      <c r="MV30" s="170"/>
      <c r="MW30" s="170"/>
      <c r="MX30" s="170"/>
      <c r="MY30" s="170"/>
      <c r="MZ30" s="170"/>
      <c r="NA30" s="170"/>
      <c r="NB30" s="170"/>
      <c r="NC30" s="170"/>
      <c r="ND30" s="170"/>
      <c r="NE30" s="170"/>
      <c r="NF30" s="170"/>
      <c r="NG30" s="170"/>
      <c r="NH30" s="170"/>
      <c r="NI30" s="170"/>
      <c r="NJ30" s="170"/>
      <c r="NK30" s="170"/>
      <c r="NL30" s="170"/>
      <c r="NM30" s="170"/>
      <c r="NN30" s="170"/>
      <c r="NO30" s="170"/>
      <c r="NP30" s="170"/>
      <c r="NQ30" s="170"/>
      <c r="NR30" s="170"/>
      <c r="NS30" s="170"/>
      <c r="NT30" s="170"/>
      <c r="NU30" s="170"/>
      <c r="NV30" s="170"/>
      <c r="NW30" s="170"/>
      <c r="NX30" s="170"/>
      <c r="NY30" s="170"/>
      <c r="NZ30" s="170"/>
      <c r="OA30" s="170"/>
      <c r="OB30" s="170"/>
      <c r="OC30" s="170"/>
      <c r="OD30" s="170"/>
      <c r="OE30" s="170"/>
      <c r="OF30" s="170"/>
      <c r="OG30" s="170"/>
      <c r="OH30" s="170"/>
      <c r="OI30" s="170"/>
      <c r="OJ30" s="170"/>
      <c r="OK30" s="170"/>
      <c r="OL30" s="170"/>
      <c r="OM30" s="170"/>
      <c r="ON30" s="170"/>
      <c r="OO30" s="170"/>
      <c r="OP30" s="170"/>
      <c r="OQ30" s="170"/>
      <c r="OR30" s="170"/>
      <c r="OS30" s="170"/>
      <c r="OT30" s="170"/>
      <c r="OU30" s="170"/>
      <c r="OV30" s="170"/>
      <c r="OW30" s="170"/>
      <c r="OX30" s="170"/>
      <c r="OY30" s="170"/>
      <c r="OZ30" s="170"/>
      <c r="PA30" s="170"/>
      <c r="PB30" s="170"/>
      <c r="PC30" s="170"/>
      <c r="PD30" s="170"/>
      <c r="PE30" s="170"/>
      <c r="PF30" s="170"/>
      <c r="PG30" s="170"/>
      <c r="PH30" s="170"/>
      <c r="PI30" s="170"/>
      <c r="PJ30" s="170"/>
      <c r="PK30" s="170"/>
      <c r="PL30" s="170"/>
      <c r="PM30" s="170"/>
      <c r="PN30" s="170"/>
      <c r="PO30" s="170"/>
      <c r="PP30" s="170"/>
      <c r="PQ30" s="170"/>
      <c r="PR30" s="170"/>
      <c r="PS30" s="170"/>
      <c r="PT30" s="170"/>
      <c r="PU30" s="170"/>
      <c r="PV30" s="170"/>
      <c r="PW30" s="170"/>
      <c r="PX30" s="170"/>
      <c r="PY30" s="170"/>
      <c r="PZ30" s="170"/>
      <c r="QA30" s="170"/>
      <c r="QB30" s="170"/>
      <c r="QC30" s="170"/>
      <c r="QD30" s="170"/>
      <c r="QE30" s="170"/>
      <c r="QF30" s="170"/>
      <c r="QG30" s="170"/>
      <c r="QH30" s="170"/>
      <c r="QI30" s="170"/>
      <c r="QJ30" s="170"/>
      <c r="QK30" s="170"/>
      <c r="QL30" s="170"/>
      <c r="QM30" s="170"/>
      <c r="QN30" s="170"/>
      <c r="QO30" s="170"/>
      <c r="QP30" s="170"/>
      <c r="QQ30" s="170"/>
      <c r="QR30" s="170"/>
      <c r="QS30" s="170"/>
      <c r="QT30" s="170"/>
      <c r="QU30" s="170"/>
      <c r="QV30" s="170"/>
      <c r="QW30" s="170"/>
      <c r="QX30" s="170"/>
      <c r="QY30" s="170"/>
      <c r="QZ30" s="170"/>
      <c r="RA30" s="170"/>
      <c r="RB30" s="170"/>
      <c r="RC30" s="170"/>
      <c r="RD30" s="170"/>
      <c r="RE30" s="170"/>
      <c r="RF30" s="170"/>
      <c r="RG30" s="170"/>
      <c r="RH30" s="170"/>
      <c r="RI30" s="170"/>
      <c r="RJ30" s="170"/>
      <c r="RK30" s="170"/>
      <c r="RL30" s="170"/>
      <c r="RM30" s="170"/>
      <c r="RN30" s="170"/>
      <c r="RO30" s="170"/>
      <c r="RP30" s="170"/>
      <c r="RQ30" s="170"/>
      <c r="RR30" s="170"/>
      <c r="RS30" s="170"/>
      <c r="RT30" s="170"/>
      <c r="RU30" s="170"/>
      <c r="RV30" s="170"/>
      <c r="RW30" s="170"/>
      <c r="RX30" s="170"/>
      <c r="RY30" s="170"/>
      <c r="RZ30" s="170"/>
      <c r="SA30" s="170"/>
      <c r="SB30" s="170"/>
      <c r="SC30" s="170"/>
      <c r="SD30" s="170"/>
      <c r="SE30" s="170"/>
      <c r="SF30" s="170"/>
      <c r="SG30" s="170"/>
      <c r="SH30" s="170"/>
      <c r="SI30" s="170"/>
      <c r="SJ30" s="170"/>
      <c r="SK30" s="170"/>
      <c r="SL30" s="170"/>
      <c r="SM30" s="170"/>
      <c r="SN30" s="170"/>
      <c r="SO30" s="170"/>
      <c r="SP30" s="170"/>
      <c r="SQ30" s="170"/>
      <c r="SR30" s="170"/>
      <c r="SS30" s="170"/>
      <c r="ST30" s="170"/>
      <c r="SU30" s="170"/>
      <c r="SV30" s="170"/>
      <c r="SW30" s="170"/>
      <c r="SX30" s="170"/>
      <c r="SY30" s="170"/>
      <c r="SZ30" s="170"/>
      <c r="TA30" s="170"/>
      <c r="TB30" s="170"/>
      <c r="TC30" s="170"/>
      <c r="TD30" s="170"/>
      <c r="TE30" s="170"/>
      <c r="TF30" s="170"/>
      <c r="TG30" s="170"/>
      <c r="TH30" s="170"/>
      <c r="TI30" s="170"/>
      <c r="TJ30" s="170"/>
      <c r="TK30" s="170"/>
      <c r="TL30" s="170"/>
      <c r="TM30" s="170"/>
      <c r="TN30" s="170"/>
      <c r="TO30" s="170"/>
      <c r="TP30" s="170"/>
      <c r="TQ30" s="170"/>
      <c r="TR30" s="170"/>
      <c r="TS30" s="170"/>
      <c r="TT30" s="170"/>
      <c r="TU30" s="170"/>
      <c r="TV30" s="170"/>
      <c r="TW30" s="170"/>
      <c r="TX30" s="170"/>
      <c r="TY30" s="170"/>
      <c r="TZ30" s="170"/>
      <c r="UA30" s="170"/>
      <c r="UB30" s="170"/>
      <c r="UC30" s="170"/>
      <c r="UD30" s="170"/>
      <c r="UE30" s="170"/>
      <c r="UF30" s="170"/>
      <c r="UG30" s="170"/>
      <c r="UH30" s="170"/>
      <c r="UI30" s="170"/>
      <c r="UJ30" s="170"/>
      <c r="UK30" s="170"/>
      <c r="UL30" s="170"/>
      <c r="UM30" s="170"/>
      <c r="UN30" s="170"/>
      <c r="UO30" s="170"/>
      <c r="UP30" s="170"/>
      <c r="UQ30" s="170"/>
      <c r="UR30" s="170"/>
      <c r="US30" s="170"/>
      <c r="UT30" s="170"/>
      <c r="UU30" s="170"/>
      <c r="UV30" s="170"/>
      <c r="UW30" s="170"/>
      <c r="UX30" s="170"/>
      <c r="UY30" s="170"/>
      <c r="UZ30" s="170"/>
      <c r="VA30" s="170"/>
      <c r="VB30" s="170"/>
      <c r="VC30" s="170"/>
      <c r="VD30" s="170"/>
      <c r="VE30" s="170"/>
      <c r="VF30" s="170"/>
      <c r="VG30" s="170"/>
      <c r="VH30" s="170"/>
      <c r="VI30" s="170"/>
      <c r="VJ30" s="170"/>
      <c r="VM30" s="171">
        <f>IF(AND($VQ30&gt;0,COUNTA(H30:VJ30)=0),0,IF(AND(COUNTBLANK(D30)=0,CNGE_2024_M1_Secc3!$Q673="X",COUNTA(H30:VJ30)=0),0,IF(AND(COUNTBLANK(D30)=0,CNGE_2024_M1_Secc3!$Q673="",COUNTA(H30:VJ30)&gt;0),0,IF(AND(COUNTBLANK(D30)=1,COUNTA(H30:VJ30)=0),0,1))))</f>
        <v>0</v>
      </c>
      <c r="VN30" s="194">
        <f t="shared" si="0"/>
        <v>0</v>
      </c>
      <c r="VO30" s="200">
        <f>IF(AND(CNGE_2024_M1_Secc3!$Q673="X",COUNTA(H30:VJ30)&gt;0),1,0)</f>
        <v>0</v>
      </c>
      <c r="VP30" s="211">
        <f>IF(SUM(H30:VJ30)=SUM(CNGE_2024_M1_Secc3!S673:AD673),0,1)</f>
        <v>0</v>
      </c>
      <c r="VQ30" s="200">
        <f>IF(COUNTIF(CNGE_2024_M1_Secc3!M84,"NA")&gt;0,1,IF(AND(CNGE_2024_M1_Secc3!S84&lt;&gt;"",CNGE_2024_M1_Secc3!S84&lt;&gt;1),1,0))</f>
        <v>0</v>
      </c>
    </row>
    <row r="31" spans="1:593" customFormat="1" ht="15" customHeight="1">
      <c r="A31" s="115"/>
      <c r="B31" s="87"/>
      <c r="C31" s="32" t="s">
        <v>63</v>
      </c>
      <c r="D31" s="361" t="str">
        <f>IF(CNGE_2024_M1_Secc3!D85="","",CNGE_2024_M1_Secc3!D85)</f>
        <v/>
      </c>
      <c r="E31" s="361"/>
      <c r="F31" s="361"/>
      <c r="G31" s="361"/>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0"/>
      <c r="FG31" s="170"/>
      <c r="FH31" s="170"/>
      <c r="FI31" s="170"/>
      <c r="FJ31" s="170"/>
      <c r="FK31" s="170"/>
      <c r="FL31" s="170"/>
      <c r="FM31" s="170"/>
      <c r="FN31" s="170"/>
      <c r="FO31" s="170"/>
      <c r="FP31" s="170"/>
      <c r="FQ31" s="170"/>
      <c r="FR31" s="170"/>
      <c r="FS31" s="170"/>
      <c r="FT31" s="170"/>
      <c r="FU31" s="170"/>
      <c r="FV31" s="170"/>
      <c r="FW31" s="170"/>
      <c r="FX31" s="170"/>
      <c r="FY31" s="170"/>
      <c r="FZ31" s="170"/>
      <c r="GA31" s="170"/>
      <c r="GB31" s="170"/>
      <c r="GC31" s="170"/>
      <c r="GD31" s="170"/>
      <c r="GE31" s="170"/>
      <c r="GF31" s="170"/>
      <c r="GG31" s="170"/>
      <c r="GH31" s="170"/>
      <c r="GI31" s="170"/>
      <c r="GJ31" s="170"/>
      <c r="GK31" s="170"/>
      <c r="GL31" s="170"/>
      <c r="GM31" s="170"/>
      <c r="GN31" s="170"/>
      <c r="GO31" s="170"/>
      <c r="GP31" s="170"/>
      <c r="GQ31" s="170"/>
      <c r="GR31" s="170"/>
      <c r="GS31" s="170"/>
      <c r="GT31" s="170"/>
      <c r="GU31" s="170"/>
      <c r="GV31" s="170"/>
      <c r="GW31" s="170"/>
      <c r="GX31" s="170"/>
      <c r="GY31" s="170"/>
      <c r="GZ31" s="170"/>
      <c r="HA31" s="170"/>
      <c r="HB31" s="170"/>
      <c r="HC31" s="170"/>
      <c r="HD31" s="170"/>
      <c r="HE31" s="170"/>
      <c r="HF31" s="170"/>
      <c r="HG31" s="170"/>
      <c r="HH31" s="170"/>
      <c r="HI31" s="170"/>
      <c r="HJ31" s="170"/>
      <c r="HK31" s="170"/>
      <c r="HL31" s="170"/>
      <c r="HM31" s="170"/>
      <c r="HN31" s="170"/>
      <c r="HO31" s="170"/>
      <c r="HP31" s="170"/>
      <c r="HQ31" s="170"/>
      <c r="HR31" s="170"/>
      <c r="HS31" s="170"/>
      <c r="HT31" s="170"/>
      <c r="HU31" s="170"/>
      <c r="HV31" s="170"/>
      <c r="HW31" s="170"/>
      <c r="HX31" s="170"/>
      <c r="HY31" s="170"/>
      <c r="HZ31" s="170"/>
      <c r="IA31" s="170"/>
      <c r="IB31" s="170"/>
      <c r="IC31" s="170"/>
      <c r="ID31" s="170"/>
      <c r="IE31" s="170"/>
      <c r="IF31" s="170"/>
      <c r="IG31" s="170"/>
      <c r="IH31" s="170"/>
      <c r="II31" s="170"/>
      <c r="IJ31" s="170"/>
      <c r="IK31" s="170"/>
      <c r="IL31" s="170"/>
      <c r="IM31" s="170"/>
      <c r="IN31" s="170"/>
      <c r="IO31" s="170"/>
      <c r="IP31" s="170"/>
      <c r="IQ31" s="170"/>
      <c r="IR31" s="170"/>
      <c r="IS31" s="170"/>
      <c r="IT31" s="170"/>
      <c r="IU31" s="170"/>
      <c r="IV31" s="170"/>
      <c r="IW31" s="170"/>
      <c r="IX31" s="170"/>
      <c r="IY31" s="170"/>
      <c r="IZ31" s="170"/>
      <c r="JA31" s="170"/>
      <c r="JB31" s="170"/>
      <c r="JC31" s="170"/>
      <c r="JD31" s="170"/>
      <c r="JE31" s="170"/>
      <c r="JF31" s="170"/>
      <c r="JG31" s="170"/>
      <c r="JH31" s="170"/>
      <c r="JI31" s="170"/>
      <c r="JJ31" s="170"/>
      <c r="JK31" s="170"/>
      <c r="JL31" s="170"/>
      <c r="JM31" s="170"/>
      <c r="JN31" s="170"/>
      <c r="JO31" s="170"/>
      <c r="JP31" s="170"/>
      <c r="JQ31" s="170"/>
      <c r="JR31" s="170"/>
      <c r="JS31" s="170"/>
      <c r="JT31" s="170"/>
      <c r="JU31" s="170"/>
      <c r="JV31" s="170"/>
      <c r="JW31" s="170"/>
      <c r="JX31" s="170"/>
      <c r="JY31" s="170"/>
      <c r="JZ31" s="170"/>
      <c r="KA31" s="170"/>
      <c r="KB31" s="170"/>
      <c r="KC31" s="170"/>
      <c r="KD31" s="170"/>
      <c r="KE31" s="170"/>
      <c r="KF31" s="170"/>
      <c r="KG31" s="170"/>
      <c r="KH31" s="170"/>
      <c r="KI31" s="170"/>
      <c r="KJ31" s="170"/>
      <c r="KK31" s="170"/>
      <c r="KL31" s="170"/>
      <c r="KM31" s="170"/>
      <c r="KN31" s="170"/>
      <c r="KO31" s="170"/>
      <c r="KP31" s="170"/>
      <c r="KQ31" s="170"/>
      <c r="KR31" s="170"/>
      <c r="KS31" s="170"/>
      <c r="KT31" s="170"/>
      <c r="KU31" s="170"/>
      <c r="KV31" s="170"/>
      <c r="KW31" s="170"/>
      <c r="KX31" s="170"/>
      <c r="KY31" s="170"/>
      <c r="KZ31" s="170"/>
      <c r="LA31" s="170"/>
      <c r="LB31" s="170"/>
      <c r="LC31" s="170"/>
      <c r="LD31" s="170"/>
      <c r="LE31" s="170"/>
      <c r="LF31" s="170"/>
      <c r="LG31" s="170"/>
      <c r="LH31" s="170"/>
      <c r="LI31" s="170"/>
      <c r="LJ31" s="170"/>
      <c r="LK31" s="170"/>
      <c r="LL31" s="170"/>
      <c r="LM31" s="170"/>
      <c r="LN31" s="170"/>
      <c r="LO31" s="170"/>
      <c r="LP31" s="170"/>
      <c r="LQ31" s="170"/>
      <c r="LR31" s="170"/>
      <c r="LS31" s="170"/>
      <c r="LT31" s="170"/>
      <c r="LU31" s="170"/>
      <c r="LV31" s="170"/>
      <c r="LW31" s="170"/>
      <c r="LX31" s="170"/>
      <c r="LY31" s="170"/>
      <c r="LZ31" s="170"/>
      <c r="MA31" s="170"/>
      <c r="MB31" s="170"/>
      <c r="MC31" s="170"/>
      <c r="MD31" s="170"/>
      <c r="ME31" s="170"/>
      <c r="MF31" s="170"/>
      <c r="MG31" s="170"/>
      <c r="MH31" s="170"/>
      <c r="MI31" s="170"/>
      <c r="MJ31" s="170"/>
      <c r="MK31" s="170"/>
      <c r="ML31" s="170"/>
      <c r="MM31" s="170"/>
      <c r="MN31" s="170"/>
      <c r="MO31" s="170"/>
      <c r="MP31" s="170"/>
      <c r="MQ31" s="170"/>
      <c r="MR31" s="170"/>
      <c r="MS31" s="170"/>
      <c r="MT31" s="170"/>
      <c r="MU31" s="170"/>
      <c r="MV31" s="170"/>
      <c r="MW31" s="170"/>
      <c r="MX31" s="170"/>
      <c r="MY31" s="170"/>
      <c r="MZ31" s="170"/>
      <c r="NA31" s="170"/>
      <c r="NB31" s="170"/>
      <c r="NC31" s="170"/>
      <c r="ND31" s="170"/>
      <c r="NE31" s="170"/>
      <c r="NF31" s="170"/>
      <c r="NG31" s="170"/>
      <c r="NH31" s="170"/>
      <c r="NI31" s="170"/>
      <c r="NJ31" s="170"/>
      <c r="NK31" s="170"/>
      <c r="NL31" s="170"/>
      <c r="NM31" s="170"/>
      <c r="NN31" s="170"/>
      <c r="NO31" s="170"/>
      <c r="NP31" s="170"/>
      <c r="NQ31" s="170"/>
      <c r="NR31" s="170"/>
      <c r="NS31" s="170"/>
      <c r="NT31" s="170"/>
      <c r="NU31" s="170"/>
      <c r="NV31" s="170"/>
      <c r="NW31" s="170"/>
      <c r="NX31" s="170"/>
      <c r="NY31" s="170"/>
      <c r="NZ31" s="170"/>
      <c r="OA31" s="170"/>
      <c r="OB31" s="170"/>
      <c r="OC31" s="170"/>
      <c r="OD31" s="170"/>
      <c r="OE31" s="170"/>
      <c r="OF31" s="170"/>
      <c r="OG31" s="170"/>
      <c r="OH31" s="170"/>
      <c r="OI31" s="170"/>
      <c r="OJ31" s="170"/>
      <c r="OK31" s="170"/>
      <c r="OL31" s="170"/>
      <c r="OM31" s="170"/>
      <c r="ON31" s="170"/>
      <c r="OO31" s="170"/>
      <c r="OP31" s="170"/>
      <c r="OQ31" s="170"/>
      <c r="OR31" s="170"/>
      <c r="OS31" s="170"/>
      <c r="OT31" s="170"/>
      <c r="OU31" s="170"/>
      <c r="OV31" s="170"/>
      <c r="OW31" s="170"/>
      <c r="OX31" s="170"/>
      <c r="OY31" s="170"/>
      <c r="OZ31" s="170"/>
      <c r="PA31" s="170"/>
      <c r="PB31" s="170"/>
      <c r="PC31" s="170"/>
      <c r="PD31" s="170"/>
      <c r="PE31" s="170"/>
      <c r="PF31" s="170"/>
      <c r="PG31" s="170"/>
      <c r="PH31" s="170"/>
      <c r="PI31" s="170"/>
      <c r="PJ31" s="170"/>
      <c r="PK31" s="170"/>
      <c r="PL31" s="170"/>
      <c r="PM31" s="170"/>
      <c r="PN31" s="170"/>
      <c r="PO31" s="170"/>
      <c r="PP31" s="170"/>
      <c r="PQ31" s="170"/>
      <c r="PR31" s="170"/>
      <c r="PS31" s="170"/>
      <c r="PT31" s="170"/>
      <c r="PU31" s="170"/>
      <c r="PV31" s="170"/>
      <c r="PW31" s="170"/>
      <c r="PX31" s="170"/>
      <c r="PY31" s="170"/>
      <c r="PZ31" s="170"/>
      <c r="QA31" s="170"/>
      <c r="QB31" s="170"/>
      <c r="QC31" s="170"/>
      <c r="QD31" s="170"/>
      <c r="QE31" s="170"/>
      <c r="QF31" s="170"/>
      <c r="QG31" s="170"/>
      <c r="QH31" s="170"/>
      <c r="QI31" s="170"/>
      <c r="QJ31" s="170"/>
      <c r="QK31" s="170"/>
      <c r="QL31" s="170"/>
      <c r="QM31" s="170"/>
      <c r="QN31" s="170"/>
      <c r="QO31" s="170"/>
      <c r="QP31" s="170"/>
      <c r="QQ31" s="170"/>
      <c r="QR31" s="170"/>
      <c r="QS31" s="170"/>
      <c r="QT31" s="170"/>
      <c r="QU31" s="170"/>
      <c r="QV31" s="170"/>
      <c r="QW31" s="170"/>
      <c r="QX31" s="170"/>
      <c r="QY31" s="170"/>
      <c r="QZ31" s="170"/>
      <c r="RA31" s="170"/>
      <c r="RB31" s="170"/>
      <c r="RC31" s="170"/>
      <c r="RD31" s="170"/>
      <c r="RE31" s="170"/>
      <c r="RF31" s="170"/>
      <c r="RG31" s="170"/>
      <c r="RH31" s="170"/>
      <c r="RI31" s="170"/>
      <c r="RJ31" s="170"/>
      <c r="RK31" s="170"/>
      <c r="RL31" s="170"/>
      <c r="RM31" s="170"/>
      <c r="RN31" s="170"/>
      <c r="RO31" s="170"/>
      <c r="RP31" s="170"/>
      <c r="RQ31" s="170"/>
      <c r="RR31" s="170"/>
      <c r="RS31" s="170"/>
      <c r="RT31" s="170"/>
      <c r="RU31" s="170"/>
      <c r="RV31" s="170"/>
      <c r="RW31" s="170"/>
      <c r="RX31" s="170"/>
      <c r="RY31" s="170"/>
      <c r="RZ31" s="170"/>
      <c r="SA31" s="170"/>
      <c r="SB31" s="170"/>
      <c r="SC31" s="170"/>
      <c r="SD31" s="170"/>
      <c r="SE31" s="170"/>
      <c r="SF31" s="170"/>
      <c r="SG31" s="170"/>
      <c r="SH31" s="170"/>
      <c r="SI31" s="170"/>
      <c r="SJ31" s="170"/>
      <c r="SK31" s="170"/>
      <c r="SL31" s="170"/>
      <c r="SM31" s="170"/>
      <c r="SN31" s="170"/>
      <c r="SO31" s="170"/>
      <c r="SP31" s="170"/>
      <c r="SQ31" s="170"/>
      <c r="SR31" s="170"/>
      <c r="SS31" s="170"/>
      <c r="ST31" s="170"/>
      <c r="SU31" s="170"/>
      <c r="SV31" s="170"/>
      <c r="SW31" s="170"/>
      <c r="SX31" s="170"/>
      <c r="SY31" s="170"/>
      <c r="SZ31" s="170"/>
      <c r="TA31" s="170"/>
      <c r="TB31" s="170"/>
      <c r="TC31" s="170"/>
      <c r="TD31" s="170"/>
      <c r="TE31" s="170"/>
      <c r="TF31" s="170"/>
      <c r="TG31" s="170"/>
      <c r="TH31" s="170"/>
      <c r="TI31" s="170"/>
      <c r="TJ31" s="170"/>
      <c r="TK31" s="170"/>
      <c r="TL31" s="170"/>
      <c r="TM31" s="170"/>
      <c r="TN31" s="170"/>
      <c r="TO31" s="170"/>
      <c r="TP31" s="170"/>
      <c r="TQ31" s="170"/>
      <c r="TR31" s="170"/>
      <c r="TS31" s="170"/>
      <c r="TT31" s="170"/>
      <c r="TU31" s="170"/>
      <c r="TV31" s="170"/>
      <c r="TW31" s="170"/>
      <c r="TX31" s="170"/>
      <c r="TY31" s="170"/>
      <c r="TZ31" s="170"/>
      <c r="UA31" s="170"/>
      <c r="UB31" s="170"/>
      <c r="UC31" s="170"/>
      <c r="UD31" s="170"/>
      <c r="UE31" s="170"/>
      <c r="UF31" s="170"/>
      <c r="UG31" s="170"/>
      <c r="UH31" s="170"/>
      <c r="UI31" s="170"/>
      <c r="UJ31" s="170"/>
      <c r="UK31" s="170"/>
      <c r="UL31" s="170"/>
      <c r="UM31" s="170"/>
      <c r="UN31" s="170"/>
      <c r="UO31" s="170"/>
      <c r="UP31" s="170"/>
      <c r="UQ31" s="170"/>
      <c r="UR31" s="170"/>
      <c r="US31" s="170"/>
      <c r="UT31" s="170"/>
      <c r="UU31" s="170"/>
      <c r="UV31" s="170"/>
      <c r="UW31" s="170"/>
      <c r="UX31" s="170"/>
      <c r="UY31" s="170"/>
      <c r="UZ31" s="170"/>
      <c r="VA31" s="170"/>
      <c r="VB31" s="170"/>
      <c r="VC31" s="170"/>
      <c r="VD31" s="170"/>
      <c r="VE31" s="170"/>
      <c r="VF31" s="170"/>
      <c r="VG31" s="170"/>
      <c r="VH31" s="170"/>
      <c r="VI31" s="170"/>
      <c r="VJ31" s="170"/>
      <c r="VM31" s="171">
        <f>IF(AND($VQ31&gt;0,COUNTA(H31:VJ31)=0),0,IF(AND(COUNTBLANK(D31)=0,CNGE_2024_M1_Secc3!$Q674="X",COUNTA(H31:VJ31)=0),0,IF(AND(COUNTBLANK(D31)=0,CNGE_2024_M1_Secc3!$Q674="",COUNTA(H31:VJ31)&gt;0),0,IF(AND(COUNTBLANK(D31)=1,COUNTA(H31:VJ31)=0),0,1))))</f>
        <v>0</v>
      </c>
      <c r="VN31" s="194">
        <f t="shared" si="0"/>
        <v>0</v>
      </c>
      <c r="VO31" s="200">
        <f>IF(AND(CNGE_2024_M1_Secc3!$Q674="X",COUNTA(H31:VJ31)&gt;0),1,0)</f>
        <v>0</v>
      </c>
      <c r="VP31" s="211">
        <f>IF(SUM(H31:VJ31)=SUM(CNGE_2024_M1_Secc3!S674:AD674),0,1)</f>
        <v>0</v>
      </c>
      <c r="VQ31" s="200">
        <f>IF(COUNTIF(CNGE_2024_M1_Secc3!M85,"NA")&gt;0,1,IF(AND(CNGE_2024_M1_Secc3!S85&lt;&gt;"",CNGE_2024_M1_Secc3!S85&lt;&gt;1),1,0))</f>
        <v>0</v>
      </c>
    </row>
    <row r="32" spans="1:593" customFormat="1" ht="15" customHeight="1">
      <c r="A32" s="115"/>
      <c r="B32" s="87"/>
      <c r="C32" s="32" t="s">
        <v>64</v>
      </c>
      <c r="D32" s="361" t="str">
        <f>IF(CNGE_2024_M1_Secc3!D86="","",CNGE_2024_M1_Secc3!D86)</f>
        <v/>
      </c>
      <c r="E32" s="361"/>
      <c r="F32" s="361"/>
      <c r="G32" s="361"/>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c r="IU32" s="170"/>
      <c r="IV32" s="170"/>
      <c r="IW32" s="170"/>
      <c r="IX32" s="170"/>
      <c r="IY32" s="170"/>
      <c r="IZ32" s="170"/>
      <c r="JA32" s="170"/>
      <c r="JB32" s="170"/>
      <c r="JC32" s="170"/>
      <c r="JD32" s="170"/>
      <c r="JE32" s="170"/>
      <c r="JF32" s="170"/>
      <c r="JG32" s="170"/>
      <c r="JH32" s="170"/>
      <c r="JI32" s="170"/>
      <c r="JJ32" s="170"/>
      <c r="JK32" s="170"/>
      <c r="JL32" s="170"/>
      <c r="JM32" s="170"/>
      <c r="JN32" s="170"/>
      <c r="JO32" s="170"/>
      <c r="JP32" s="170"/>
      <c r="JQ32" s="170"/>
      <c r="JR32" s="170"/>
      <c r="JS32" s="170"/>
      <c r="JT32" s="170"/>
      <c r="JU32" s="170"/>
      <c r="JV32" s="170"/>
      <c r="JW32" s="170"/>
      <c r="JX32" s="170"/>
      <c r="JY32" s="170"/>
      <c r="JZ32" s="170"/>
      <c r="KA32" s="170"/>
      <c r="KB32" s="170"/>
      <c r="KC32" s="170"/>
      <c r="KD32" s="170"/>
      <c r="KE32" s="170"/>
      <c r="KF32" s="170"/>
      <c r="KG32" s="170"/>
      <c r="KH32" s="170"/>
      <c r="KI32" s="170"/>
      <c r="KJ32" s="170"/>
      <c r="KK32" s="170"/>
      <c r="KL32" s="170"/>
      <c r="KM32" s="170"/>
      <c r="KN32" s="170"/>
      <c r="KO32" s="170"/>
      <c r="KP32" s="170"/>
      <c r="KQ32" s="170"/>
      <c r="KR32" s="170"/>
      <c r="KS32" s="170"/>
      <c r="KT32" s="170"/>
      <c r="KU32" s="170"/>
      <c r="KV32" s="170"/>
      <c r="KW32" s="170"/>
      <c r="KX32" s="170"/>
      <c r="KY32" s="170"/>
      <c r="KZ32" s="170"/>
      <c r="LA32" s="170"/>
      <c r="LB32" s="170"/>
      <c r="LC32" s="170"/>
      <c r="LD32" s="170"/>
      <c r="LE32" s="170"/>
      <c r="LF32" s="170"/>
      <c r="LG32" s="170"/>
      <c r="LH32" s="170"/>
      <c r="LI32" s="170"/>
      <c r="LJ32" s="170"/>
      <c r="LK32" s="170"/>
      <c r="LL32" s="170"/>
      <c r="LM32" s="170"/>
      <c r="LN32" s="170"/>
      <c r="LO32" s="170"/>
      <c r="LP32" s="170"/>
      <c r="LQ32" s="170"/>
      <c r="LR32" s="170"/>
      <c r="LS32" s="170"/>
      <c r="LT32" s="170"/>
      <c r="LU32" s="170"/>
      <c r="LV32" s="170"/>
      <c r="LW32" s="170"/>
      <c r="LX32" s="170"/>
      <c r="LY32" s="170"/>
      <c r="LZ32" s="170"/>
      <c r="MA32" s="170"/>
      <c r="MB32" s="170"/>
      <c r="MC32" s="170"/>
      <c r="MD32" s="170"/>
      <c r="ME32" s="170"/>
      <c r="MF32" s="170"/>
      <c r="MG32" s="170"/>
      <c r="MH32" s="170"/>
      <c r="MI32" s="170"/>
      <c r="MJ32" s="170"/>
      <c r="MK32" s="170"/>
      <c r="ML32" s="170"/>
      <c r="MM32" s="170"/>
      <c r="MN32" s="170"/>
      <c r="MO32" s="170"/>
      <c r="MP32" s="170"/>
      <c r="MQ32" s="170"/>
      <c r="MR32" s="170"/>
      <c r="MS32" s="170"/>
      <c r="MT32" s="170"/>
      <c r="MU32" s="170"/>
      <c r="MV32" s="170"/>
      <c r="MW32" s="170"/>
      <c r="MX32" s="170"/>
      <c r="MY32" s="170"/>
      <c r="MZ32" s="170"/>
      <c r="NA32" s="170"/>
      <c r="NB32" s="170"/>
      <c r="NC32" s="170"/>
      <c r="ND32" s="170"/>
      <c r="NE32" s="170"/>
      <c r="NF32" s="170"/>
      <c r="NG32" s="170"/>
      <c r="NH32" s="170"/>
      <c r="NI32" s="170"/>
      <c r="NJ32" s="170"/>
      <c r="NK32" s="170"/>
      <c r="NL32" s="170"/>
      <c r="NM32" s="170"/>
      <c r="NN32" s="170"/>
      <c r="NO32" s="170"/>
      <c r="NP32" s="170"/>
      <c r="NQ32" s="170"/>
      <c r="NR32" s="170"/>
      <c r="NS32" s="170"/>
      <c r="NT32" s="170"/>
      <c r="NU32" s="170"/>
      <c r="NV32" s="170"/>
      <c r="NW32" s="170"/>
      <c r="NX32" s="170"/>
      <c r="NY32" s="170"/>
      <c r="NZ32" s="170"/>
      <c r="OA32" s="170"/>
      <c r="OB32" s="170"/>
      <c r="OC32" s="170"/>
      <c r="OD32" s="170"/>
      <c r="OE32" s="170"/>
      <c r="OF32" s="170"/>
      <c r="OG32" s="170"/>
      <c r="OH32" s="170"/>
      <c r="OI32" s="170"/>
      <c r="OJ32" s="170"/>
      <c r="OK32" s="170"/>
      <c r="OL32" s="170"/>
      <c r="OM32" s="170"/>
      <c r="ON32" s="170"/>
      <c r="OO32" s="170"/>
      <c r="OP32" s="170"/>
      <c r="OQ32" s="170"/>
      <c r="OR32" s="170"/>
      <c r="OS32" s="170"/>
      <c r="OT32" s="170"/>
      <c r="OU32" s="170"/>
      <c r="OV32" s="170"/>
      <c r="OW32" s="170"/>
      <c r="OX32" s="170"/>
      <c r="OY32" s="170"/>
      <c r="OZ32" s="170"/>
      <c r="PA32" s="170"/>
      <c r="PB32" s="170"/>
      <c r="PC32" s="170"/>
      <c r="PD32" s="170"/>
      <c r="PE32" s="170"/>
      <c r="PF32" s="170"/>
      <c r="PG32" s="170"/>
      <c r="PH32" s="170"/>
      <c r="PI32" s="170"/>
      <c r="PJ32" s="170"/>
      <c r="PK32" s="170"/>
      <c r="PL32" s="170"/>
      <c r="PM32" s="170"/>
      <c r="PN32" s="170"/>
      <c r="PO32" s="170"/>
      <c r="PP32" s="170"/>
      <c r="PQ32" s="170"/>
      <c r="PR32" s="170"/>
      <c r="PS32" s="170"/>
      <c r="PT32" s="170"/>
      <c r="PU32" s="170"/>
      <c r="PV32" s="170"/>
      <c r="PW32" s="170"/>
      <c r="PX32" s="170"/>
      <c r="PY32" s="170"/>
      <c r="PZ32" s="170"/>
      <c r="QA32" s="170"/>
      <c r="QB32" s="170"/>
      <c r="QC32" s="170"/>
      <c r="QD32" s="170"/>
      <c r="QE32" s="170"/>
      <c r="QF32" s="170"/>
      <c r="QG32" s="170"/>
      <c r="QH32" s="170"/>
      <c r="QI32" s="170"/>
      <c r="QJ32" s="170"/>
      <c r="QK32" s="170"/>
      <c r="QL32" s="170"/>
      <c r="QM32" s="170"/>
      <c r="QN32" s="170"/>
      <c r="QO32" s="170"/>
      <c r="QP32" s="170"/>
      <c r="QQ32" s="170"/>
      <c r="QR32" s="170"/>
      <c r="QS32" s="170"/>
      <c r="QT32" s="170"/>
      <c r="QU32" s="170"/>
      <c r="QV32" s="170"/>
      <c r="QW32" s="170"/>
      <c r="QX32" s="170"/>
      <c r="QY32" s="170"/>
      <c r="QZ32" s="170"/>
      <c r="RA32" s="170"/>
      <c r="RB32" s="170"/>
      <c r="RC32" s="170"/>
      <c r="RD32" s="170"/>
      <c r="RE32" s="170"/>
      <c r="RF32" s="170"/>
      <c r="RG32" s="170"/>
      <c r="RH32" s="170"/>
      <c r="RI32" s="170"/>
      <c r="RJ32" s="170"/>
      <c r="RK32" s="170"/>
      <c r="RL32" s="170"/>
      <c r="RM32" s="170"/>
      <c r="RN32" s="170"/>
      <c r="RO32" s="170"/>
      <c r="RP32" s="170"/>
      <c r="RQ32" s="170"/>
      <c r="RR32" s="170"/>
      <c r="RS32" s="170"/>
      <c r="RT32" s="170"/>
      <c r="RU32" s="170"/>
      <c r="RV32" s="170"/>
      <c r="RW32" s="170"/>
      <c r="RX32" s="170"/>
      <c r="RY32" s="170"/>
      <c r="RZ32" s="170"/>
      <c r="SA32" s="170"/>
      <c r="SB32" s="170"/>
      <c r="SC32" s="170"/>
      <c r="SD32" s="170"/>
      <c r="SE32" s="170"/>
      <c r="SF32" s="170"/>
      <c r="SG32" s="170"/>
      <c r="SH32" s="170"/>
      <c r="SI32" s="170"/>
      <c r="SJ32" s="170"/>
      <c r="SK32" s="170"/>
      <c r="SL32" s="170"/>
      <c r="SM32" s="170"/>
      <c r="SN32" s="170"/>
      <c r="SO32" s="170"/>
      <c r="SP32" s="170"/>
      <c r="SQ32" s="170"/>
      <c r="SR32" s="170"/>
      <c r="SS32" s="170"/>
      <c r="ST32" s="170"/>
      <c r="SU32" s="170"/>
      <c r="SV32" s="170"/>
      <c r="SW32" s="170"/>
      <c r="SX32" s="170"/>
      <c r="SY32" s="170"/>
      <c r="SZ32" s="170"/>
      <c r="TA32" s="170"/>
      <c r="TB32" s="170"/>
      <c r="TC32" s="170"/>
      <c r="TD32" s="170"/>
      <c r="TE32" s="170"/>
      <c r="TF32" s="170"/>
      <c r="TG32" s="170"/>
      <c r="TH32" s="170"/>
      <c r="TI32" s="170"/>
      <c r="TJ32" s="170"/>
      <c r="TK32" s="170"/>
      <c r="TL32" s="170"/>
      <c r="TM32" s="170"/>
      <c r="TN32" s="170"/>
      <c r="TO32" s="170"/>
      <c r="TP32" s="170"/>
      <c r="TQ32" s="170"/>
      <c r="TR32" s="170"/>
      <c r="TS32" s="170"/>
      <c r="TT32" s="170"/>
      <c r="TU32" s="170"/>
      <c r="TV32" s="170"/>
      <c r="TW32" s="170"/>
      <c r="TX32" s="170"/>
      <c r="TY32" s="170"/>
      <c r="TZ32" s="170"/>
      <c r="UA32" s="170"/>
      <c r="UB32" s="170"/>
      <c r="UC32" s="170"/>
      <c r="UD32" s="170"/>
      <c r="UE32" s="170"/>
      <c r="UF32" s="170"/>
      <c r="UG32" s="170"/>
      <c r="UH32" s="170"/>
      <c r="UI32" s="170"/>
      <c r="UJ32" s="170"/>
      <c r="UK32" s="170"/>
      <c r="UL32" s="170"/>
      <c r="UM32" s="170"/>
      <c r="UN32" s="170"/>
      <c r="UO32" s="170"/>
      <c r="UP32" s="170"/>
      <c r="UQ32" s="170"/>
      <c r="UR32" s="170"/>
      <c r="US32" s="170"/>
      <c r="UT32" s="170"/>
      <c r="UU32" s="170"/>
      <c r="UV32" s="170"/>
      <c r="UW32" s="170"/>
      <c r="UX32" s="170"/>
      <c r="UY32" s="170"/>
      <c r="UZ32" s="170"/>
      <c r="VA32" s="170"/>
      <c r="VB32" s="170"/>
      <c r="VC32" s="170"/>
      <c r="VD32" s="170"/>
      <c r="VE32" s="170"/>
      <c r="VF32" s="170"/>
      <c r="VG32" s="170"/>
      <c r="VH32" s="170"/>
      <c r="VI32" s="170"/>
      <c r="VJ32" s="170"/>
      <c r="VM32" s="171">
        <f>IF(AND($VQ32&gt;0,COUNTA(H32:VJ32)=0),0,IF(AND(COUNTBLANK(D32)=0,CNGE_2024_M1_Secc3!$Q675="X",COUNTA(H32:VJ32)=0),0,IF(AND(COUNTBLANK(D32)=0,CNGE_2024_M1_Secc3!$Q675="",COUNTA(H32:VJ32)&gt;0),0,IF(AND(COUNTBLANK(D32)=1,COUNTA(H32:VJ32)=0),0,1))))</f>
        <v>0</v>
      </c>
      <c r="VN32" s="194">
        <f t="shared" si="0"/>
        <v>0</v>
      </c>
      <c r="VO32" s="200">
        <f>IF(AND(CNGE_2024_M1_Secc3!$Q675="X",COUNTA(H32:VJ32)&gt;0),1,0)</f>
        <v>0</v>
      </c>
      <c r="VP32" s="211">
        <f>IF(SUM(H32:VJ32)=SUM(CNGE_2024_M1_Secc3!S675:AD675),0,1)</f>
        <v>0</v>
      </c>
      <c r="VQ32" s="200">
        <f>IF(COUNTIF(CNGE_2024_M1_Secc3!M86,"NA")&gt;0,1,IF(AND(CNGE_2024_M1_Secc3!S86&lt;&gt;"",CNGE_2024_M1_Secc3!S86&lt;&gt;1),1,0))</f>
        <v>0</v>
      </c>
    </row>
    <row r="33" spans="1:589" customFormat="1" ht="15" customHeight="1">
      <c r="A33" s="115"/>
      <c r="B33" s="87"/>
      <c r="C33" s="32" t="s">
        <v>65</v>
      </c>
      <c r="D33" s="361" t="str">
        <f>IF(CNGE_2024_M1_Secc3!D87="","",CNGE_2024_M1_Secc3!D87)</f>
        <v/>
      </c>
      <c r="E33" s="361"/>
      <c r="F33" s="361"/>
      <c r="G33" s="361"/>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0"/>
      <c r="IR33" s="170"/>
      <c r="IS33" s="170"/>
      <c r="IT33" s="170"/>
      <c r="IU33" s="170"/>
      <c r="IV33" s="170"/>
      <c r="IW33" s="170"/>
      <c r="IX33" s="170"/>
      <c r="IY33" s="170"/>
      <c r="IZ33" s="170"/>
      <c r="JA33" s="170"/>
      <c r="JB33" s="170"/>
      <c r="JC33" s="170"/>
      <c r="JD33" s="170"/>
      <c r="JE33" s="170"/>
      <c r="JF33" s="170"/>
      <c r="JG33" s="170"/>
      <c r="JH33" s="170"/>
      <c r="JI33" s="170"/>
      <c r="JJ33" s="170"/>
      <c r="JK33" s="170"/>
      <c r="JL33" s="170"/>
      <c r="JM33" s="170"/>
      <c r="JN33" s="170"/>
      <c r="JO33" s="170"/>
      <c r="JP33" s="170"/>
      <c r="JQ33" s="170"/>
      <c r="JR33" s="170"/>
      <c r="JS33" s="170"/>
      <c r="JT33" s="170"/>
      <c r="JU33" s="170"/>
      <c r="JV33" s="170"/>
      <c r="JW33" s="170"/>
      <c r="JX33" s="170"/>
      <c r="JY33" s="170"/>
      <c r="JZ33" s="170"/>
      <c r="KA33" s="170"/>
      <c r="KB33" s="170"/>
      <c r="KC33" s="170"/>
      <c r="KD33" s="170"/>
      <c r="KE33" s="170"/>
      <c r="KF33" s="170"/>
      <c r="KG33" s="170"/>
      <c r="KH33" s="170"/>
      <c r="KI33" s="170"/>
      <c r="KJ33" s="170"/>
      <c r="KK33" s="170"/>
      <c r="KL33" s="170"/>
      <c r="KM33" s="170"/>
      <c r="KN33" s="170"/>
      <c r="KO33" s="170"/>
      <c r="KP33" s="170"/>
      <c r="KQ33" s="170"/>
      <c r="KR33" s="170"/>
      <c r="KS33" s="170"/>
      <c r="KT33" s="170"/>
      <c r="KU33" s="170"/>
      <c r="KV33" s="170"/>
      <c r="KW33" s="170"/>
      <c r="KX33" s="170"/>
      <c r="KY33" s="170"/>
      <c r="KZ33" s="170"/>
      <c r="LA33" s="170"/>
      <c r="LB33" s="170"/>
      <c r="LC33" s="170"/>
      <c r="LD33" s="170"/>
      <c r="LE33" s="170"/>
      <c r="LF33" s="170"/>
      <c r="LG33" s="170"/>
      <c r="LH33" s="170"/>
      <c r="LI33" s="170"/>
      <c r="LJ33" s="170"/>
      <c r="LK33" s="170"/>
      <c r="LL33" s="170"/>
      <c r="LM33" s="170"/>
      <c r="LN33" s="170"/>
      <c r="LO33" s="170"/>
      <c r="LP33" s="170"/>
      <c r="LQ33" s="170"/>
      <c r="LR33" s="170"/>
      <c r="LS33" s="170"/>
      <c r="LT33" s="170"/>
      <c r="LU33" s="170"/>
      <c r="LV33" s="170"/>
      <c r="LW33" s="170"/>
      <c r="LX33" s="170"/>
      <c r="LY33" s="170"/>
      <c r="LZ33" s="170"/>
      <c r="MA33" s="170"/>
      <c r="MB33" s="170"/>
      <c r="MC33" s="170"/>
      <c r="MD33" s="170"/>
      <c r="ME33" s="170"/>
      <c r="MF33" s="170"/>
      <c r="MG33" s="170"/>
      <c r="MH33" s="170"/>
      <c r="MI33" s="170"/>
      <c r="MJ33" s="170"/>
      <c r="MK33" s="170"/>
      <c r="ML33" s="170"/>
      <c r="MM33" s="170"/>
      <c r="MN33" s="170"/>
      <c r="MO33" s="170"/>
      <c r="MP33" s="170"/>
      <c r="MQ33" s="170"/>
      <c r="MR33" s="170"/>
      <c r="MS33" s="170"/>
      <c r="MT33" s="170"/>
      <c r="MU33" s="170"/>
      <c r="MV33" s="170"/>
      <c r="MW33" s="170"/>
      <c r="MX33" s="170"/>
      <c r="MY33" s="170"/>
      <c r="MZ33" s="170"/>
      <c r="NA33" s="170"/>
      <c r="NB33" s="170"/>
      <c r="NC33" s="170"/>
      <c r="ND33" s="170"/>
      <c r="NE33" s="170"/>
      <c r="NF33" s="170"/>
      <c r="NG33" s="170"/>
      <c r="NH33" s="170"/>
      <c r="NI33" s="170"/>
      <c r="NJ33" s="170"/>
      <c r="NK33" s="170"/>
      <c r="NL33" s="170"/>
      <c r="NM33" s="170"/>
      <c r="NN33" s="170"/>
      <c r="NO33" s="170"/>
      <c r="NP33" s="170"/>
      <c r="NQ33" s="170"/>
      <c r="NR33" s="170"/>
      <c r="NS33" s="170"/>
      <c r="NT33" s="170"/>
      <c r="NU33" s="170"/>
      <c r="NV33" s="170"/>
      <c r="NW33" s="170"/>
      <c r="NX33" s="170"/>
      <c r="NY33" s="170"/>
      <c r="NZ33" s="170"/>
      <c r="OA33" s="170"/>
      <c r="OB33" s="170"/>
      <c r="OC33" s="170"/>
      <c r="OD33" s="170"/>
      <c r="OE33" s="170"/>
      <c r="OF33" s="170"/>
      <c r="OG33" s="170"/>
      <c r="OH33" s="170"/>
      <c r="OI33" s="170"/>
      <c r="OJ33" s="170"/>
      <c r="OK33" s="170"/>
      <c r="OL33" s="170"/>
      <c r="OM33" s="170"/>
      <c r="ON33" s="170"/>
      <c r="OO33" s="170"/>
      <c r="OP33" s="170"/>
      <c r="OQ33" s="170"/>
      <c r="OR33" s="170"/>
      <c r="OS33" s="170"/>
      <c r="OT33" s="170"/>
      <c r="OU33" s="170"/>
      <c r="OV33" s="170"/>
      <c r="OW33" s="170"/>
      <c r="OX33" s="170"/>
      <c r="OY33" s="170"/>
      <c r="OZ33" s="170"/>
      <c r="PA33" s="170"/>
      <c r="PB33" s="170"/>
      <c r="PC33" s="170"/>
      <c r="PD33" s="170"/>
      <c r="PE33" s="170"/>
      <c r="PF33" s="170"/>
      <c r="PG33" s="170"/>
      <c r="PH33" s="170"/>
      <c r="PI33" s="170"/>
      <c r="PJ33" s="170"/>
      <c r="PK33" s="170"/>
      <c r="PL33" s="170"/>
      <c r="PM33" s="170"/>
      <c r="PN33" s="170"/>
      <c r="PO33" s="170"/>
      <c r="PP33" s="170"/>
      <c r="PQ33" s="170"/>
      <c r="PR33" s="170"/>
      <c r="PS33" s="170"/>
      <c r="PT33" s="170"/>
      <c r="PU33" s="170"/>
      <c r="PV33" s="170"/>
      <c r="PW33" s="170"/>
      <c r="PX33" s="170"/>
      <c r="PY33" s="170"/>
      <c r="PZ33" s="170"/>
      <c r="QA33" s="170"/>
      <c r="QB33" s="170"/>
      <c r="QC33" s="170"/>
      <c r="QD33" s="170"/>
      <c r="QE33" s="170"/>
      <c r="QF33" s="170"/>
      <c r="QG33" s="170"/>
      <c r="QH33" s="170"/>
      <c r="QI33" s="170"/>
      <c r="QJ33" s="170"/>
      <c r="QK33" s="170"/>
      <c r="QL33" s="170"/>
      <c r="QM33" s="170"/>
      <c r="QN33" s="170"/>
      <c r="QO33" s="170"/>
      <c r="QP33" s="170"/>
      <c r="QQ33" s="170"/>
      <c r="QR33" s="170"/>
      <c r="QS33" s="170"/>
      <c r="QT33" s="170"/>
      <c r="QU33" s="170"/>
      <c r="QV33" s="170"/>
      <c r="QW33" s="170"/>
      <c r="QX33" s="170"/>
      <c r="QY33" s="170"/>
      <c r="QZ33" s="170"/>
      <c r="RA33" s="170"/>
      <c r="RB33" s="170"/>
      <c r="RC33" s="170"/>
      <c r="RD33" s="170"/>
      <c r="RE33" s="170"/>
      <c r="RF33" s="170"/>
      <c r="RG33" s="170"/>
      <c r="RH33" s="170"/>
      <c r="RI33" s="170"/>
      <c r="RJ33" s="170"/>
      <c r="RK33" s="170"/>
      <c r="RL33" s="170"/>
      <c r="RM33" s="170"/>
      <c r="RN33" s="170"/>
      <c r="RO33" s="170"/>
      <c r="RP33" s="170"/>
      <c r="RQ33" s="170"/>
      <c r="RR33" s="170"/>
      <c r="RS33" s="170"/>
      <c r="RT33" s="170"/>
      <c r="RU33" s="170"/>
      <c r="RV33" s="170"/>
      <c r="RW33" s="170"/>
      <c r="RX33" s="170"/>
      <c r="RY33" s="170"/>
      <c r="RZ33" s="170"/>
      <c r="SA33" s="170"/>
      <c r="SB33" s="170"/>
      <c r="SC33" s="170"/>
      <c r="SD33" s="170"/>
      <c r="SE33" s="170"/>
      <c r="SF33" s="170"/>
      <c r="SG33" s="170"/>
      <c r="SH33" s="170"/>
      <c r="SI33" s="170"/>
      <c r="SJ33" s="170"/>
      <c r="SK33" s="170"/>
      <c r="SL33" s="170"/>
      <c r="SM33" s="170"/>
      <c r="SN33" s="170"/>
      <c r="SO33" s="170"/>
      <c r="SP33" s="170"/>
      <c r="SQ33" s="170"/>
      <c r="SR33" s="170"/>
      <c r="SS33" s="170"/>
      <c r="ST33" s="170"/>
      <c r="SU33" s="170"/>
      <c r="SV33" s="170"/>
      <c r="SW33" s="170"/>
      <c r="SX33" s="170"/>
      <c r="SY33" s="170"/>
      <c r="SZ33" s="170"/>
      <c r="TA33" s="170"/>
      <c r="TB33" s="170"/>
      <c r="TC33" s="170"/>
      <c r="TD33" s="170"/>
      <c r="TE33" s="170"/>
      <c r="TF33" s="170"/>
      <c r="TG33" s="170"/>
      <c r="TH33" s="170"/>
      <c r="TI33" s="170"/>
      <c r="TJ33" s="170"/>
      <c r="TK33" s="170"/>
      <c r="TL33" s="170"/>
      <c r="TM33" s="170"/>
      <c r="TN33" s="170"/>
      <c r="TO33" s="170"/>
      <c r="TP33" s="170"/>
      <c r="TQ33" s="170"/>
      <c r="TR33" s="170"/>
      <c r="TS33" s="170"/>
      <c r="TT33" s="170"/>
      <c r="TU33" s="170"/>
      <c r="TV33" s="170"/>
      <c r="TW33" s="170"/>
      <c r="TX33" s="170"/>
      <c r="TY33" s="170"/>
      <c r="TZ33" s="170"/>
      <c r="UA33" s="170"/>
      <c r="UB33" s="170"/>
      <c r="UC33" s="170"/>
      <c r="UD33" s="170"/>
      <c r="UE33" s="170"/>
      <c r="UF33" s="170"/>
      <c r="UG33" s="170"/>
      <c r="UH33" s="170"/>
      <c r="UI33" s="170"/>
      <c r="UJ33" s="170"/>
      <c r="UK33" s="170"/>
      <c r="UL33" s="170"/>
      <c r="UM33" s="170"/>
      <c r="UN33" s="170"/>
      <c r="UO33" s="170"/>
      <c r="UP33" s="170"/>
      <c r="UQ33" s="170"/>
      <c r="UR33" s="170"/>
      <c r="US33" s="170"/>
      <c r="UT33" s="170"/>
      <c r="UU33" s="170"/>
      <c r="UV33" s="170"/>
      <c r="UW33" s="170"/>
      <c r="UX33" s="170"/>
      <c r="UY33" s="170"/>
      <c r="UZ33" s="170"/>
      <c r="VA33" s="170"/>
      <c r="VB33" s="170"/>
      <c r="VC33" s="170"/>
      <c r="VD33" s="170"/>
      <c r="VE33" s="170"/>
      <c r="VF33" s="170"/>
      <c r="VG33" s="170"/>
      <c r="VH33" s="170"/>
      <c r="VI33" s="170"/>
      <c r="VJ33" s="170"/>
      <c r="VM33" s="171">
        <f>IF(AND($VQ33&gt;0,COUNTA(H33:VJ33)=0),0,IF(AND(COUNTBLANK(D33)=0,CNGE_2024_M1_Secc3!$Q676="X",COUNTA(H33:VJ33)=0),0,IF(AND(COUNTBLANK(D33)=0,CNGE_2024_M1_Secc3!$Q676="",COUNTA(H33:VJ33)&gt;0),0,IF(AND(COUNTBLANK(D33)=1,COUNTA(H33:VJ33)=0),0,1))))</f>
        <v>0</v>
      </c>
      <c r="VN33" s="194">
        <f t="shared" si="0"/>
        <v>0</v>
      </c>
      <c r="VO33" s="200">
        <f>IF(AND(CNGE_2024_M1_Secc3!$Q676="X",COUNTA(H33:VJ33)&gt;0),1,0)</f>
        <v>0</v>
      </c>
      <c r="VP33" s="211">
        <f>IF(SUM(H33:VJ33)=SUM(CNGE_2024_M1_Secc3!S676:AD676),0,1)</f>
        <v>0</v>
      </c>
      <c r="VQ33" s="200">
        <f>IF(COUNTIF(CNGE_2024_M1_Secc3!M87,"NA")&gt;0,1,IF(AND(CNGE_2024_M1_Secc3!S87&lt;&gt;"",CNGE_2024_M1_Secc3!S87&lt;&gt;1),1,0))</f>
        <v>0</v>
      </c>
    </row>
    <row r="34" spans="1:589" customFormat="1" ht="15" customHeight="1">
      <c r="A34" s="115"/>
      <c r="B34" s="87"/>
      <c r="C34" s="32" t="s">
        <v>66</v>
      </c>
      <c r="D34" s="361" t="str">
        <f>IF(CNGE_2024_M1_Secc3!D88="","",CNGE_2024_M1_Secc3!D88)</f>
        <v/>
      </c>
      <c r="E34" s="361"/>
      <c r="F34" s="361"/>
      <c r="G34" s="361"/>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c r="IT34" s="170"/>
      <c r="IU34" s="170"/>
      <c r="IV34" s="170"/>
      <c r="IW34" s="170"/>
      <c r="IX34" s="170"/>
      <c r="IY34" s="170"/>
      <c r="IZ34" s="170"/>
      <c r="JA34" s="170"/>
      <c r="JB34" s="170"/>
      <c r="JC34" s="170"/>
      <c r="JD34" s="170"/>
      <c r="JE34" s="170"/>
      <c r="JF34" s="170"/>
      <c r="JG34" s="170"/>
      <c r="JH34" s="170"/>
      <c r="JI34" s="170"/>
      <c r="JJ34" s="170"/>
      <c r="JK34" s="170"/>
      <c r="JL34" s="170"/>
      <c r="JM34" s="170"/>
      <c r="JN34" s="170"/>
      <c r="JO34" s="170"/>
      <c r="JP34" s="170"/>
      <c r="JQ34" s="170"/>
      <c r="JR34" s="170"/>
      <c r="JS34" s="170"/>
      <c r="JT34" s="170"/>
      <c r="JU34" s="170"/>
      <c r="JV34" s="170"/>
      <c r="JW34" s="170"/>
      <c r="JX34" s="170"/>
      <c r="JY34" s="170"/>
      <c r="JZ34" s="170"/>
      <c r="KA34" s="170"/>
      <c r="KB34" s="170"/>
      <c r="KC34" s="170"/>
      <c r="KD34" s="170"/>
      <c r="KE34" s="170"/>
      <c r="KF34" s="170"/>
      <c r="KG34" s="170"/>
      <c r="KH34" s="170"/>
      <c r="KI34" s="170"/>
      <c r="KJ34" s="170"/>
      <c r="KK34" s="170"/>
      <c r="KL34" s="170"/>
      <c r="KM34" s="170"/>
      <c r="KN34" s="170"/>
      <c r="KO34" s="170"/>
      <c r="KP34" s="170"/>
      <c r="KQ34" s="170"/>
      <c r="KR34" s="170"/>
      <c r="KS34" s="170"/>
      <c r="KT34" s="170"/>
      <c r="KU34" s="170"/>
      <c r="KV34" s="170"/>
      <c r="KW34" s="170"/>
      <c r="KX34" s="170"/>
      <c r="KY34" s="170"/>
      <c r="KZ34" s="170"/>
      <c r="LA34" s="170"/>
      <c r="LB34" s="170"/>
      <c r="LC34" s="170"/>
      <c r="LD34" s="170"/>
      <c r="LE34" s="170"/>
      <c r="LF34" s="170"/>
      <c r="LG34" s="170"/>
      <c r="LH34" s="170"/>
      <c r="LI34" s="170"/>
      <c r="LJ34" s="170"/>
      <c r="LK34" s="170"/>
      <c r="LL34" s="170"/>
      <c r="LM34" s="170"/>
      <c r="LN34" s="170"/>
      <c r="LO34" s="170"/>
      <c r="LP34" s="170"/>
      <c r="LQ34" s="170"/>
      <c r="LR34" s="170"/>
      <c r="LS34" s="170"/>
      <c r="LT34" s="170"/>
      <c r="LU34" s="170"/>
      <c r="LV34" s="170"/>
      <c r="LW34" s="170"/>
      <c r="LX34" s="170"/>
      <c r="LY34" s="170"/>
      <c r="LZ34" s="170"/>
      <c r="MA34" s="170"/>
      <c r="MB34" s="170"/>
      <c r="MC34" s="170"/>
      <c r="MD34" s="170"/>
      <c r="ME34" s="170"/>
      <c r="MF34" s="170"/>
      <c r="MG34" s="170"/>
      <c r="MH34" s="170"/>
      <c r="MI34" s="170"/>
      <c r="MJ34" s="170"/>
      <c r="MK34" s="170"/>
      <c r="ML34" s="170"/>
      <c r="MM34" s="170"/>
      <c r="MN34" s="170"/>
      <c r="MO34" s="170"/>
      <c r="MP34" s="170"/>
      <c r="MQ34" s="170"/>
      <c r="MR34" s="170"/>
      <c r="MS34" s="170"/>
      <c r="MT34" s="170"/>
      <c r="MU34" s="170"/>
      <c r="MV34" s="170"/>
      <c r="MW34" s="170"/>
      <c r="MX34" s="170"/>
      <c r="MY34" s="170"/>
      <c r="MZ34" s="170"/>
      <c r="NA34" s="170"/>
      <c r="NB34" s="170"/>
      <c r="NC34" s="170"/>
      <c r="ND34" s="170"/>
      <c r="NE34" s="170"/>
      <c r="NF34" s="170"/>
      <c r="NG34" s="170"/>
      <c r="NH34" s="170"/>
      <c r="NI34" s="170"/>
      <c r="NJ34" s="170"/>
      <c r="NK34" s="170"/>
      <c r="NL34" s="170"/>
      <c r="NM34" s="170"/>
      <c r="NN34" s="170"/>
      <c r="NO34" s="170"/>
      <c r="NP34" s="170"/>
      <c r="NQ34" s="170"/>
      <c r="NR34" s="170"/>
      <c r="NS34" s="170"/>
      <c r="NT34" s="170"/>
      <c r="NU34" s="170"/>
      <c r="NV34" s="170"/>
      <c r="NW34" s="170"/>
      <c r="NX34" s="170"/>
      <c r="NY34" s="170"/>
      <c r="NZ34" s="170"/>
      <c r="OA34" s="170"/>
      <c r="OB34" s="170"/>
      <c r="OC34" s="170"/>
      <c r="OD34" s="170"/>
      <c r="OE34" s="170"/>
      <c r="OF34" s="170"/>
      <c r="OG34" s="170"/>
      <c r="OH34" s="170"/>
      <c r="OI34" s="170"/>
      <c r="OJ34" s="170"/>
      <c r="OK34" s="170"/>
      <c r="OL34" s="170"/>
      <c r="OM34" s="170"/>
      <c r="ON34" s="170"/>
      <c r="OO34" s="170"/>
      <c r="OP34" s="170"/>
      <c r="OQ34" s="170"/>
      <c r="OR34" s="170"/>
      <c r="OS34" s="170"/>
      <c r="OT34" s="170"/>
      <c r="OU34" s="170"/>
      <c r="OV34" s="170"/>
      <c r="OW34" s="170"/>
      <c r="OX34" s="170"/>
      <c r="OY34" s="170"/>
      <c r="OZ34" s="170"/>
      <c r="PA34" s="170"/>
      <c r="PB34" s="170"/>
      <c r="PC34" s="170"/>
      <c r="PD34" s="170"/>
      <c r="PE34" s="170"/>
      <c r="PF34" s="170"/>
      <c r="PG34" s="170"/>
      <c r="PH34" s="170"/>
      <c r="PI34" s="170"/>
      <c r="PJ34" s="170"/>
      <c r="PK34" s="170"/>
      <c r="PL34" s="170"/>
      <c r="PM34" s="170"/>
      <c r="PN34" s="170"/>
      <c r="PO34" s="170"/>
      <c r="PP34" s="170"/>
      <c r="PQ34" s="170"/>
      <c r="PR34" s="170"/>
      <c r="PS34" s="170"/>
      <c r="PT34" s="170"/>
      <c r="PU34" s="170"/>
      <c r="PV34" s="170"/>
      <c r="PW34" s="170"/>
      <c r="PX34" s="170"/>
      <c r="PY34" s="170"/>
      <c r="PZ34" s="170"/>
      <c r="QA34" s="170"/>
      <c r="QB34" s="170"/>
      <c r="QC34" s="170"/>
      <c r="QD34" s="170"/>
      <c r="QE34" s="170"/>
      <c r="QF34" s="170"/>
      <c r="QG34" s="170"/>
      <c r="QH34" s="170"/>
      <c r="QI34" s="170"/>
      <c r="QJ34" s="170"/>
      <c r="QK34" s="170"/>
      <c r="QL34" s="170"/>
      <c r="QM34" s="170"/>
      <c r="QN34" s="170"/>
      <c r="QO34" s="170"/>
      <c r="QP34" s="170"/>
      <c r="QQ34" s="170"/>
      <c r="QR34" s="170"/>
      <c r="QS34" s="170"/>
      <c r="QT34" s="170"/>
      <c r="QU34" s="170"/>
      <c r="QV34" s="170"/>
      <c r="QW34" s="170"/>
      <c r="QX34" s="170"/>
      <c r="QY34" s="170"/>
      <c r="QZ34" s="170"/>
      <c r="RA34" s="170"/>
      <c r="RB34" s="170"/>
      <c r="RC34" s="170"/>
      <c r="RD34" s="170"/>
      <c r="RE34" s="170"/>
      <c r="RF34" s="170"/>
      <c r="RG34" s="170"/>
      <c r="RH34" s="170"/>
      <c r="RI34" s="170"/>
      <c r="RJ34" s="170"/>
      <c r="RK34" s="170"/>
      <c r="RL34" s="170"/>
      <c r="RM34" s="170"/>
      <c r="RN34" s="170"/>
      <c r="RO34" s="170"/>
      <c r="RP34" s="170"/>
      <c r="RQ34" s="170"/>
      <c r="RR34" s="170"/>
      <c r="RS34" s="170"/>
      <c r="RT34" s="170"/>
      <c r="RU34" s="170"/>
      <c r="RV34" s="170"/>
      <c r="RW34" s="170"/>
      <c r="RX34" s="170"/>
      <c r="RY34" s="170"/>
      <c r="RZ34" s="170"/>
      <c r="SA34" s="170"/>
      <c r="SB34" s="170"/>
      <c r="SC34" s="170"/>
      <c r="SD34" s="170"/>
      <c r="SE34" s="170"/>
      <c r="SF34" s="170"/>
      <c r="SG34" s="170"/>
      <c r="SH34" s="170"/>
      <c r="SI34" s="170"/>
      <c r="SJ34" s="170"/>
      <c r="SK34" s="170"/>
      <c r="SL34" s="170"/>
      <c r="SM34" s="170"/>
      <c r="SN34" s="170"/>
      <c r="SO34" s="170"/>
      <c r="SP34" s="170"/>
      <c r="SQ34" s="170"/>
      <c r="SR34" s="170"/>
      <c r="SS34" s="170"/>
      <c r="ST34" s="170"/>
      <c r="SU34" s="170"/>
      <c r="SV34" s="170"/>
      <c r="SW34" s="170"/>
      <c r="SX34" s="170"/>
      <c r="SY34" s="170"/>
      <c r="SZ34" s="170"/>
      <c r="TA34" s="170"/>
      <c r="TB34" s="170"/>
      <c r="TC34" s="170"/>
      <c r="TD34" s="170"/>
      <c r="TE34" s="170"/>
      <c r="TF34" s="170"/>
      <c r="TG34" s="170"/>
      <c r="TH34" s="170"/>
      <c r="TI34" s="170"/>
      <c r="TJ34" s="170"/>
      <c r="TK34" s="170"/>
      <c r="TL34" s="170"/>
      <c r="TM34" s="170"/>
      <c r="TN34" s="170"/>
      <c r="TO34" s="170"/>
      <c r="TP34" s="170"/>
      <c r="TQ34" s="170"/>
      <c r="TR34" s="170"/>
      <c r="TS34" s="170"/>
      <c r="TT34" s="170"/>
      <c r="TU34" s="170"/>
      <c r="TV34" s="170"/>
      <c r="TW34" s="170"/>
      <c r="TX34" s="170"/>
      <c r="TY34" s="170"/>
      <c r="TZ34" s="170"/>
      <c r="UA34" s="170"/>
      <c r="UB34" s="170"/>
      <c r="UC34" s="170"/>
      <c r="UD34" s="170"/>
      <c r="UE34" s="170"/>
      <c r="UF34" s="170"/>
      <c r="UG34" s="170"/>
      <c r="UH34" s="170"/>
      <c r="UI34" s="170"/>
      <c r="UJ34" s="170"/>
      <c r="UK34" s="170"/>
      <c r="UL34" s="170"/>
      <c r="UM34" s="170"/>
      <c r="UN34" s="170"/>
      <c r="UO34" s="170"/>
      <c r="UP34" s="170"/>
      <c r="UQ34" s="170"/>
      <c r="UR34" s="170"/>
      <c r="US34" s="170"/>
      <c r="UT34" s="170"/>
      <c r="UU34" s="170"/>
      <c r="UV34" s="170"/>
      <c r="UW34" s="170"/>
      <c r="UX34" s="170"/>
      <c r="UY34" s="170"/>
      <c r="UZ34" s="170"/>
      <c r="VA34" s="170"/>
      <c r="VB34" s="170"/>
      <c r="VC34" s="170"/>
      <c r="VD34" s="170"/>
      <c r="VE34" s="170"/>
      <c r="VF34" s="170"/>
      <c r="VG34" s="170"/>
      <c r="VH34" s="170"/>
      <c r="VI34" s="170"/>
      <c r="VJ34" s="170"/>
      <c r="VM34" s="171">
        <f>IF(AND($VQ34&gt;0,COUNTA(H34:VJ34)=0),0,IF(AND(COUNTBLANK(D34)=0,CNGE_2024_M1_Secc3!$Q677="X",COUNTA(H34:VJ34)=0),0,IF(AND(COUNTBLANK(D34)=0,CNGE_2024_M1_Secc3!$Q677="",COUNTA(H34:VJ34)&gt;0),0,IF(AND(COUNTBLANK(D34)=1,COUNTA(H34:VJ34)=0),0,1))))</f>
        <v>0</v>
      </c>
      <c r="VN34" s="194">
        <f t="shared" si="0"/>
        <v>0</v>
      </c>
      <c r="VO34" s="200">
        <f>IF(AND(CNGE_2024_M1_Secc3!$Q677="X",COUNTA(H34:VJ34)&gt;0),1,0)</f>
        <v>0</v>
      </c>
      <c r="VP34" s="211">
        <f>IF(SUM(H34:VJ34)=SUM(CNGE_2024_M1_Secc3!S677:AD677),0,1)</f>
        <v>0</v>
      </c>
      <c r="VQ34" s="200">
        <f>IF(COUNTIF(CNGE_2024_M1_Secc3!M88,"NA")&gt;0,1,IF(AND(CNGE_2024_M1_Secc3!S88&lt;&gt;"",CNGE_2024_M1_Secc3!S88&lt;&gt;1),1,0))</f>
        <v>0</v>
      </c>
    </row>
    <row r="35" spans="1:589" customFormat="1" ht="15" customHeight="1">
      <c r="A35" s="115"/>
      <c r="B35" s="87"/>
      <c r="C35" s="32" t="s">
        <v>67</v>
      </c>
      <c r="D35" s="361" t="str">
        <f>IF(CNGE_2024_M1_Secc3!D89="","",CNGE_2024_M1_Secc3!D89)</f>
        <v/>
      </c>
      <c r="E35" s="361"/>
      <c r="F35" s="361"/>
      <c r="G35" s="361"/>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170"/>
      <c r="FN35" s="170"/>
      <c r="FO35" s="170"/>
      <c r="FP35" s="170"/>
      <c r="FQ35" s="170"/>
      <c r="FR35" s="170"/>
      <c r="FS35" s="170"/>
      <c r="FT35" s="170"/>
      <c r="FU35" s="170"/>
      <c r="FV35" s="170"/>
      <c r="FW35" s="170"/>
      <c r="FX35" s="170"/>
      <c r="FY35" s="170"/>
      <c r="FZ35" s="170"/>
      <c r="GA35" s="170"/>
      <c r="GB35" s="170"/>
      <c r="GC35" s="170"/>
      <c r="GD35" s="170"/>
      <c r="GE35" s="170"/>
      <c r="GF35" s="170"/>
      <c r="GG35" s="170"/>
      <c r="GH35" s="170"/>
      <c r="GI35" s="170"/>
      <c r="GJ35" s="170"/>
      <c r="GK35" s="170"/>
      <c r="GL35" s="170"/>
      <c r="GM35" s="170"/>
      <c r="GN35" s="170"/>
      <c r="GO35" s="170"/>
      <c r="GP35" s="170"/>
      <c r="GQ35" s="170"/>
      <c r="GR35" s="170"/>
      <c r="GS35" s="170"/>
      <c r="GT35" s="170"/>
      <c r="GU35" s="170"/>
      <c r="GV35" s="170"/>
      <c r="GW35" s="170"/>
      <c r="GX35" s="170"/>
      <c r="GY35" s="170"/>
      <c r="GZ35" s="170"/>
      <c r="HA35" s="170"/>
      <c r="HB35" s="170"/>
      <c r="HC35" s="170"/>
      <c r="HD35" s="170"/>
      <c r="HE35" s="170"/>
      <c r="HF35" s="170"/>
      <c r="HG35" s="170"/>
      <c r="HH35" s="170"/>
      <c r="HI35" s="170"/>
      <c r="HJ35" s="170"/>
      <c r="HK35" s="170"/>
      <c r="HL35" s="170"/>
      <c r="HM35" s="170"/>
      <c r="HN35" s="170"/>
      <c r="HO35" s="170"/>
      <c r="HP35" s="170"/>
      <c r="HQ35" s="170"/>
      <c r="HR35" s="170"/>
      <c r="HS35" s="170"/>
      <c r="HT35" s="170"/>
      <c r="HU35" s="170"/>
      <c r="HV35" s="170"/>
      <c r="HW35" s="170"/>
      <c r="HX35" s="170"/>
      <c r="HY35" s="170"/>
      <c r="HZ35" s="170"/>
      <c r="IA35" s="170"/>
      <c r="IB35" s="170"/>
      <c r="IC35" s="170"/>
      <c r="ID35" s="170"/>
      <c r="IE35" s="170"/>
      <c r="IF35" s="170"/>
      <c r="IG35" s="170"/>
      <c r="IH35" s="170"/>
      <c r="II35" s="170"/>
      <c r="IJ35" s="170"/>
      <c r="IK35" s="170"/>
      <c r="IL35" s="170"/>
      <c r="IM35" s="170"/>
      <c r="IN35" s="170"/>
      <c r="IO35" s="170"/>
      <c r="IP35" s="170"/>
      <c r="IQ35" s="170"/>
      <c r="IR35" s="170"/>
      <c r="IS35" s="170"/>
      <c r="IT35" s="170"/>
      <c r="IU35" s="170"/>
      <c r="IV35" s="170"/>
      <c r="IW35" s="170"/>
      <c r="IX35" s="170"/>
      <c r="IY35" s="170"/>
      <c r="IZ35" s="170"/>
      <c r="JA35" s="170"/>
      <c r="JB35" s="170"/>
      <c r="JC35" s="170"/>
      <c r="JD35" s="170"/>
      <c r="JE35" s="170"/>
      <c r="JF35" s="170"/>
      <c r="JG35" s="170"/>
      <c r="JH35" s="170"/>
      <c r="JI35" s="170"/>
      <c r="JJ35" s="170"/>
      <c r="JK35" s="170"/>
      <c r="JL35" s="170"/>
      <c r="JM35" s="170"/>
      <c r="JN35" s="170"/>
      <c r="JO35" s="170"/>
      <c r="JP35" s="170"/>
      <c r="JQ35" s="170"/>
      <c r="JR35" s="170"/>
      <c r="JS35" s="170"/>
      <c r="JT35" s="170"/>
      <c r="JU35" s="170"/>
      <c r="JV35" s="170"/>
      <c r="JW35" s="170"/>
      <c r="JX35" s="170"/>
      <c r="JY35" s="170"/>
      <c r="JZ35" s="170"/>
      <c r="KA35" s="170"/>
      <c r="KB35" s="170"/>
      <c r="KC35" s="170"/>
      <c r="KD35" s="170"/>
      <c r="KE35" s="170"/>
      <c r="KF35" s="170"/>
      <c r="KG35" s="170"/>
      <c r="KH35" s="170"/>
      <c r="KI35" s="170"/>
      <c r="KJ35" s="170"/>
      <c r="KK35" s="170"/>
      <c r="KL35" s="170"/>
      <c r="KM35" s="170"/>
      <c r="KN35" s="170"/>
      <c r="KO35" s="170"/>
      <c r="KP35" s="170"/>
      <c r="KQ35" s="170"/>
      <c r="KR35" s="170"/>
      <c r="KS35" s="170"/>
      <c r="KT35" s="170"/>
      <c r="KU35" s="170"/>
      <c r="KV35" s="170"/>
      <c r="KW35" s="170"/>
      <c r="KX35" s="170"/>
      <c r="KY35" s="170"/>
      <c r="KZ35" s="170"/>
      <c r="LA35" s="170"/>
      <c r="LB35" s="170"/>
      <c r="LC35" s="170"/>
      <c r="LD35" s="170"/>
      <c r="LE35" s="170"/>
      <c r="LF35" s="170"/>
      <c r="LG35" s="170"/>
      <c r="LH35" s="170"/>
      <c r="LI35" s="170"/>
      <c r="LJ35" s="170"/>
      <c r="LK35" s="170"/>
      <c r="LL35" s="170"/>
      <c r="LM35" s="170"/>
      <c r="LN35" s="170"/>
      <c r="LO35" s="170"/>
      <c r="LP35" s="170"/>
      <c r="LQ35" s="170"/>
      <c r="LR35" s="170"/>
      <c r="LS35" s="170"/>
      <c r="LT35" s="170"/>
      <c r="LU35" s="170"/>
      <c r="LV35" s="170"/>
      <c r="LW35" s="170"/>
      <c r="LX35" s="170"/>
      <c r="LY35" s="170"/>
      <c r="LZ35" s="170"/>
      <c r="MA35" s="170"/>
      <c r="MB35" s="170"/>
      <c r="MC35" s="170"/>
      <c r="MD35" s="170"/>
      <c r="ME35" s="170"/>
      <c r="MF35" s="170"/>
      <c r="MG35" s="170"/>
      <c r="MH35" s="170"/>
      <c r="MI35" s="170"/>
      <c r="MJ35" s="170"/>
      <c r="MK35" s="170"/>
      <c r="ML35" s="170"/>
      <c r="MM35" s="170"/>
      <c r="MN35" s="170"/>
      <c r="MO35" s="170"/>
      <c r="MP35" s="170"/>
      <c r="MQ35" s="170"/>
      <c r="MR35" s="170"/>
      <c r="MS35" s="170"/>
      <c r="MT35" s="170"/>
      <c r="MU35" s="170"/>
      <c r="MV35" s="170"/>
      <c r="MW35" s="170"/>
      <c r="MX35" s="170"/>
      <c r="MY35" s="170"/>
      <c r="MZ35" s="170"/>
      <c r="NA35" s="170"/>
      <c r="NB35" s="170"/>
      <c r="NC35" s="170"/>
      <c r="ND35" s="170"/>
      <c r="NE35" s="170"/>
      <c r="NF35" s="170"/>
      <c r="NG35" s="170"/>
      <c r="NH35" s="170"/>
      <c r="NI35" s="170"/>
      <c r="NJ35" s="170"/>
      <c r="NK35" s="170"/>
      <c r="NL35" s="170"/>
      <c r="NM35" s="170"/>
      <c r="NN35" s="170"/>
      <c r="NO35" s="170"/>
      <c r="NP35" s="170"/>
      <c r="NQ35" s="170"/>
      <c r="NR35" s="170"/>
      <c r="NS35" s="170"/>
      <c r="NT35" s="170"/>
      <c r="NU35" s="170"/>
      <c r="NV35" s="170"/>
      <c r="NW35" s="170"/>
      <c r="NX35" s="170"/>
      <c r="NY35" s="170"/>
      <c r="NZ35" s="170"/>
      <c r="OA35" s="170"/>
      <c r="OB35" s="170"/>
      <c r="OC35" s="170"/>
      <c r="OD35" s="170"/>
      <c r="OE35" s="170"/>
      <c r="OF35" s="170"/>
      <c r="OG35" s="170"/>
      <c r="OH35" s="170"/>
      <c r="OI35" s="170"/>
      <c r="OJ35" s="170"/>
      <c r="OK35" s="170"/>
      <c r="OL35" s="170"/>
      <c r="OM35" s="170"/>
      <c r="ON35" s="170"/>
      <c r="OO35" s="170"/>
      <c r="OP35" s="170"/>
      <c r="OQ35" s="170"/>
      <c r="OR35" s="170"/>
      <c r="OS35" s="170"/>
      <c r="OT35" s="170"/>
      <c r="OU35" s="170"/>
      <c r="OV35" s="170"/>
      <c r="OW35" s="170"/>
      <c r="OX35" s="170"/>
      <c r="OY35" s="170"/>
      <c r="OZ35" s="170"/>
      <c r="PA35" s="170"/>
      <c r="PB35" s="170"/>
      <c r="PC35" s="170"/>
      <c r="PD35" s="170"/>
      <c r="PE35" s="170"/>
      <c r="PF35" s="170"/>
      <c r="PG35" s="170"/>
      <c r="PH35" s="170"/>
      <c r="PI35" s="170"/>
      <c r="PJ35" s="170"/>
      <c r="PK35" s="170"/>
      <c r="PL35" s="170"/>
      <c r="PM35" s="170"/>
      <c r="PN35" s="170"/>
      <c r="PO35" s="170"/>
      <c r="PP35" s="170"/>
      <c r="PQ35" s="170"/>
      <c r="PR35" s="170"/>
      <c r="PS35" s="170"/>
      <c r="PT35" s="170"/>
      <c r="PU35" s="170"/>
      <c r="PV35" s="170"/>
      <c r="PW35" s="170"/>
      <c r="PX35" s="170"/>
      <c r="PY35" s="170"/>
      <c r="PZ35" s="170"/>
      <c r="QA35" s="170"/>
      <c r="QB35" s="170"/>
      <c r="QC35" s="170"/>
      <c r="QD35" s="170"/>
      <c r="QE35" s="170"/>
      <c r="QF35" s="170"/>
      <c r="QG35" s="170"/>
      <c r="QH35" s="170"/>
      <c r="QI35" s="170"/>
      <c r="QJ35" s="170"/>
      <c r="QK35" s="170"/>
      <c r="QL35" s="170"/>
      <c r="QM35" s="170"/>
      <c r="QN35" s="170"/>
      <c r="QO35" s="170"/>
      <c r="QP35" s="170"/>
      <c r="QQ35" s="170"/>
      <c r="QR35" s="170"/>
      <c r="QS35" s="170"/>
      <c r="QT35" s="170"/>
      <c r="QU35" s="170"/>
      <c r="QV35" s="170"/>
      <c r="QW35" s="170"/>
      <c r="QX35" s="170"/>
      <c r="QY35" s="170"/>
      <c r="QZ35" s="170"/>
      <c r="RA35" s="170"/>
      <c r="RB35" s="170"/>
      <c r="RC35" s="170"/>
      <c r="RD35" s="170"/>
      <c r="RE35" s="170"/>
      <c r="RF35" s="170"/>
      <c r="RG35" s="170"/>
      <c r="RH35" s="170"/>
      <c r="RI35" s="170"/>
      <c r="RJ35" s="170"/>
      <c r="RK35" s="170"/>
      <c r="RL35" s="170"/>
      <c r="RM35" s="170"/>
      <c r="RN35" s="170"/>
      <c r="RO35" s="170"/>
      <c r="RP35" s="170"/>
      <c r="RQ35" s="170"/>
      <c r="RR35" s="170"/>
      <c r="RS35" s="170"/>
      <c r="RT35" s="170"/>
      <c r="RU35" s="170"/>
      <c r="RV35" s="170"/>
      <c r="RW35" s="170"/>
      <c r="RX35" s="170"/>
      <c r="RY35" s="170"/>
      <c r="RZ35" s="170"/>
      <c r="SA35" s="170"/>
      <c r="SB35" s="170"/>
      <c r="SC35" s="170"/>
      <c r="SD35" s="170"/>
      <c r="SE35" s="170"/>
      <c r="SF35" s="170"/>
      <c r="SG35" s="170"/>
      <c r="SH35" s="170"/>
      <c r="SI35" s="170"/>
      <c r="SJ35" s="170"/>
      <c r="SK35" s="170"/>
      <c r="SL35" s="170"/>
      <c r="SM35" s="170"/>
      <c r="SN35" s="170"/>
      <c r="SO35" s="170"/>
      <c r="SP35" s="170"/>
      <c r="SQ35" s="170"/>
      <c r="SR35" s="170"/>
      <c r="SS35" s="170"/>
      <c r="ST35" s="170"/>
      <c r="SU35" s="170"/>
      <c r="SV35" s="170"/>
      <c r="SW35" s="170"/>
      <c r="SX35" s="170"/>
      <c r="SY35" s="170"/>
      <c r="SZ35" s="170"/>
      <c r="TA35" s="170"/>
      <c r="TB35" s="170"/>
      <c r="TC35" s="170"/>
      <c r="TD35" s="170"/>
      <c r="TE35" s="170"/>
      <c r="TF35" s="170"/>
      <c r="TG35" s="170"/>
      <c r="TH35" s="170"/>
      <c r="TI35" s="170"/>
      <c r="TJ35" s="170"/>
      <c r="TK35" s="170"/>
      <c r="TL35" s="170"/>
      <c r="TM35" s="170"/>
      <c r="TN35" s="170"/>
      <c r="TO35" s="170"/>
      <c r="TP35" s="170"/>
      <c r="TQ35" s="170"/>
      <c r="TR35" s="170"/>
      <c r="TS35" s="170"/>
      <c r="TT35" s="170"/>
      <c r="TU35" s="170"/>
      <c r="TV35" s="170"/>
      <c r="TW35" s="170"/>
      <c r="TX35" s="170"/>
      <c r="TY35" s="170"/>
      <c r="TZ35" s="170"/>
      <c r="UA35" s="170"/>
      <c r="UB35" s="170"/>
      <c r="UC35" s="170"/>
      <c r="UD35" s="170"/>
      <c r="UE35" s="170"/>
      <c r="UF35" s="170"/>
      <c r="UG35" s="170"/>
      <c r="UH35" s="170"/>
      <c r="UI35" s="170"/>
      <c r="UJ35" s="170"/>
      <c r="UK35" s="170"/>
      <c r="UL35" s="170"/>
      <c r="UM35" s="170"/>
      <c r="UN35" s="170"/>
      <c r="UO35" s="170"/>
      <c r="UP35" s="170"/>
      <c r="UQ35" s="170"/>
      <c r="UR35" s="170"/>
      <c r="US35" s="170"/>
      <c r="UT35" s="170"/>
      <c r="UU35" s="170"/>
      <c r="UV35" s="170"/>
      <c r="UW35" s="170"/>
      <c r="UX35" s="170"/>
      <c r="UY35" s="170"/>
      <c r="UZ35" s="170"/>
      <c r="VA35" s="170"/>
      <c r="VB35" s="170"/>
      <c r="VC35" s="170"/>
      <c r="VD35" s="170"/>
      <c r="VE35" s="170"/>
      <c r="VF35" s="170"/>
      <c r="VG35" s="170"/>
      <c r="VH35" s="170"/>
      <c r="VI35" s="170"/>
      <c r="VJ35" s="170"/>
      <c r="VM35" s="171">
        <f>IF(AND($VQ35&gt;0,COUNTA(H35:VJ35)=0),0,IF(AND(COUNTBLANK(D35)=0,CNGE_2024_M1_Secc3!$Q678="X",COUNTA(H35:VJ35)=0),0,IF(AND(COUNTBLANK(D35)=0,CNGE_2024_M1_Secc3!$Q678="",COUNTA(H35:VJ35)&gt;0),0,IF(AND(COUNTBLANK(D35)=1,COUNTA(H35:VJ35)=0),0,1))))</f>
        <v>0</v>
      </c>
      <c r="VN35" s="194">
        <f t="shared" si="0"/>
        <v>0</v>
      </c>
      <c r="VO35" s="200">
        <f>IF(AND(CNGE_2024_M1_Secc3!$Q678="X",COUNTA(H35:VJ35)&gt;0),1,0)</f>
        <v>0</v>
      </c>
      <c r="VP35" s="211">
        <f>IF(SUM(H35:VJ35)=SUM(CNGE_2024_M1_Secc3!S678:AD678),0,1)</f>
        <v>0</v>
      </c>
      <c r="VQ35" s="200">
        <f>IF(COUNTIF(CNGE_2024_M1_Secc3!M89,"NA")&gt;0,1,IF(AND(CNGE_2024_M1_Secc3!S89&lt;&gt;"",CNGE_2024_M1_Secc3!S89&lt;&gt;1),1,0))</f>
        <v>0</v>
      </c>
    </row>
    <row r="36" spans="1:589" customFormat="1" ht="15" customHeight="1">
      <c r="A36" s="115"/>
      <c r="B36" s="87"/>
      <c r="C36" s="32" t="s">
        <v>68</v>
      </c>
      <c r="D36" s="361" t="str">
        <f>IF(CNGE_2024_M1_Secc3!D90="","",CNGE_2024_M1_Secc3!D90)</f>
        <v/>
      </c>
      <c r="E36" s="361"/>
      <c r="F36" s="361"/>
      <c r="G36" s="361"/>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170"/>
      <c r="FN36" s="170"/>
      <c r="FO36" s="170"/>
      <c r="FP36" s="170"/>
      <c r="FQ36" s="170"/>
      <c r="FR36" s="170"/>
      <c r="FS36" s="170"/>
      <c r="FT36" s="170"/>
      <c r="FU36" s="170"/>
      <c r="FV36" s="170"/>
      <c r="FW36" s="170"/>
      <c r="FX36" s="170"/>
      <c r="FY36" s="170"/>
      <c r="FZ36" s="170"/>
      <c r="GA36" s="170"/>
      <c r="GB36" s="170"/>
      <c r="GC36" s="170"/>
      <c r="GD36" s="170"/>
      <c r="GE36" s="170"/>
      <c r="GF36" s="170"/>
      <c r="GG36" s="170"/>
      <c r="GH36" s="170"/>
      <c r="GI36" s="170"/>
      <c r="GJ36" s="170"/>
      <c r="GK36" s="170"/>
      <c r="GL36" s="170"/>
      <c r="GM36" s="170"/>
      <c r="GN36" s="170"/>
      <c r="GO36" s="170"/>
      <c r="GP36" s="170"/>
      <c r="GQ36" s="170"/>
      <c r="GR36" s="170"/>
      <c r="GS36" s="170"/>
      <c r="GT36" s="170"/>
      <c r="GU36" s="170"/>
      <c r="GV36" s="170"/>
      <c r="GW36" s="170"/>
      <c r="GX36" s="170"/>
      <c r="GY36" s="170"/>
      <c r="GZ36" s="170"/>
      <c r="HA36" s="170"/>
      <c r="HB36" s="170"/>
      <c r="HC36" s="170"/>
      <c r="HD36" s="170"/>
      <c r="HE36" s="170"/>
      <c r="HF36" s="170"/>
      <c r="HG36" s="170"/>
      <c r="HH36" s="170"/>
      <c r="HI36" s="170"/>
      <c r="HJ36" s="170"/>
      <c r="HK36" s="170"/>
      <c r="HL36" s="170"/>
      <c r="HM36" s="170"/>
      <c r="HN36" s="170"/>
      <c r="HO36" s="170"/>
      <c r="HP36" s="170"/>
      <c r="HQ36" s="170"/>
      <c r="HR36" s="170"/>
      <c r="HS36" s="170"/>
      <c r="HT36" s="170"/>
      <c r="HU36" s="170"/>
      <c r="HV36" s="170"/>
      <c r="HW36" s="170"/>
      <c r="HX36" s="170"/>
      <c r="HY36" s="170"/>
      <c r="HZ36" s="170"/>
      <c r="IA36" s="170"/>
      <c r="IB36" s="170"/>
      <c r="IC36" s="170"/>
      <c r="ID36" s="170"/>
      <c r="IE36" s="170"/>
      <c r="IF36" s="170"/>
      <c r="IG36" s="170"/>
      <c r="IH36" s="170"/>
      <c r="II36" s="170"/>
      <c r="IJ36" s="170"/>
      <c r="IK36" s="170"/>
      <c r="IL36" s="170"/>
      <c r="IM36" s="170"/>
      <c r="IN36" s="170"/>
      <c r="IO36" s="170"/>
      <c r="IP36" s="170"/>
      <c r="IQ36" s="170"/>
      <c r="IR36" s="170"/>
      <c r="IS36" s="170"/>
      <c r="IT36" s="170"/>
      <c r="IU36" s="170"/>
      <c r="IV36" s="170"/>
      <c r="IW36" s="170"/>
      <c r="IX36" s="170"/>
      <c r="IY36" s="170"/>
      <c r="IZ36" s="170"/>
      <c r="JA36" s="170"/>
      <c r="JB36" s="170"/>
      <c r="JC36" s="170"/>
      <c r="JD36" s="170"/>
      <c r="JE36" s="170"/>
      <c r="JF36" s="170"/>
      <c r="JG36" s="170"/>
      <c r="JH36" s="170"/>
      <c r="JI36" s="170"/>
      <c r="JJ36" s="170"/>
      <c r="JK36" s="170"/>
      <c r="JL36" s="170"/>
      <c r="JM36" s="170"/>
      <c r="JN36" s="170"/>
      <c r="JO36" s="170"/>
      <c r="JP36" s="170"/>
      <c r="JQ36" s="170"/>
      <c r="JR36" s="170"/>
      <c r="JS36" s="170"/>
      <c r="JT36" s="170"/>
      <c r="JU36" s="170"/>
      <c r="JV36" s="170"/>
      <c r="JW36" s="170"/>
      <c r="JX36" s="170"/>
      <c r="JY36" s="170"/>
      <c r="JZ36" s="170"/>
      <c r="KA36" s="170"/>
      <c r="KB36" s="170"/>
      <c r="KC36" s="170"/>
      <c r="KD36" s="170"/>
      <c r="KE36" s="170"/>
      <c r="KF36" s="170"/>
      <c r="KG36" s="170"/>
      <c r="KH36" s="170"/>
      <c r="KI36" s="170"/>
      <c r="KJ36" s="170"/>
      <c r="KK36" s="170"/>
      <c r="KL36" s="170"/>
      <c r="KM36" s="170"/>
      <c r="KN36" s="170"/>
      <c r="KO36" s="170"/>
      <c r="KP36" s="170"/>
      <c r="KQ36" s="170"/>
      <c r="KR36" s="170"/>
      <c r="KS36" s="170"/>
      <c r="KT36" s="170"/>
      <c r="KU36" s="170"/>
      <c r="KV36" s="170"/>
      <c r="KW36" s="170"/>
      <c r="KX36" s="170"/>
      <c r="KY36" s="170"/>
      <c r="KZ36" s="170"/>
      <c r="LA36" s="170"/>
      <c r="LB36" s="170"/>
      <c r="LC36" s="170"/>
      <c r="LD36" s="170"/>
      <c r="LE36" s="170"/>
      <c r="LF36" s="170"/>
      <c r="LG36" s="170"/>
      <c r="LH36" s="170"/>
      <c r="LI36" s="170"/>
      <c r="LJ36" s="170"/>
      <c r="LK36" s="170"/>
      <c r="LL36" s="170"/>
      <c r="LM36" s="170"/>
      <c r="LN36" s="170"/>
      <c r="LO36" s="170"/>
      <c r="LP36" s="170"/>
      <c r="LQ36" s="170"/>
      <c r="LR36" s="170"/>
      <c r="LS36" s="170"/>
      <c r="LT36" s="170"/>
      <c r="LU36" s="170"/>
      <c r="LV36" s="170"/>
      <c r="LW36" s="170"/>
      <c r="LX36" s="170"/>
      <c r="LY36" s="170"/>
      <c r="LZ36" s="170"/>
      <c r="MA36" s="170"/>
      <c r="MB36" s="170"/>
      <c r="MC36" s="170"/>
      <c r="MD36" s="170"/>
      <c r="ME36" s="170"/>
      <c r="MF36" s="170"/>
      <c r="MG36" s="170"/>
      <c r="MH36" s="170"/>
      <c r="MI36" s="170"/>
      <c r="MJ36" s="170"/>
      <c r="MK36" s="170"/>
      <c r="ML36" s="170"/>
      <c r="MM36" s="170"/>
      <c r="MN36" s="170"/>
      <c r="MO36" s="170"/>
      <c r="MP36" s="170"/>
      <c r="MQ36" s="170"/>
      <c r="MR36" s="170"/>
      <c r="MS36" s="170"/>
      <c r="MT36" s="170"/>
      <c r="MU36" s="170"/>
      <c r="MV36" s="170"/>
      <c r="MW36" s="170"/>
      <c r="MX36" s="170"/>
      <c r="MY36" s="170"/>
      <c r="MZ36" s="170"/>
      <c r="NA36" s="170"/>
      <c r="NB36" s="170"/>
      <c r="NC36" s="170"/>
      <c r="ND36" s="170"/>
      <c r="NE36" s="170"/>
      <c r="NF36" s="170"/>
      <c r="NG36" s="170"/>
      <c r="NH36" s="170"/>
      <c r="NI36" s="170"/>
      <c r="NJ36" s="170"/>
      <c r="NK36" s="170"/>
      <c r="NL36" s="170"/>
      <c r="NM36" s="170"/>
      <c r="NN36" s="170"/>
      <c r="NO36" s="170"/>
      <c r="NP36" s="170"/>
      <c r="NQ36" s="170"/>
      <c r="NR36" s="170"/>
      <c r="NS36" s="170"/>
      <c r="NT36" s="170"/>
      <c r="NU36" s="170"/>
      <c r="NV36" s="170"/>
      <c r="NW36" s="170"/>
      <c r="NX36" s="170"/>
      <c r="NY36" s="170"/>
      <c r="NZ36" s="170"/>
      <c r="OA36" s="170"/>
      <c r="OB36" s="170"/>
      <c r="OC36" s="170"/>
      <c r="OD36" s="170"/>
      <c r="OE36" s="170"/>
      <c r="OF36" s="170"/>
      <c r="OG36" s="170"/>
      <c r="OH36" s="170"/>
      <c r="OI36" s="170"/>
      <c r="OJ36" s="170"/>
      <c r="OK36" s="170"/>
      <c r="OL36" s="170"/>
      <c r="OM36" s="170"/>
      <c r="ON36" s="170"/>
      <c r="OO36" s="170"/>
      <c r="OP36" s="170"/>
      <c r="OQ36" s="170"/>
      <c r="OR36" s="170"/>
      <c r="OS36" s="170"/>
      <c r="OT36" s="170"/>
      <c r="OU36" s="170"/>
      <c r="OV36" s="170"/>
      <c r="OW36" s="170"/>
      <c r="OX36" s="170"/>
      <c r="OY36" s="170"/>
      <c r="OZ36" s="170"/>
      <c r="PA36" s="170"/>
      <c r="PB36" s="170"/>
      <c r="PC36" s="170"/>
      <c r="PD36" s="170"/>
      <c r="PE36" s="170"/>
      <c r="PF36" s="170"/>
      <c r="PG36" s="170"/>
      <c r="PH36" s="170"/>
      <c r="PI36" s="170"/>
      <c r="PJ36" s="170"/>
      <c r="PK36" s="170"/>
      <c r="PL36" s="170"/>
      <c r="PM36" s="170"/>
      <c r="PN36" s="170"/>
      <c r="PO36" s="170"/>
      <c r="PP36" s="170"/>
      <c r="PQ36" s="170"/>
      <c r="PR36" s="170"/>
      <c r="PS36" s="170"/>
      <c r="PT36" s="170"/>
      <c r="PU36" s="170"/>
      <c r="PV36" s="170"/>
      <c r="PW36" s="170"/>
      <c r="PX36" s="170"/>
      <c r="PY36" s="170"/>
      <c r="PZ36" s="170"/>
      <c r="QA36" s="170"/>
      <c r="QB36" s="170"/>
      <c r="QC36" s="170"/>
      <c r="QD36" s="170"/>
      <c r="QE36" s="170"/>
      <c r="QF36" s="170"/>
      <c r="QG36" s="170"/>
      <c r="QH36" s="170"/>
      <c r="QI36" s="170"/>
      <c r="QJ36" s="170"/>
      <c r="QK36" s="170"/>
      <c r="QL36" s="170"/>
      <c r="QM36" s="170"/>
      <c r="QN36" s="170"/>
      <c r="QO36" s="170"/>
      <c r="QP36" s="170"/>
      <c r="QQ36" s="170"/>
      <c r="QR36" s="170"/>
      <c r="QS36" s="170"/>
      <c r="QT36" s="170"/>
      <c r="QU36" s="170"/>
      <c r="QV36" s="170"/>
      <c r="QW36" s="170"/>
      <c r="QX36" s="170"/>
      <c r="QY36" s="170"/>
      <c r="QZ36" s="170"/>
      <c r="RA36" s="170"/>
      <c r="RB36" s="170"/>
      <c r="RC36" s="170"/>
      <c r="RD36" s="170"/>
      <c r="RE36" s="170"/>
      <c r="RF36" s="170"/>
      <c r="RG36" s="170"/>
      <c r="RH36" s="170"/>
      <c r="RI36" s="170"/>
      <c r="RJ36" s="170"/>
      <c r="RK36" s="170"/>
      <c r="RL36" s="170"/>
      <c r="RM36" s="170"/>
      <c r="RN36" s="170"/>
      <c r="RO36" s="170"/>
      <c r="RP36" s="170"/>
      <c r="RQ36" s="170"/>
      <c r="RR36" s="170"/>
      <c r="RS36" s="170"/>
      <c r="RT36" s="170"/>
      <c r="RU36" s="170"/>
      <c r="RV36" s="170"/>
      <c r="RW36" s="170"/>
      <c r="RX36" s="170"/>
      <c r="RY36" s="170"/>
      <c r="RZ36" s="170"/>
      <c r="SA36" s="170"/>
      <c r="SB36" s="170"/>
      <c r="SC36" s="170"/>
      <c r="SD36" s="170"/>
      <c r="SE36" s="170"/>
      <c r="SF36" s="170"/>
      <c r="SG36" s="170"/>
      <c r="SH36" s="170"/>
      <c r="SI36" s="170"/>
      <c r="SJ36" s="170"/>
      <c r="SK36" s="170"/>
      <c r="SL36" s="170"/>
      <c r="SM36" s="170"/>
      <c r="SN36" s="170"/>
      <c r="SO36" s="170"/>
      <c r="SP36" s="170"/>
      <c r="SQ36" s="170"/>
      <c r="SR36" s="170"/>
      <c r="SS36" s="170"/>
      <c r="ST36" s="170"/>
      <c r="SU36" s="170"/>
      <c r="SV36" s="170"/>
      <c r="SW36" s="170"/>
      <c r="SX36" s="170"/>
      <c r="SY36" s="170"/>
      <c r="SZ36" s="170"/>
      <c r="TA36" s="170"/>
      <c r="TB36" s="170"/>
      <c r="TC36" s="170"/>
      <c r="TD36" s="170"/>
      <c r="TE36" s="170"/>
      <c r="TF36" s="170"/>
      <c r="TG36" s="170"/>
      <c r="TH36" s="170"/>
      <c r="TI36" s="170"/>
      <c r="TJ36" s="170"/>
      <c r="TK36" s="170"/>
      <c r="TL36" s="170"/>
      <c r="TM36" s="170"/>
      <c r="TN36" s="170"/>
      <c r="TO36" s="170"/>
      <c r="TP36" s="170"/>
      <c r="TQ36" s="170"/>
      <c r="TR36" s="170"/>
      <c r="TS36" s="170"/>
      <c r="TT36" s="170"/>
      <c r="TU36" s="170"/>
      <c r="TV36" s="170"/>
      <c r="TW36" s="170"/>
      <c r="TX36" s="170"/>
      <c r="TY36" s="170"/>
      <c r="TZ36" s="170"/>
      <c r="UA36" s="170"/>
      <c r="UB36" s="170"/>
      <c r="UC36" s="170"/>
      <c r="UD36" s="170"/>
      <c r="UE36" s="170"/>
      <c r="UF36" s="170"/>
      <c r="UG36" s="170"/>
      <c r="UH36" s="170"/>
      <c r="UI36" s="170"/>
      <c r="UJ36" s="170"/>
      <c r="UK36" s="170"/>
      <c r="UL36" s="170"/>
      <c r="UM36" s="170"/>
      <c r="UN36" s="170"/>
      <c r="UO36" s="170"/>
      <c r="UP36" s="170"/>
      <c r="UQ36" s="170"/>
      <c r="UR36" s="170"/>
      <c r="US36" s="170"/>
      <c r="UT36" s="170"/>
      <c r="UU36" s="170"/>
      <c r="UV36" s="170"/>
      <c r="UW36" s="170"/>
      <c r="UX36" s="170"/>
      <c r="UY36" s="170"/>
      <c r="UZ36" s="170"/>
      <c r="VA36" s="170"/>
      <c r="VB36" s="170"/>
      <c r="VC36" s="170"/>
      <c r="VD36" s="170"/>
      <c r="VE36" s="170"/>
      <c r="VF36" s="170"/>
      <c r="VG36" s="170"/>
      <c r="VH36" s="170"/>
      <c r="VI36" s="170"/>
      <c r="VJ36" s="170"/>
      <c r="VM36" s="171">
        <f>IF(AND($VQ36&gt;0,COUNTA(H36:VJ36)=0),0,IF(AND(COUNTBLANK(D36)=0,CNGE_2024_M1_Secc3!$Q679="X",COUNTA(H36:VJ36)=0),0,IF(AND(COUNTBLANK(D36)=0,CNGE_2024_M1_Secc3!$Q679="",COUNTA(H36:VJ36)&gt;0),0,IF(AND(COUNTBLANK(D36)=1,COUNTA(H36:VJ36)=0),0,1))))</f>
        <v>0</v>
      </c>
      <c r="VN36" s="194">
        <f t="shared" si="0"/>
        <v>0</v>
      </c>
      <c r="VO36" s="200">
        <f>IF(AND(CNGE_2024_M1_Secc3!$Q679="X",COUNTA(H36:VJ36)&gt;0),1,0)</f>
        <v>0</v>
      </c>
      <c r="VP36" s="211">
        <f>IF(SUM(H36:VJ36)=SUM(CNGE_2024_M1_Secc3!S679:AD679),0,1)</f>
        <v>0</v>
      </c>
      <c r="VQ36" s="200">
        <f>IF(COUNTIF(CNGE_2024_M1_Secc3!M90,"NA")&gt;0,1,IF(AND(CNGE_2024_M1_Secc3!S90&lt;&gt;"",CNGE_2024_M1_Secc3!S90&lt;&gt;1),1,0))</f>
        <v>0</v>
      </c>
    </row>
    <row r="37" spans="1:589" customFormat="1" ht="15" customHeight="1">
      <c r="A37" s="115"/>
      <c r="B37" s="87"/>
      <c r="C37" s="32" t="s">
        <v>69</v>
      </c>
      <c r="D37" s="361" t="str">
        <f>IF(CNGE_2024_M1_Secc3!D91="","",CNGE_2024_M1_Secc3!D91)</f>
        <v/>
      </c>
      <c r="E37" s="361"/>
      <c r="F37" s="361"/>
      <c r="G37" s="361"/>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170"/>
      <c r="FN37" s="170"/>
      <c r="FO37" s="170"/>
      <c r="FP37" s="170"/>
      <c r="FQ37" s="170"/>
      <c r="FR37" s="170"/>
      <c r="FS37" s="170"/>
      <c r="FT37" s="170"/>
      <c r="FU37" s="170"/>
      <c r="FV37" s="170"/>
      <c r="FW37" s="170"/>
      <c r="FX37" s="170"/>
      <c r="FY37" s="170"/>
      <c r="FZ37" s="170"/>
      <c r="GA37" s="170"/>
      <c r="GB37" s="170"/>
      <c r="GC37" s="170"/>
      <c r="GD37" s="170"/>
      <c r="GE37" s="170"/>
      <c r="GF37" s="170"/>
      <c r="GG37" s="170"/>
      <c r="GH37" s="170"/>
      <c r="GI37" s="170"/>
      <c r="GJ37" s="170"/>
      <c r="GK37" s="170"/>
      <c r="GL37" s="170"/>
      <c r="GM37" s="170"/>
      <c r="GN37" s="170"/>
      <c r="GO37" s="170"/>
      <c r="GP37" s="170"/>
      <c r="GQ37" s="170"/>
      <c r="GR37" s="170"/>
      <c r="GS37" s="170"/>
      <c r="GT37" s="170"/>
      <c r="GU37" s="170"/>
      <c r="GV37" s="170"/>
      <c r="GW37" s="170"/>
      <c r="GX37" s="170"/>
      <c r="GY37" s="170"/>
      <c r="GZ37" s="170"/>
      <c r="HA37" s="170"/>
      <c r="HB37" s="170"/>
      <c r="HC37" s="170"/>
      <c r="HD37" s="170"/>
      <c r="HE37" s="170"/>
      <c r="HF37" s="170"/>
      <c r="HG37" s="170"/>
      <c r="HH37" s="170"/>
      <c r="HI37" s="170"/>
      <c r="HJ37" s="170"/>
      <c r="HK37" s="170"/>
      <c r="HL37" s="170"/>
      <c r="HM37" s="170"/>
      <c r="HN37" s="170"/>
      <c r="HO37" s="170"/>
      <c r="HP37" s="170"/>
      <c r="HQ37" s="170"/>
      <c r="HR37" s="170"/>
      <c r="HS37" s="170"/>
      <c r="HT37" s="170"/>
      <c r="HU37" s="170"/>
      <c r="HV37" s="170"/>
      <c r="HW37" s="170"/>
      <c r="HX37" s="170"/>
      <c r="HY37" s="170"/>
      <c r="HZ37" s="170"/>
      <c r="IA37" s="170"/>
      <c r="IB37" s="170"/>
      <c r="IC37" s="170"/>
      <c r="ID37" s="170"/>
      <c r="IE37" s="170"/>
      <c r="IF37" s="170"/>
      <c r="IG37" s="170"/>
      <c r="IH37" s="170"/>
      <c r="II37" s="170"/>
      <c r="IJ37" s="170"/>
      <c r="IK37" s="170"/>
      <c r="IL37" s="170"/>
      <c r="IM37" s="170"/>
      <c r="IN37" s="170"/>
      <c r="IO37" s="170"/>
      <c r="IP37" s="170"/>
      <c r="IQ37" s="170"/>
      <c r="IR37" s="170"/>
      <c r="IS37" s="170"/>
      <c r="IT37" s="170"/>
      <c r="IU37" s="170"/>
      <c r="IV37" s="170"/>
      <c r="IW37" s="170"/>
      <c r="IX37" s="170"/>
      <c r="IY37" s="170"/>
      <c r="IZ37" s="170"/>
      <c r="JA37" s="170"/>
      <c r="JB37" s="170"/>
      <c r="JC37" s="170"/>
      <c r="JD37" s="170"/>
      <c r="JE37" s="170"/>
      <c r="JF37" s="170"/>
      <c r="JG37" s="170"/>
      <c r="JH37" s="170"/>
      <c r="JI37" s="170"/>
      <c r="JJ37" s="170"/>
      <c r="JK37" s="170"/>
      <c r="JL37" s="170"/>
      <c r="JM37" s="170"/>
      <c r="JN37" s="170"/>
      <c r="JO37" s="170"/>
      <c r="JP37" s="170"/>
      <c r="JQ37" s="170"/>
      <c r="JR37" s="170"/>
      <c r="JS37" s="170"/>
      <c r="JT37" s="170"/>
      <c r="JU37" s="170"/>
      <c r="JV37" s="170"/>
      <c r="JW37" s="170"/>
      <c r="JX37" s="170"/>
      <c r="JY37" s="170"/>
      <c r="JZ37" s="170"/>
      <c r="KA37" s="170"/>
      <c r="KB37" s="170"/>
      <c r="KC37" s="170"/>
      <c r="KD37" s="170"/>
      <c r="KE37" s="170"/>
      <c r="KF37" s="170"/>
      <c r="KG37" s="170"/>
      <c r="KH37" s="170"/>
      <c r="KI37" s="170"/>
      <c r="KJ37" s="170"/>
      <c r="KK37" s="170"/>
      <c r="KL37" s="170"/>
      <c r="KM37" s="170"/>
      <c r="KN37" s="170"/>
      <c r="KO37" s="170"/>
      <c r="KP37" s="170"/>
      <c r="KQ37" s="170"/>
      <c r="KR37" s="170"/>
      <c r="KS37" s="170"/>
      <c r="KT37" s="170"/>
      <c r="KU37" s="170"/>
      <c r="KV37" s="170"/>
      <c r="KW37" s="170"/>
      <c r="KX37" s="170"/>
      <c r="KY37" s="170"/>
      <c r="KZ37" s="170"/>
      <c r="LA37" s="170"/>
      <c r="LB37" s="170"/>
      <c r="LC37" s="170"/>
      <c r="LD37" s="170"/>
      <c r="LE37" s="170"/>
      <c r="LF37" s="170"/>
      <c r="LG37" s="170"/>
      <c r="LH37" s="170"/>
      <c r="LI37" s="170"/>
      <c r="LJ37" s="170"/>
      <c r="LK37" s="170"/>
      <c r="LL37" s="170"/>
      <c r="LM37" s="170"/>
      <c r="LN37" s="170"/>
      <c r="LO37" s="170"/>
      <c r="LP37" s="170"/>
      <c r="LQ37" s="170"/>
      <c r="LR37" s="170"/>
      <c r="LS37" s="170"/>
      <c r="LT37" s="170"/>
      <c r="LU37" s="170"/>
      <c r="LV37" s="170"/>
      <c r="LW37" s="170"/>
      <c r="LX37" s="170"/>
      <c r="LY37" s="170"/>
      <c r="LZ37" s="170"/>
      <c r="MA37" s="170"/>
      <c r="MB37" s="170"/>
      <c r="MC37" s="170"/>
      <c r="MD37" s="170"/>
      <c r="ME37" s="170"/>
      <c r="MF37" s="170"/>
      <c r="MG37" s="170"/>
      <c r="MH37" s="170"/>
      <c r="MI37" s="170"/>
      <c r="MJ37" s="170"/>
      <c r="MK37" s="170"/>
      <c r="ML37" s="170"/>
      <c r="MM37" s="170"/>
      <c r="MN37" s="170"/>
      <c r="MO37" s="170"/>
      <c r="MP37" s="170"/>
      <c r="MQ37" s="170"/>
      <c r="MR37" s="170"/>
      <c r="MS37" s="170"/>
      <c r="MT37" s="170"/>
      <c r="MU37" s="170"/>
      <c r="MV37" s="170"/>
      <c r="MW37" s="170"/>
      <c r="MX37" s="170"/>
      <c r="MY37" s="170"/>
      <c r="MZ37" s="170"/>
      <c r="NA37" s="170"/>
      <c r="NB37" s="170"/>
      <c r="NC37" s="170"/>
      <c r="ND37" s="170"/>
      <c r="NE37" s="170"/>
      <c r="NF37" s="170"/>
      <c r="NG37" s="170"/>
      <c r="NH37" s="170"/>
      <c r="NI37" s="170"/>
      <c r="NJ37" s="170"/>
      <c r="NK37" s="170"/>
      <c r="NL37" s="170"/>
      <c r="NM37" s="170"/>
      <c r="NN37" s="170"/>
      <c r="NO37" s="170"/>
      <c r="NP37" s="170"/>
      <c r="NQ37" s="170"/>
      <c r="NR37" s="170"/>
      <c r="NS37" s="170"/>
      <c r="NT37" s="170"/>
      <c r="NU37" s="170"/>
      <c r="NV37" s="170"/>
      <c r="NW37" s="170"/>
      <c r="NX37" s="170"/>
      <c r="NY37" s="170"/>
      <c r="NZ37" s="170"/>
      <c r="OA37" s="170"/>
      <c r="OB37" s="170"/>
      <c r="OC37" s="170"/>
      <c r="OD37" s="170"/>
      <c r="OE37" s="170"/>
      <c r="OF37" s="170"/>
      <c r="OG37" s="170"/>
      <c r="OH37" s="170"/>
      <c r="OI37" s="170"/>
      <c r="OJ37" s="170"/>
      <c r="OK37" s="170"/>
      <c r="OL37" s="170"/>
      <c r="OM37" s="170"/>
      <c r="ON37" s="170"/>
      <c r="OO37" s="170"/>
      <c r="OP37" s="170"/>
      <c r="OQ37" s="170"/>
      <c r="OR37" s="170"/>
      <c r="OS37" s="170"/>
      <c r="OT37" s="170"/>
      <c r="OU37" s="170"/>
      <c r="OV37" s="170"/>
      <c r="OW37" s="170"/>
      <c r="OX37" s="170"/>
      <c r="OY37" s="170"/>
      <c r="OZ37" s="170"/>
      <c r="PA37" s="170"/>
      <c r="PB37" s="170"/>
      <c r="PC37" s="170"/>
      <c r="PD37" s="170"/>
      <c r="PE37" s="170"/>
      <c r="PF37" s="170"/>
      <c r="PG37" s="170"/>
      <c r="PH37" s="170"/>
      <c r="PI37" s="170"/>
      <c r="PJ37" s="170"/>
      <c r="PK37" s="170"/>
      <c r="PL37" s="170"/>
      <c r="PM37" s="170"/>
      <c r="PN37" s="170"/>
      <c r="PO37" s="170"/>
      <c r="PP37" s="170"/>
      <c r="PQ37" s="170"/>
      <c r="PR37" s="170"/>
      <c r="PS37" s="170"/>
      <c r="PT37" s="170"/>
      <c r="PU37" s="170"/>
      <c r="PV37" s="170"/>
      <c r="PW37" s="170"/>
      <c r="PX37" s="170"/>
      <c r="PY37" s="170"/>
      <c r="PZ37" s="170"/>
      <c r="QA37" s="170"/>
      <c r="QB37" s="170"/>
      <c r="QC37" s="170"/>
      <c r="QD37" s="170"/>
      <c r="QE37" s="170"/>
      <c r="QF37" s="170"/>
      <c r="QG37" s="170"/>
      <c r="QH37" s="170"/>
      <c r="QI37" s="170"/>
      <c r="QJ37" s="170"/>
      <c r="QK37" s="170"/>
      <c r="QL37" s="170"/>
      <c r="QM37" s="170"/>
      <c r="QN37" s="170"/>
      <c r="QO37" s="170"/>
      <c r="QP37" s="170"/>
      <c r="QQ37" s="170"/>
      <c r="QR37" s="170"/>
      <c r="QS37" s="170"/>
      <c r="QT37" s="170"/>
      <c r="QU37" s="170"/>
      <c r="QV37" s="170"/>
      <c r="QW37" s="170"/>
      <c r="QX37" s="170"/>
      <c r="QY37" s="170"/>
      <c r="QZ37" s="170"/>
      <c r="RA37" s="170"/>
      <c r="RB37" s="170"/>
      <c r="RC37" s="170"/>
      <c r="RD37" s="170"/>
      <c r="RE37" s="170"/>
      <c r="RF37" s="170"/>
      <c r="RG37" s="170"/>
      <c r="RH37" s="170"/>
      <c r="RI37" s="170"/>
      <c r="RJ37" s="170"/>
      <c r="RK37" s="170"/>
      <c r="RL37" s="170"/>
      <c r="RM37" s="170"/>
      <c r="RN37" s="170"/>
      <c r="RO37" s="170"/>
      <c r="RP37" s="170"/>
      <c r="RQ37" s="170"/>
      <c r="RR37" s="170"/>
      <c r="RS37" s="170"/>
      <c r="RT37" s="170"/>
      <c r="RU37" s="170"/>
      <c r="RV37" s="170"/>
      <c r="RW37" s="170"/>
      <c r="RX37" s="170"/>
      <c r="RY37" s="170"/>
      <c r="RZ37" s="170"/>
      <c r="SA37" s="170"/>
      <c r="SB37" s="170"/>
      <c r="SC37" s="170"/>
      <c r="SD37" s="170"/>
      <c r="SE37" s="170"/>
      <c r="SF37" s="170"/>
      <c r="SG37" s="170"/>
      <c r="SH37" s="170"/>
      <c r="SI37" s="170"/>
      <c r="SJ37" s="170"/>
      <c r="SK37" s="170"/>
      <c r="SL37" s="170"/>
      <c r="SM37" s="170"/>
      <c r="SN37" s="170"/>
      <c r="SO37" s="170"/>
      <c r="SP37" s="170"/>
      <c r="SQ37" s="170"/>
      <c r="SR37" s="170"/>
      <c r="SS37" s="170"/>
      <c r="ST37" s="170"/>
      <c r="SU37" s="170"/>
      <c r="SV37" s="170"/>
      <c r="SW37" s="170"/>
      <c r="SX37" s="170"/>
      <c r="SY37" s="170"/>
      <c r="SZ37" s="170"/>
      <c r="TA37" s="170"/>
      <c r="TB37" s="170"/>
      <c r="TC37" s="170"/>
      <c r="TD37" s="170"/>
      <c r="TE37" s="170"/>
      <c r="TF37" s="170"/>
      <c r="TG37" s="170"/>
      <c r="TH37" s="170"/>
      <c r="TI37" s="170"/>
      <c r="TJ37" s="170"/>
      <c r="TK37" s="170"/>
      <c r="TL37" s="170"/>
      <c r="TM37" s="170"/>
      <c r="TN37" s="170"/>
      <c r="TO37" s="170"/>
      <c r="TP37" s="170"/>
      <c r="TQ37" s="170"/>
      <c r="TR37" s="170"/>
      <c r="TS37" s="170"/>
      <c r="TT37" s="170"/>
      <c r="TU37" s="170"/>
      <c r="TV37" s="170"/>
      <c r="TW37" s="170"/>
      <c r="TX37" s="170"/>
      <c r="TY37" s="170"/>
      <c r="TZ37" s="170"/>
      <c r="UA37" s="170"/>
      <c r="UB37" s="170"/>
      <c r="UC37" s="170"/>
      <c r="UD37" s="170"/>
      <c r="UE37" s="170"/>
      <c r="UF37" s="170"/>
      <c r="UG37" s="170"/>
      <c r="UH37" s="170"/>
      <c r="UI37" s="170"/>
      <c r="UJ37" s="170"/>
      <c r="UK37" s="170"/>
      <c r="UL37" s="170"/>
      <c r="UM37" s="170"/>
      <c r="UN37" s="170"/>
      <c r="UO37" s="170"/>
      <c r="UP37" s="170"/>
      <c r="UQ37" s="170"/>
      <c r="UR37" s="170"/>
      <c r="US37" s="170"/>
      <c r="UT37" s="170"/>
      <c r="UU37" s="170"/>
      <c r="UV37" s="170"/>
      <c r="UW37" s="170"/>
      <c r="UX37" s="170"/>
      <c r="UY37" s="170"/>
      <c r="UZ37" s="170"/>
      <c r="VA37" s="170"/>
      <c r="VB37" s="170"/>
      <c r="VC37" s="170"/>
      <c r="VD37" s="170"/>
      <c r="VE37" s="170"/>
      <c r="VF37" s="170"/>
      <c r="VG37" s="170"/>
      <c r="VH37" s="170"/>
      <c r="VI37" s="170"/>
      <c r="VJ37" s="170"/>
      <c r="VM37" s="171">
        <f>IF(AND($VQ37&gt;0,COUNTA(H37:VJ37)=0),0,IF(AND(COUNTBLANK(D37)=0,CNGE_2024_M1_Secc3!$Q680="X",COUNTA(H37:VJ37)=0),0,IF(AND(COUNTBLANK(D37)=0,CNGE_2024_M1_Secc3!$Q680="",COUNTA(H37:VJ37)&gt;0),0,IF(AND(COUNTBLANK(D37)=1,COUNTA(H37:VJ37)=0),0,1))))</f>
        <v>0</v>
      </c>
      <c r="VN37" s="194">
        <f t="shared" si="0"/>
        <v>0</v>
      </c>
      <c r="VO37" s="200">
        <f>IF(AND(CNGE_2024_M1_Secc3!$Q680="X",COUNTA(H37:VJ37)&gt;0),1,0)</f>
        <v>0</v>
      </c>
      <c r="VP37" s="211">
        <f>IF(SUM(H37:VJ37)=SUM(CNGE_2024_M1_Secc3!S680:AD680),0,1)</f>
        <v>0</v>
      </c>
      <c r="VQ37" s="200">
        <f>IF(COUNTIF(CNGE_2024_M1_Secc3!M91,"NA")&gt;0,1,IF(AND(CNGE_2024_M1_Secc3!S91&lt;&gt;"",CNGE_2024_M1_Secc3!S91&lt;&gt;1),1,0))</f>
        <v>0</v>
      </c>
    </row>
    <row r="38" spans="1:589" customFormat="1" ht="15" customHeight="1">
      <c r="A38" s="115"/>
      <c r="B38" s="87"/>
      <c r="C38" s="32" t="s">
        <v>70</v>
      </c>
      <c r="D38" s="361" t="str">
        <f>IF(CNGE_2024_M1_Secc3!D92="","",CNGE_2024_M1_Secc3!D92)</f>
        <v/>
      </c>
      <c r="E38" s="361"/>
      <c r="F38" s="361"/>
      <c r="G38" s="361"/>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c r="IU38" s="170"/>
      <c r="IV38" s="170"/>
      <c r="IW38" s="170"/>
      <c r="IX38" s="170"/>
      <c r="IY38" s="170"/>
      <c r="IZ38" s="170"/>
      <c r="JA38" s="170"/>
      <c r="JB38" s="170"/>
      <c r="JC38" s="170"/>
      <c r="JD38" s="170"/>
      <c r="JE38" s="170"/>
      <c r="JF38" s="170"/>
      <c r="JG38" s="170"/>
      <c r="JH38" s="170"/>
      <c r="JI38" s="170"/>
      <c r="JJ38" s="170"/>
      <c r="JK38" s="170"/>
      <c r="JL38" s="170"/>
      <c r="JM38" s="170"/>
      <c r="JN38" s="170"/>
      <c r="JO38" s="170"/>
      <c r="JP38" s="170"/>
      <c r="JQ38" s="170"/>
      <c r="JR38" s="170"/>
      <c r="JS38" s="170"/>
      <c r="JT38" s="170"/>
      <c r="JU38" s="170"/>
      <c r="JV38" s="170"/>
      <c r="JW38" s="170"/>
      <c r="JX38" s="170"/>
      <c r="JY38" s="170"/>
      <c r="JZ38" s="170"/>
      <c r="KA38" s="170"/>
      <c r="KB38" s="170"/>
      <c r="KC38" s="170"/>
      <c r="KD38" s="170"/>
      <c r="KE38" s="170"/>
      <c r="KF38" s="170"/>
      <c r="KG38" s="170"/>
      <c r="KH38" s="170"/>
      <c r="KI38" s="170"/>
      <c r="KJ38" s="170"/>
      <c r="KK38" s="170"/>
      <c r="KL38" s="170"/>
      <c r="KM38" s="170"/>
      <c r="KN38" s="170"/>
      <c r="KO38" s="170"/>
      <c r="KP38" s="170"/>
      <c r="KQ38" s="170"/>
      <c r="KR38" s="170"/>
      <c r="KS38" s="170"/>
      <c r="KT38" s="170"/>
      <c r="KU38" s="170"/>
      <c r="KV38" s="170"/>
      <c r="KW38" s="170"/>
      <c r="KX38" s="170"/>
      <c r="KY38" s="170"/>
      <c r="KZ38" s="170"/>
      <c r="LA38" s="170"/>
      <c r="LB38" s="170"/>
      <c r="LC38" s="170"/>
      <c r="LD38" s="170"/>
      <c r="LE38" s="170"/>
      <c r="LF38" s="170"/>
      <c r="LG38" s="170"/>
      <c r="LH38" s="170"/>
      <c r="LI38" s="170"/>
      <c r="LJ38" s="170"/>
      <c r="LK38" s="170"/>
      <c r="LL38" s="170"/>
      <c r="LM38" s="170"/>
      <c r="LN38" s="170"/>
      <c r="LO38" s="170"/>
      <c r="LP38" s="170"/>
      <c r="LQ38" s="170"/>
      <c r="LR38" s="170"/>
      <c r="LS38" s="170"/>
      <c r="LT38" s="170"/>
      <c r="LU38" s="170"/>
      <c r="LV38" s="170"/>
      <c r="LW38" s="170"/>
      <c r="LX38" s="170"/>
      <c r="LY38" s="170"/>
      <c r="LZ38" s="170"/>
      <c r="MA38" s="170"/>
      <c r="MB38" s="170"/>
      <c r="MC38" s="170"/>
      <c r="MD38" s="170"/>
      <c r="ME38" s="170"/>
      <c r="MF38" s="170"/>
      <c r="MG38" s="170"/>
      <c r="MH38" s="170"/>
      <c r="MI38" s="170"/>
      <c r="MJ38" s="170"/>
      <c r="MK38" s="170"/>
      <c r="ML38" s="170"/>
      <c r="MM38" s="170"/>
      <c r="MN38" s="170"/>
      <c r="MO38" s="170"/>
      <c r="MP38" s="170"/>
      <c r="MQ38" s="170"/>
      <c r="MR38" s="170"/>
      <c r="MS38" s="170"/>
      <c r="MT38" s="170"/>
      <c r="MU38" s="170"/>
      <c r="MV38" s="170"/>
      <c r="MW38" s="170"/>
      <c r="MX38" s="170"/>
      <c r="MY38" s="170"/>
      <c r="MZ38" s="170"/>
      <c r="NA38" s="170"/>
      <c r="NB38" s="170"/>
      <c r="NC38" s="170"/>
      <c r="ND38" s="170"/>
      <c r="NE38" s="170"/>
      <c r="NF38" s="170"/>
      <c r="NG38" s="170"/>
      <c r="NH38" s="170"/>
      <c r="NI38" s="170"/>
      <c r="NJ38" s="170"/>
      <c r="NK38" s="170"/>
      <c r="NL38" s="170"/>
      <c r="NM38" s="170"/>
      <c r="NN38" s="170"/>
      <c r="NO38" s="170"/>
      <c r="NP38" s="170"/>
      <c r="NQ38" s="170"/>
      <c r="NR38" s="170"/>
      <c r="NS38" s="170"/>
      <c r="NT38" s="170"/>
      <c r="NU38" s="170"/>
      <c r="NV38" s="170"/>
      <c r="NW38" s="170"/>
      <c r="NX38" s="170"/>
      <c r="NY38" s="170"/>
      <c r="NZ38" s="170"/>
      <c r="OA38" s="170"/>
      <c r="OB38" s="170"/>
      <c r="OC38" s="170"/>
      <c r="OD38" s="170"/>
      <c r="OE38" s="170"/>
      <c r="OF38" s="170"/>
      <c r="OG38" s="170"/>
      <c r="OH38" s="170"/>
      <c r="OI38" s="170"/>
      <c r="OJ38" s="170"/>
      <c r="OK38" s="170"/>
      <c r="OL38" s="170"/>
      <c r="OM38" s="170"/>
      <c r="ON38" s="170"/>
      <c r="OO38" s="170"/>
      <c r="OP38" s="170"/>
      <c r="OQ38" s="170"/>
      <c r="OR38" s="170"/>
      <c r="OS38" s="170"/>
      <c r="OT38" s="170"/>
      <c r="OU38" s="170"/>
      <c r="OV38" s="170"/>
      <c r="OW38" s="170"/>
      <c r="OX38" s="170"/>
      <c r="OY38" s="170"/>
      <c r="OZ38" s="170"/>
      <c r="PA38" s="170"/>
      <c r="PB38" s="170"/>
      <c r="PC38" s="170"/>
      <c r="PD38" s="170"/>
      <c r="PE38" s="170"/>
      <c r="PF38" s="170"/>
      <c r="PG38" s="170"/>
      <c r="PH38" s="170"/>
      <c r="PI38" s="170"/>
      <c r="PJ38" s="170"/>
      <c r="PK38" s="170"/>
      <c r="PL38" s="170"/>
      <c r="PM38" s="170"/>
      <c r="PN38" s="170"/>
      <c r="PO38" s="170"/>
      <c r="PP38" s="170"/>
      <c r="PQ38" s="170"/>
      <c r="PR38" s="170"/>
      <c r="PS38" s="170"/>
      <c r="PT38" s="170"/>
      <c r="PU38" s="170"/>
      <c r="PV38" s="170"/>
      <c r="PW38" s="170"/>
      <c r="PX38" s="170"/>
      <c r="PY38" s="170"/>
      <c r="PZ38" s="170"/>
      <c r="QA38" s="170"/>
      <c r="QB38" s="170"/>
      <c r="QC38" s="170"/>
      <c r="QD38" s="170"/>
      <c r="QE38" s="170"/>
      <c r="QF38" s="170"/>
      <c r="QG38" s="170"/>
      <c r="QH38" s="170"/>
      <c r="QI38" s="170"/>
      <c r="QJ38" s="170"/>
      <c r="QK38" s="170"/>
      <c r="QL38" s="170"/>
      <c r="QM38" s="170"/>
      <c r="QN38" s="170"/>
      <c r="QO38" s="170"/>
      <c r="QP38" s="170"/>
      <c r="QQ38" s="170"/>
      <c r="QR38" s="170"/>
      <c r="QS38" s="170"/>
      <c r="QT38" s="170"/>
      <c r="QU38" s="170"/>
      <c r="QV38" s="170"/>
      <c r="QW38" s="170"/>
      <c r="QX38" s="170"/>
      <c r="QY38" s="170"/>
      <c r="QZ38" s="170"/>
      <c r="RA38" s="170"/>
      <c r="RB38" s="170"/>
      <c r="RC38" s="170"/>
      <c r="RD38" s="170"/>
      <c r="RE38" s="170"/>
      <c r="RF38" s="170"/>
      <c r="RG38" s="170"/>
      <c r="RH38" s="170"/>
      <c r="RI38" s="170"/>
      <c r="RJ38" s="170"/>
      <c r="RK38" s="170"/>
      <c r="RL38" s="170"/>
      <c r="RM38" s="170"/>
      <c r="RN38" s="170"/>
      <c r="RO38" s="170"/>
      <c r="RP38" s="170"/>
      <c r="RQ38" s="170"/>
      <c r="RR38" s="170"/>
      <c r="RS38" s="170"/>
      <c r="RT38" s="170"/>
      <c r="RU38" s="170"/>
      <c r="RV38" s="170"/>
      <c r="RW38" s="170"/>
      <c r="RX38" s="170"/>
      <c r="RY38" s="170"/>
      <c r="RZ38" s="170"/>
      <c r="SA38" s="170"/>
      <c r="SB38" s="170"/>
      <c r="SC38" s="170"/>
      <c r="SD38" s="170"/>
      <c r="SE38" s="170"/>
      <c r="SF38" s="170"/>
      <c r="SG38" s="170"/>
      <c r="SH38" s="170"/>
      <c r="SI38" s="170"/>
      <c r="SJ38" s="170"/>
      <c r="SK38" s="170"/>
      <c r="SL38" s="170"/>
      <c r="SM38" s="170"/>
      <c r="SN38" s="170"/>
      <c r="SO38" s="170"/>
      <c r="SP38" s="170"/>
      <c r="SQ38" s="170"/>
      <c r="SR38" s="170"/>
      <c r="SS38" s="170"/>
      <c r="ST38" s="170"/>
      <c r="SU38" s="170"/>
      <c r="SV38" s="170"/>
      <c r="SW38" s="170"/>
      <c r="SX38" s="170"/>
      <c r="SY38" s="170"/>
      <c r="SZ38" s="170"/>
      <c r="TA38" s="170"/>
      <c r="TB38" s="170"/>
      <c r="TC38" s="170"/>
      <c r="TD38" s="170"/>
      <c r="TE38" s="170"/>
      <c r="TF38" s="170"/>
      <c r="TG38" s="170"/>
      <c r="TH38" s="170"/>
      <c r="TI38" s="170"/>
      <c r="TJ38" s="170"/>
      <c r="TK38" s="170"/>
      <c r="TL38" s="170"/>
      <c r="TM38" s="170"/>
      <c r="TN38" s="170"/>
      <c r="TO38" s="170"/>
      <c r="TP38" s="170"/>
      <c r="TQ38" s="170"/>
      <c r="TR38" s="170"/>
      <c r="TS38" s="170"/>
      <c r="TT38" s="170"/>
      <c r="TU38" s="170"/>
      <c r="TV38" s="170"/>
      <c r="TW38" s="170"/>
      <c r="TX38" s="170"/>
      <c r="TY38" s="170"/>
      <c r="TZ38" s="170"/>
      <c r="UA38" s="170"/>
      <c r="UB38" s="170"/>
      <c r="UC38" s="170"/>
      <c r="UD38" s="170"/>
      <c r="UE38" s="170"/>
      <c r="UF38" s="170"/>
      <c r="UG38" s="170"/>
      <c r="UH38" s="170"/>
      <c r="UI38" s="170"/>
      <c r="UJ38" s="170"/>
      <c r="UK38" s="170"/>
      <c r="UL38" s="170"/>
      <c r="UM38" s="170"/>
      <c r="UN38" s="170"/>
      <c r="UO38" s="170"/>
      <c r="UP38" s="170"/>
      <c r="UQ38" s="170"/>
      <c r="UR38" s="170"/>
      <c r="US38" s="170"/>
      <c r="UT38" s="170"/>
      <c r="UU38" s="170"/>
      <c r="UV38" s="170"/>
      <c r="UW38" s="170"/>
      <c r="UX38" s="170"/>
      <c r="UY38" s="170"/>
      <c r="UZ38" s="170"/>
      <c r="VA38" s="170"/>
      <c r="VB38" s="170"/>
      <c r="VC38" s="170"/>
      <c r="VD38" s="170"/>
      <c r="VE38" s="170"/>
      <c r="VF38" s="170"/>
      <c r="VG38" s="170"/>
      <c r="VH38" s="170"/>
      <c r="VI38" s="170"/>
      <c r="VJ38" s="170"/>
      <c r="VM38" s="171">
        <f>IF(AND($VQ38&gt;0,COUNTA(H38:VJ38)=0),0,IF(AND(COUNTBLANK(D38)=0,CNGE_2024_M1_Secc3!$Q681="X",COUNTA(H38:VJ38)=0),0,IF(AND(COUNTBLANK(D38)=0,CNGE_2024_M1_Secc3!$Q681="",COUNTA(H38:VJ38)&gt;0),0,IF(AND(COUNTBLANK(D38)=1,COUNTA(H38:VJ38)=0),0,1))))</f>
        <v>0</v>
      </c>
      <c r="VN38" s="194">
        <f t="shared" si="0"/>
        <v>0</v>
      </c>
      <c r="VO38" s="200">
        <f>IF(AND(CNGE_2024_M1_Secc3!$Q681="X",COUNTA(H38:VJ38)&gt;0),1,0)</f>
        <v>0</v>
      </c>
      <c r="VP38" s="211">
        <f>IF(SUM(H38:VJ38)=SUM(CNGE_2024_M1_Secc3!S681:AD681),0,1)</f>
        <v>0</v>
      </c>
      <c r="VQ38" s="200">
        <f>IF(COUNTIF(CNGE_2024_M1_Secc3!M92,"NA")&gt;0,1,IF(AND(CNGE_2024_M1_Secc3!S92&lt;&gt;"",CNGE_2024_M1_Secc3!S92&lt;&gt;1),1,0))</f>
        <v>0</v>
      </c>
    </row>
    <row r="39" spans="1:589" customFormat="1" ht="15" customHeight="1">
      <c r="A39" s="115"/>
      <c r="B39" s="87"/>
      <c r="C39" s="32" t="s">
        <v>71</v>
      </c>
      <c r="D39" s="361" t="str">
        <f>IF(CNGE_2024_M1_Secc3!D93="","",CNGE_2024_M1_Secc3!D93)</f>
        <v/>
      </c>
      <c r="E39" s="361"/>
      <c r="F39" s="361"/>
      <c r="G39" s="361"/>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c r="IT39" s="170"/>
      <c r="IU39" s="170"/>
      <c r="IV39" s="170"/>
      <c r="IW39" s="170"/>
      <c r="IX39" s="170"/>
      <c r="IY39" s="170"/>
      <c r="IZ39" s="170"/>
      <c r="JA39" s="170"/>
      <c r="JB39" s="170"/>
      <c r="JC39" s="170"/>
      <c r="JD39" s="170"/>
      <c r="JE39" s="170"/>
      <c r="JF39" s="170"/>
      <c r="JG39" s="170"/>
      <c r="JH39" s="170"/>
      <c r="JI39" s="170"/>
      <c r="JJ39" s="170"/>
      <c r="JK39" s="170"/>
      <c r="JL39" s="170"/>
      <c r="JM39" s="170"/>
      <c r="JN39" s="170"/>
      <c r="JO39" s="170"/>
      <c r="JP39" s="170"/>
      <c r="JQ39" s="170"/>
      <c r="JR39" s="170"/>
      <c r="JS39" s="170"/>
      <c r="JT39" s="170"/>
      <c r="JU39" s="170"/>
      <c r="JV39" s="170"/>
      <c r="JW39" s="170"/>
      <c r="JX39" s="170"/>
      <c r="JY39" s="170"/>
      <c r="JZ39" s="170"/>
      <c r="KA39" s="170"/>
      <c r="KB39" s="170"/>
      <c r="KC39" s="170"/>
      <c r="KD39" s="170"/>
      <c r="KE39" s="170"/>
      <c r="KF39" s="170"/>
      <c r="KG39" s="170"/>
      <c r="KH39" s="170"/>
      <c r="KI39" s="170"/>
      <c r="KJ39" s="170"/>
      <c r="KK39" s="170"/>
      <c r="KL39" s="170"/>
      <c r="KM39" s="170"/>
      <c r="KN39" s="170"/>
      <c r="KO39" s="170"/>
      <c r="KP39" s="170"/>
      <c r="KQ39" s="170"/>
      <c r="KR39" s="170"/>
      <c r="KS39" s="170"/>
      <c r="KT39" s="170"/>
      <c r="KU39" s="170"/>
      <c r="KV39" s="170"/>
      <c r="KW39" s="170"/>
      <c r="KX39" s="170"/>
      <c r="KY39" s="170"/>
      <c r="KZ39" s="170"/>
      <c r="LA39" s="170"/>
      <c r="LB39" s="170"/>
      <c r="LC39" s="170"/>
      <c r="LD39" s="170"/>
      <c r="LE39" s="170"/>
      <c r="LF39" s="170"/>
      <c r="LG39" s="170"/>
      <c r="LH39" s="170"/>
      <c r="LI39" s="170"/>
      <c r="LJ39" s="170"/>
      <c r="LK39" s="170"/>
      <c r="LL39" s="170"/>
      <c r="LM39" s="170"/>
      <c r="LN39" s="170"/>
      <c r="LO39" s="170"/>
      <c r="LP39" s="170"/>
      <c r="LQ39" s="170"/>
      <c r="LR39" s="170"/>
      <c r="LS39" s="170"/>
      <c r="LT39" s="170"/>
      <c r="LU39" s="170"/>
      <c r="LV39" s="170"/>
      <c r="LW39" s="170"/>
      <c r="LX39" s="170"/>
      <c r="LY39" s="170"/>
      <c r="LZ39" s="170"/>
      <c r="MA39" s="170"/>
      <c r="MB39" s="170"/>
      <c r="MC39" s="170"/>
      <c r="MD39" s="170"/>
      <c r="ME39" s="170"/>
      <c r="MF39" s="170"/>
      <c r="MG39" s="170"/>
      <c r="MH39" s="170"/>
      <c r="MI39" s="170"/>
      <c r="MJ39" s="170"/>
      <c r="MK39" s="170"/>
      <c r="ML39" s="170"/>
      <c r="MM39" s="170"/>
      <c r="MN39" s="170"/>
      <c r="MO39" s="170"/>
      <c r="MP39" s="170"/>
      <c r="MQ39" s="170"/>
      <c r="MR39" s="170"/>
      <c r="MS39" s="170"/>
      <c r="MT39" s="170"/>
      <c r="MU39" s="170"/>
      <c r="MV39" s="170"/>
      <c r="MW39" s="170"/>
      <c r="MX39" s="170"/>
      <c r="MY39" s="170"/>
      <c r="MZ39" s="170"/>
      <c r="NA39" s="170"/>
      <c r="NB39" s="170"/>
      <c r="NC39" s="170"/>
      <c r="ND39" s="170"/>
      <c r="NE39" s="170"/>
      <c r="NF39" s="170"/>
      <c r="NG39" s="170"/>
      <c r="NH39" s="170"/>
      <c r="NI39" s="170"/>
      <c r="NJ39" s="170"/>
      <c r="NK39" s="170"/>
      <c r="NL39" s="170"/>
      <c r="NM39" s="170"/>
      <c r="NN39" s="170"/>
      <c r="NO39" s="170"/>
      <c r="NP39" s="170"/>
      <c r="NQ39" s="170"/>
      <c r="NR39" s="170"/>
      <c r="NS39" s="170"/>
      <c r="NT39" s="170"/>
      <c r="NU39" s="170"/>
      <c r="NV39" s="170"/>
      <c r="NW39" s="170"/>
      <c r="NX39" s="170"/>
      <c r="NY39" s="170"/>
      <c r="NZ39" s="170"/>
      <c r="OA39" s="170"/>
      <c r="OB39" s="170"/>
      <c r="OC39" s="170"/>
      <c r="OD39" s="170"/>
      <c r="OE39" s="170"/>
      <c r="OF39" s="170"/>
      <c r="OG39" s="170"/>
      <c r="OH39" s="170"/>
      <c r="OI39" s="170"/>
      <c r="OJ39" s="170"/>
      <c r="OK39" s="170"/>
      <c r="OL39" s="170"/>
      <c r="OM39" s="170"/>
      <c r="ON39" s="170"/>
      <c r="OO39" s="170"/>
      <c r="OP39" s="170"/>
      <c r="OQ39" s="170"/>
      <c r="OR39" s="170"/>
      <c r="OS39" s="170"/>
      <c r="OT39" s="170"/>
      <c r="OU39" s="170"/>
      <c r="OV39" s="170"/>
      <c r="OW39" s="170"/>
      <c r="OX39" s="170"/>
      <c r="OY39" s="170"/>
      <c r="OZ39" s="170"/>
      <c r="PA39" s="170"/>
      <c r="PB39" s="170"/>
      <c r="PC39" s="170"/>
      <c r="PD39" s="170"/>
      <c r="PE39" s="170"/>
      <c r="PF39" s="170"/>
      <c r="PG39" s="170"/>
      <c r="PH39" s="170"/>
      <c r="PI39" s="170"/>
      <c r="PJ39" s="170"/>
      <c r="PK39" s="170"/>
      <c r="PL39" s="170"/>
      <c r="PM39" s="170"/>
      <c r="PN39" s="170"/>
      <c r="PO39" s="170"/>
      <c r="PP39" s="170"/>
      <c r="PQ39" s="170"/>
      <c r="PR39" s="170"/>
      <c r="PS39" s="170"/>
      <c r="PT39" s="170"/>
      <c r="PU39" s="170"/>
      <c r="PV39" s="170"/>
      <c r="PW39" s="170"/>
      <c r="PX39" s="170"/>
      <c r="PY39" s="170"/>
      <c r="PZ39" s="170"/>
      <c r="QA39" s="170"/>
      <c r="QB39" s="170"/>
      <c r="QC39" s="170"/>
      <c r="QD39" s="170"/>
      <c r="QE39" s="170"/>
      <c r="QF39" s="170"/>
      <c r="QG39" s="170"/>
      <c r="QH39" s="170"/>
      <c r="QI39" s="170"/>
      <c r="QJ39" s="170"/>
      <c r="QK39" s="170"/>
      <c r="QL39" s="170"/>
      <c r="QM39" s="170"/>
      <c r="QN39" s="170"/>
      <c r="QO39" s="170"/>
      <c r="QP39" s="170"/>
      <c r="QQ39" s="170"/>
      <c r="QR39" s="170"/>
      <c r="QS39" s="170"/>
      <c r="QT39" s="170"/>
      <c r="QU39" s="170"/>
      <c r="QV39" s="170"/>
      <c r="QW39" s="170"/>
      <c r="QX39" s="170"/>
      <c r="QY39" s="170"/>
      <c r="QZ39" s="170"/>
      <c r="RA39" s="170"/>
      <c r="RB39" s="170"/>
      <c r="RC39" s="170"/>
      <c r="RD39" s="170"/>
      <c r="RE39" s="170"/>
      <c r="RF39" s="170"/>
      <c r="RG39" s="170"/>
      <c r="RH39" s="170"/>
      <c r="RI39" s="170"/>
      <c r="RJ39" s="170"/>
      <c r="RK39" s="170"/>
      <c r="RL39" s="170"/>
      <c r="RM39" s="170"/>
      <c r="RN39" s="170"/>
      <c r="RO39" s="170"/>
      <c r="RP39" s="170"/>
      <c r="RQ39" s="170"/>
      <c r="RR39" s="170"/>
      <c r="RS39" s="170"/>
      <c r="RT39" s="170"/>
      <c r="RU39" s="170"/>
      <c r="RV39" s="170"/>
      <c r="RW39" s="170"/>
      <c r="RX39" s="170"/>
      <c r="RY39" s="170"/>
      <c r="RZ39" s="170"/>
      <c r="SA39" s="170"/>
      <c r="SB39" s="170"/>
      <c r="SC39" s="170"/>
      <c r="SD39" s="170"/>
      <c r="SE39" s="170"/>
      <c r="SF39" s="170"/>
      <c r="SG39" s="170"/>
      <c r="SH39" s="170"/>
      <c r="SI39" s="170"/>
      <c r="SJ39" s="170"/>
      <c r="SK39" s="170"/>
      <c r="SL39" s="170"/>
      <c r="SM39" s="170"/>
      <c r="SN39" s="170"/>
      <c r="SO39" s="170"/>
      <c r="SP39" s="170"/>
      <c r="SQ39" s="170"/>
      <c r="SR39" s="170"/>
      <c r="SS39" s="170"/>
      <c r="ST39" s="170"/>
      <c r="SU39" s="170"/>
      <c r="SV39" s="170"/>
      <c r="SW39" s="170"/>
      <c r="SX39" s="170"/>
      <c r="SY39" s="170"/>
      <c r="SZ39" s="170"/>
      <c r="TA39" s="170"/>
      <c r="TB39" s="170"/>
      <c r="TC39" s="170"/>
      <c r="TD39" s="170"/>
      <c r="TE39" s="170"/>
      <c r="TF39" s="170"/>
      <c r="TG39" s="170"/>
      <c r="TH39" s="170"/>
      <c r="TI39" s="170"/>
      <c r="TJ39" s="170"/>
      <c r="TK39" s="170"/>
      <c r="TL39" s="170"/>
      <c r="TM39" s="170"/>
      <c r="TN39" s="170"/>
      <c r="TO39" s="170"/>
      <c r="TP39" s="170"/>
      <c r="TQ39" s="170"/>
      <c r="TR39" s="170"/>
      <c r="TS39" s="170"/>
      <c r="TT39" s="170"/>
      <c r="TU39" s="170"/>
      <c r="TV39" s="170"/>
      <c r="TW39" s="170"/>
      <c r="TX39" s="170"/>
      <c r="TY39" s="170"/>
      <c r="TZ39" s="170"/>
      <c r="UA39" s="170"/>
      <c r="UB39" s="170"/>
      <c r="UC39" s="170"/>
      <c r="UD39" s="170"/>
      <c r="UE39" s="170"/>
      <c r="UF39" s="170"/>
      <c r="UG39" s="170"/>
      <c r="UH39" s="170"/>
      <c r="UI39" s="170"/>
      <c r="UJ39" s="170"/>
      <c r="UK39" s="170"/>
      <c r="UL39" s="170"/>
      <c r="UM39" s="170"/>
      <c r="UN39" s="170"/>
      <c r="UO39" s="170"/>
      <c r="UP39" s="170"/>
      <c r="UQ39" s="170"/>
      <c r="UR39" s="170"/>
      <c r="US39" s="170"/>
      <c r="UT39" s="170"/>
      <c r="UU39" s="170"/>
      <c r="UV39" s="170"/>
      <c r="UW39" s="170"/>
      <c r="UX39" s="170"/>
      <c r="UY39" s="170"/>
      <c r="UZ39" s="170"/>
      <c r="VA39" s="170"/>
      <c r="VB39" s="170"/>
      <c r="VC39" s="170"/>
      <c r="VD39" s="170"/>
      <c r="VE39" s="170"/>
      <c r="VF39" s="170"/>
      <c r="VG39" s="170"/>
      <c r="VH39" s="170"/>
      <c r="VI39" s="170"/>
      <c r="VJ39" s="170"/>
      <c r="VM39" s="171">
        <f>IF(AND($VQ39&gt;0,COUNTA(H39:VJ39)=0),0,IF(AND(COUNTBLANK(D39)=0,CNGE_2024_M1_Secc3!$Q682="X",COUNTA(H39:VJ39)=0),0,IF(AND(COUNTBLANK(D39)=0,CNGE_2024_M1_Secc3!$Q682="",COUNTA(H39:VJ39)&gt;0),0,IF(AND(COUNTBLANK(D39)=1,COUNTA(H39:VJ39)=0),0,1))))</f>
        <v>0</v>
      </c>
      <c r="VN39" s="194">
        <f t="shared" si="0"/>
        <v>0</v>
      </c>
      <c r="VO39" s="200">
        <f>IF(AND(CNGE_2024_M1_Secc3!$Q682="X",COUNTA(H39:VJ39)&gt;0),1,0)</f>
        <v>0</v>
      </c>
      <c r="VP39" s="211">
        <f>IF(SUM(H39:VJ39)=SUM(CNGE_2024_M1_Secc3!S682:AD682),0,1)</f>
        <v>0</v>
      </c>
      <c r="VQ39" s="200">
        <f>IF(COUNTIF(CNGE_2024_M1_Secc3!M93,"NA")&gt;0,1,IF(AND(CNGE_2024_M1_Secc3!S93&lt;&gt;"",CNGE_2024_M1_Secc3!S93&lt;&gt;1),1,0))</f>
        <v>0</v>
      </c>
    </row>
    <row r="40" spans="1:589" customFormat="1" ht="15" customHeight="1">
      <c r="A40" s="115"/>
      <c r="B40" s="87"/>
      <c r="C40" s="32" t="s">
        <v>72</v>
      </c>
      <c r="D40" s="361" t="str">
        <f>IF(CNGE_2024_M1_Secc3!D94="","",CNGE_2024_M1_Secc3!D94)</f>
        <v/>
      </c>
      <c r="E40" s="361"/>
      <c r="F40" s="361"/>
      <c r="G40" s="361"/>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170"/>
      <c r="FN40" s="170"/>
      <c r="FO40" s="170"/>
      <c r="FP40" s="170"/>
      <c r="FQ40" s="170"/>
      <c r="FR40" s="170"/>
      <c r="FS40" s="170"/>
      <c r="FT40" s="170"/>
      <c r="FU40" s="170"/>
      <c r="FV40" s="170"/>
      <c r="FW40" s="170"/>
      <c r="FX40" s="170"/>
      <c r="FY40" s="170"/>
      <c r="FZ40" s="170"/>
      <c r="GA40" s="170"/>
      <c r="GB40" s="170"/>
      <c r="GC40" s="170"/>
      <c r="GD40" s="170"/>
      <c r="GE40" s="170"/>
      <c r="GF40" s="170"/>
      <c r="GG40" s="170"/>
      <c r="GH40" s="170"/>
      <c r="GI40" s="170"/>
      <c r="GJ40" s="170"/>
      <c r="GK40" s="170"/>
      <c r="GL40" s="170"/>
      <c r="GM40" s="170"/>
      <c r="GN40" s="170"/>
      <c r="GO40" s="170"/>
      <c r="GP40" s="170"/>
      <c r="GQ40" s="170"/>
      <c r="GR40" s="170"/>
      <c r="GS40" s="170"/>
      <c r="GT40" s="170"/>
      <c r="GU40" s="170"/>
      <c r="GV40" s="170"/>
      <c r="GW40" s="170"/>
      <c r="GX40" s="170"/>
      <c r="GY40" s="170"/>
      <c r="GZ40" s="170"/>
      <c r="HA40" s="170"/>
      <c r="HB40" s="170"/>
      <c r="HC40" s="170"/>
      <c r="HD40" s="170"/>
      <c r="HE40" s="170"/>
      <c r="HF40" s="170"/>
      <c r="HG40" s="170"/>
      <c r="HH40" s="170"/>
      <c r="HI40" s="170"/>
      <c r="HJ40" s="170"/>
      <c r="HK40" s="170"/>
      <c r="HL40" s="170"/>
      <c r="HM40" s="170"/>
      <c r="HN40" s="170"/>
      <c r="HO40" s="170"/>
      <c r="HP40" s="170"/>
      <c r="HQ40" s="170"/>
      <c r="HR40" s="170"/>
      <c r="HS40" s="170"/>
      <c r="HT40" s="170"/>
      <c r="HU40" s="170"/>
      <c r="HV40" s="170"/>
      <c r="HW40" s="170"/>
      <c r="HX40" s="170"/>
      <c r="HY40" s="170"/>
      <c r="HZ40" s="170"/>
      <c r="IA40" s="170"/>
      <c r="IB40" s="170"/>
      <c r="IC40" s="170"/>
      <c r="ID40" s="170"/>
      <c r="IE40" s="170"/>
      <c r="IF40" s="170"/>
      <c r="IG40" s="170"/>
      <c r="IH40" s="170"/>
      <c r="II40" s="170"/>
      <c r="IJ40" s="170"/>
      <c r="IK40" s="170"/>
      <c r="IL40" s="170"/>
      <c r="IM40" s="170"/>
      <c r="IN40" s="170"/>
      <c r="IO40" s="170"/>
      <c r="IP40" s="170"/>
      <c r="IQ40" s="170"/>
      <c r="IR40" s="170"/>
      <c r="IS40" s="170"/>
      <c r="IT40" s="170"/>
      <c r="IU40" s="170"/>
      <c r="IV40" s="170"/>
      <c r="IW40" s="170"/>
      <c r="IX40" s="170"/>
      <c r="IY40" s="170"/>
      <c r="IZ40" s="170"/>
      <c r="JA40" s="170"/>
      <c r="JB40" s="170"/>
      <c r="JC40" s="170"/>
      <c r="JD40" s="170"/>
      <c r="JE40" s="170"/>
      <c r="JF40" s="170"/>
      <c r="JG40" s="170"/>
      <c r="JH40" s="170"/>
      <c r="JI40" s="170"/>
      <c r="JJ40" s="170"/>
      <c r="JK40" s="170"/>
      <c r="JL40" s="170"/>
      <c r="JM40" s="170"/>
      <c r="JN40" s="170"/>
      <c r="JO40" s="170"/>
      <c r="JP40" s="170"/>
      <c r="JQ40" s="170"/>
      <c r="JR40" s="170"/>
      <c r="JS40" s="170"/>
      <c r="JT40" s="170"/>
      <c r="JU40" s="170"/>
      <c r="JV40" s="170"/>
      <c r="JW40" s="170"/>
      <c r="JX40" s="170"/>
      <c r="JY40" s="170"/>
      <c r="JZ40" s="170"/>
      <c r="KA40" s="170"/>
      <c r="KB40" s="170"/>
      <c r="KC40" s="170"/>
      <c r="KD40" s="170"/>
      <c r="KE40" s="170"/>
      <c r="KF40" s="170"/>
      <c r="KG40" s="170"/>
      <c r="KH40" s="170"/>
      <c r="KI40" s="170"/>
      <c r="KJ40" s="170"/>
      <c r="KK40" s="170"/>
      <c r="KL40" s="170"/>
      <c r="KM40" s="170"/>
      <c r="KN40" s="170"/>
      <c r="KO40" s="170"/>
      <c r="KP40" s="170"/>
      <c r="KQ40" s="170"/>
      <c r="KR40" s="170"/>
      <c r="KS40" s="170"/>
      <c r="KT40" s="170"/>
      <c r="KU40" s="170"/>
      <c r="KV40" s="170"/>
      <c r="KW40" s="170"/>
      <c r="KX40" s="170"/>
      <c r="KY40" s="170"/>
      <c r="KZ40" s="170"/>
      <c r="LA40" s="170"/>
      <c r="LB40" s="170"/>
      <c r="LC40" s="170"/>
      <c r="LD40" s="170"/>
      <c r="LE40" s="170"/>
      <c r="LF40" s="170"/>
      <c r="LG40" s="170"/>
      <c r="LH40" s="170"/>
      <c r="LI40" s="170"/>
      <c r="LJ40" s="170"/>
      <c r="LK40" s="170"/>
      <c r="LL40" s="170"/>
      <c r="LM40" s="170"/>
      <c r="LN40" s="170"/>
      <c r="LO40" s="170"/>
      <c r="LP40" s="170"/>
      <c r="LQ40" s="170"/>
      <c r="LR40" s="170"/>
      <c r="LS40" s="170"/>
      <c r="LT40" s="170"/>
      <c r="LU40" s="170"/>
      <c r="LV40" s="170"/>
      <c r="LW40" s="170"/>
      <c r="LX40" s="170"/>
      <c r="LY40" s="170"/>
      <c r="LZ40" s="170"/>
      <c r="MA40" s="170"/>
      <c r="MB40" s="170"/>
      <c r="MC40" s="170"/>
      <c r="MD40" s="170"/>
      <c r="ME40" s="170"/>
      <c r="MF40" s="170"/>
      <c r="MG40" s="170"/>
      <c r="MH40" s="170"/>
      <c r="MI40" s="170"/>
      <c r="MJ40" s="170"/>
      <c r="MK40" s="170"/>
      <c r="ML40" s="170"/>
      <c r="MM40" s="170"/>
      <c r="MN40" s="170"/>
      <c r="MO40" s="170"/>
      <c r="MP40" s="170"/>
      <c r="MQ40" s="170"/>
      <c r="MR40" s="170"/>
      <c r="MS40" s="170"/>
      <c r="MT40" s="170"/>
      <c r="MU40" s="170"/>
      <c r="MV40" s="170"/>
      <c r="MW40" s="170"/>
      <c r="MX40" s="170"/>
      <c r="MY40" s="170"/>
      <c r="MZ40" s="170"/>
      <c r="NA40" s="170"/>
      <c r="NB40" s="170"/>
      <c r="NC40" s="170"/>
      <c r="ND40" s="170"/>
      <c r="NE40" s="170"/>
      <c r="NF40" s="170"/>
      <c r="NG40" s="170"/>
      <c r="NH40" s="170"/>
      <c r="NI40" s="170"/>
      <c r="NJ40" s="170"/>
      <c r="NK40" s="170"/>
      <c r="NL40" s="170"/>
      <c r="NM40" s="170"/>
      <c r="NN40" s="170"/>
      <c r="NO40" s="170"/>
      <c r="NP40" s="170"/>
      <c r="NQ40" s="170"/>
      <c r="NR40" s="170"/>
      <c r="NS40" s="170"/>
      <c r="NT40" s="170"/>
      <c r="NU40" s="170"/>
      <c r="NV40" s="170"/>
      <c r="NW40" s="170"/>
      <c r="NX40" s="170"/>
      <c r="NY40" s="170"/>
      <c r="NZ40" s="170"/>
      <c r="OA40" s="170"/>
      <c r="OB40" s="170"/>
      <c r="OC40" s="170"/>
      <c r="OD40" s="170"/>
      <c r="OE40" s="170"/>
      <c r="OF40" s="170"/>
      <c r="OG40" s="170"/>
      <c r="OH40" s="170"/>
      <c r="OI40" s="170"/>
      <c r="OJ40" s="170"/>
      <c r="OK40" s="170"/>
      <c r="OL40" s="170"/>
      <c r="OM40" s="170"/>
      <c r="ON40" s="170"/>
      <c r="OO40" s="170"/>
      <c r="OP40" s="170"/>
      <c r="OQ40" s="170"/>
      <c r="OR40" s="170"/>
      <c r="OS40" s="170"/>
      <c r="OT40" s="170"/>
      <c r="OU40" s="170"/>
      <c r="OV40" s="170"/>
      <c r="OW40" s="170"/>
      <c r="OX40" s="170"/>
      <c r="OY40" s="170"/>
      <c r="OZ40" s="170"/>
      <c r="PA40" s="170"/>
      <c r="PB40" s="170"/>
      <c r="PC40" s="170"/>
      <c r="PD40" s="170"/>
      <c r="PE40" s="170"/>
      <c r="PF40" s="170"/>
      <c r="PG40" s="170"/>
      <c r="PH40" s="170"/>
      <c r="PI40" s="170"/>
      <c r="PJ40" s="170"/>
      <c r="PK40" s="170"/>
      <c r="PL40" s="170"/>
      <c r="PM40" s="170"/>
      <c r="PN40" s="170"/>
      <c r="PO40" s="170"/>
      <c r="PP40" s="170"/>
      <c r="PQ40" s="170"/>
      <c r="PR40" s="170"/>
      <c r="PS40" s="170"/>
      <c r="PT40" s="170"/>
      <c r="PU40" s="170"/>
      <c r="PV40" s="170"/>
      <c r="PW40" s="170"/>
      <c r="PX40" s="170"/>
      <c r="PY40" s="170"/>
      <c r="PZ40" s="170"/>
      <c r="QA40" s="170"/>
      <c r="QB40" s="170"/>
      <c r="QC40" s="170"/>
      <c r="QD40" s="170"/>
      <c r="QE40" s="170"/>
      <c r="QF40" s="170"/>
      <c r="QG40" s="170"/>
      <c r="QH40" s="170"/>
      <c r="QI40" s="170"/>
      <c r="QJ40" s="170"/>
      <c r="QK40" s="170"/>
      <c r="QL40" s="170"/>
      <c r="QM40" s="170"/>
      <c r="QN40" s="170"/>
      <c r="QO40" s="170"/>
      <c r="QP40" s="170"/>
      <c r="QQ40" s="170"/>
      <c r="QR40" s="170"/>
      <c r="QS40" s="170"/>
      <c r="QT40" s="170"/>
      <c r="QU40" s="170"/>
      <c r="QV40" s="170"/>
      <c r="QW40" s="170"/>
      <c r="QX40" s="170"/>
      <c r="QY40" s="170"/>
      <c r="QZ40" s="170"/>
      <c r="RA40" s="170"/>
      <c r="RB40" s="170"/>
      <c r="RC40" s="170"/>
      <c r="RD40" s="170"/>
      <c r="RE40" s="170"/>
      <c r="RF40" s="170"/>
      <c r="RG40" s="170"/>
      <c r="RH40" s="170"/>
      <c r="RI40" s="170"/>
      <c r="RJ40" s="170"/>
      <c r="RK40" s="170"/>
      <c r="RL40" s="170"/>
      <c r="RM40" s="170"/>
      <c r="RN40" s="170"/>
      <c r="RO40" s="170"/>
      <c r="RP40" s="170"/>
      <c r="RQ40" s="170"/>
      <c r="RR40" s="170"/>
      <c r="RS40" s="170"/>
      <c r="RT40" s="170"/>
      <c r="RU40" s="170"/>
      <c r="RV40" s="170"/>
      <c r="RW40" s="170"/>
      <c r="RX40" s="170"/>
      <c r="RY40" s="170"/>
      <c r="RZ40" s="170"/>
      <c r="SA40" s="170"/>
      <c r="SB40" s="170"/>
      <c r="SC40" s="170"/>
      <c r="SD40" s="170"/>
      <c r="SE40" s="170"/>
      <c r="SF40" s="170"/>
      <c r="SG40" s="170"/>
      <c r="SH40" s="170"/>
      <c r="SI40" s="170"/>
      <c r="SJ40" s="170"/>
      <c r="SK40" s="170"/>
      <c r="SL40" s="170"/>
      <c r="SM40" s="170"/>
      <c r="SN40" s="170"/>
      <c r="SO40" s="170"/>
      <c r="SP40" s="170"/>
      <c r="SQ40" s="170"/>
      <c r="SR40" s="170"/>
      <c r="SS40" s="170"/>
      <c r="ST40" s="170"/>
      <c r="SU40" s="170"/>
      <c r="SV40" s="170"/>
      <c r="SW40" s="170"/>
      <c r="SX40" s="170"/>
      <c r="SY40" s="170"/>
      <c r="SZ40" s="170"/>
      <c r="TA40" s="170"/>
      <c r="TB40" s="170"/>
      <c r="TC40" s="170"/>
      <c r="TD40" s="170"/>
      <c r="TE40" s="170"/>
      <c r="TF40" s="170"/>
      <c r="TG40" s="170"/>
      <c r="TH40" s="170"/>
      <c r="TI40" s="170"/>
      <c r="TJ40" s="170"/>
      <c r="TK40" s="170"/>
      <c r="TL40" s="170"/>
      <c r="TM40" s="170"/>
      <c r="TN40" s="170"/>
      <c r="TO40" s="170"/>
      <c r="TP40" s="170"/>
      <c r="TQ40" s="170"/>
      <c r="TR40" s="170"/>
      <c r="TS40" s="170"/>
      <c r="TT40" s="170"/>
      <c r="TU40" s="170"/>
      <c r="TV40" s="170"/>
      <c r="TW40" s="170"/>
      <c r="TX40" s="170"/>
      <c r="TY40" s="170"/>
      <c r="TZ40" s="170"/>
      <c r="UA40" s="170"/>
      <c r="UB40" s="170"/>
      <c r="UC40" s="170"/>
      <c r="UD40" s="170"/>
      <c r="UE40" s="170"/>
      <c r="UF40" s="170"/>
      <c r="UG40" s="170"/>
      <c r="UH40" s="170"/>
      <c r="UI40" s="170"/>
      <c r="UJ40" s="170"/>
      <c r="UK40" s="170"/>
      <c r="UL40" s="170"/>
      <c r="UM40" s="170"/>
      <c r="UN40" s="170"/>
      <c r="UO40" s="170"/>
      <c r="UP40" s="170"/>
      <c r="UQ40" s="170"/>
      <c r="UR40" s="170"/>
      <c r="US40" s="170"/>
      <c r="UT40" s="170"/>
      <c r="UU40" s="170"/>
      <c r="UV40" s="170"/>
      <c r="UW40" s="170"/>
      <c r="UX40" s="170"/>
      <c r="UY40" s="170"/>
      <c r="UZ40" s="170"/>
      <c r="VA40" s="170"/>
      <c r="VB40" s="170"/>
      <c r="VC40" s="170"/>
      <c r="VD40" s="170"/>
      <c r="VE40" s="170"/>
      <c r="VF40" s="170"/>
      <c r="VG40" s="170"/>
      <c r="VH40" s="170"/>
      <c r="VI40" s="170"/>
      <c r="VJ40" s="170"/>
      <c r="VM40" s="171">
        <f>IF(AND($VQ40&gt;0,COUNTA(H40:VJ40)=0),0,IF(AND(COUNTBLANK(D40)=0,CNGE_2024_M1_Secc3!$Q683="X",COUNTA(H40:VJ40)=0),0,IF(AND(COUNTBLANK(D40)=0,CNGE_2024_M1_Secc3!$Q683="",COUNTA(H40:VJ40)&gt;0),0,IF(AND(COUNTBLANK(D40)=1,COUNTA(H40:VJ40)=0),0,1))))</f>
        <v>0</v>
      </c>
      <c r="VN40" s="194">
        <f t="shared" si="0"/>
        <v>0</v>
      </c>
      <c r="VO40" s="200">
        <f>IF(AND(CNGE_2024_M1_Secc3!$Q683="X",COUNTA(H40:VJ40)&gt;0),1,0)</f>
        <v>0</v>
      </c>
      <c r="VP40" s="211">
        <f>IF(SUM(H40:VJ40)=SUM(CNGE_2024_M1_Secc3!S683:AD683),0,1)</f>
        <v>0</v>
      </c>
      <c r="VQ40" s="200">
        <f>IF(COUNTIF(CNGE_2024_M1_Secc3!M94,"NA")&gt;0,1,IF(AND(CNGE_2024_M1_Secc3!S94&lt;&gt;"",CNGE_2024_M1_Secc3!S94&lt;&gt;1),1,0))</f>
        <v>0</v>
      </c>
    </row>
    <row r="41" spans="1:589" customFormat="1" ht="15" customHeight="1">
      <c r="A41" s="115"/>
      <c r="B41" s="87"/>
      <c r="C41" s="32" t="s">
        <v>73</v>
      </c>
      <c r="D41" s="361" t="str">
        <f>IF(CNGE_2024_M1_Secc3!D95="","",CNGE_2024_M1_Secc3!D95)</f>
        <v/>
      </c>
      <c r="E41" s="361"/>
      <c r="F41" s="361"/>
      <c r="G41" s="361"/>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170"/>
      <c r="FN41" s="170"/>
      <c r="FO41" s="170"/>
      <c r="FP41" s="170"/>
      <c r="FQ41" s="170"/>
      <c r="FR41" s="170"/>
      <c r="FS41" s="170"/>
      <c r="FT41" s="170"/>
      <c r="FU41" s="170"/>
      <c r="FV41" s="170"/>
      <c r="FW41" s="170"/>
      <c r="FX41" s="170"/>
      <c r="FY41" s="170"/>
      <c r="FZ41" s="170"/>
      <c r="GA41" s="170"/>
      <c r="GB41" s="170"/>
      <c r="GC41" s="170"/>
      <c r="GD41" s="170"/>
      <c r="GE41" s="170"/>
      <c r="GF41" s="170"/>
      <c r="GG41" s="170"/>
      <c r="GH41" s="170"/>
      <c r="GI41" s="170"/>
      <c r="GJ41" s="170"/>
      <c r="GK41" s="170"/>
      <c r="GL41" s="170"/>
      <c r="GM41" s="170"/>
      <c r="GN41" s="170"/>
      <c r="GO41" s="170"/>
      <c r="GP41" s="170"/>
      <c r="GQ41" s="170"/>
      <c r="GR41" s="170"/>
      <c r="GS41" s="170"/>
      <c r="GT41" s="170"/>
      <c r="GU41" s="170"/>
      <c r="GV41" s="170"/>
      <c r="GW41" s="170"/>
      <c r="GX41" s="170"/>
      <c r="GY41" s="170"/>
      <c r="GZ41" s="170"/>
      <c r="HA41" s="170"/>
      <c r="HB41" s="170"/>
      <c r="HC41" s="170"/>
      <c r="HD41" s="170"/>
      <c r="HE41" s="170"/>
      <c r="HF41" s="170"/>
      <c r="HG41" s="170"/>
      <c r="HH41" s="170"/>
      <c r="HI41" s="170"/>
      <c r="HJ41" s="170"/>
      <c r="HK41" s="170"/>
      <c r="HL41" s="170"/>
      <c r="HM41" s="170"/>
      <c r="HN41" s="170"/>
      <c r="HO41" s="170"/>
      <c r="HP41" s="170"/>
      <c r="HQ41" s="170"/>
      <c r="HR41" s="170"/>
      <c r="HS41" s="170"/>
      <c r="HT41" s="170"/>
      <c r="HU41" s="170"/>
      <c r="HV41" s="170"/>
      <c r="HW41" s="170"/>
      <c r="HX41" s="170"/>
      <c r="HY41" s="170"/>
      <c r="HZ41" s="170"/>
      <c r="IA41" s="170"/>
      <c r="IB41" s="170"/>
      <c r="IC41" s="170"/>
      <c r="ID41" s="170"/>
      <c r="IE41" s="170"/>
      <c r="IF41" s="170"/>
      <c r="IG41" s="170"/>
      <c r="IH41" s="170"/>
      <c r="II41" s="170"/>
      <c r="IJ41" s="170"/>
      <c r="IK41" s="170"/>
      <c r="IL41" s="170"/>
      <c r="IM41" s="170"/>
      <c r="IN41" s="170"/>
      <c r="IO41" s="170"/>
      <c r="IP41" s="170"/>
      <c r="IQ41" s="170"/>
      <c r="IR41" s="170"/>
      <c r="IS41" s="170"/>
      <c r="IT41" s="170"/>
      <c r="IU41" s="170"/>
      <c r="IV41" s="170"/>
      <c r="IW41" s="170"/>
      <c r="IX41" s="170"/>
      <c r="IY41" s="170"/>
      <c r="IZ41" s="170"/>
      <c r="JA41" s="170"/>
      <c r="JB41" s="170"/>
      <c r="JC41" s="170"/>
      <c r="JD41" s="170"/>
      <c r="JE41" s="170"/>
      <c r="JF41" s="170"/>
      <c r="JG41" s="170"/>
      <c r="JH41" s="170"/>
      <c r="JI41" s="170"/>
      <c r="JJ41" s="170"/>
      <c r="JK41" s="170"/>
      <c r="JL41" s="170"/>
      <c r="JM41" s="170"/>
      <c r="JN41" s="170"/>
      <c r="JO41" s="170"/>
      <c r="JP41" s="170"/>
      <c r="JQ41" s="170"/>
      <c r="JR41" s="170"/>
      <c r="JS41" s="170"/>
      <c r="JT41" s="170"/>
      <c r="JU41" s="170"/>
      <c r="JV41" s="170"/>
      <c r="JW41" s="170"/>
      <c r="JX41" s="170"/>
      <c r="JY41" s="170"/>
      <c r="JZ41" s="170"/>
      <c r="KA41" s="170"/>
      <c r="KB41" s="170"/>
      <c r="KC41" s="170"/>
      <c r="KD41" s="170"/>
      <c r="KE41" s="170"/>
      <c r="KF41" s="170"/>
      <c r="KG41" s="170"/>
      <c r="KH41" s="170"/>
      <c r="KI41" s="170"/>
      <c r="KJ41" s="170"/>
      <c r="KK41" s="170"/>
      <c r="KL41" s="170"/>
      <c r="KM41" s="170"/>
      <c r="KN41" s="170"/>
      <c r="KO41" s="170"/>
      <c r="KP41" s="170"/>
      <c r="KQ41" s="170"/>
      <c r="KR41" s="170"/>
      <c r="KS41" s="170"/>
      <c r="KT41" s="170"/>
      <c r="KU41" s="170"/>
      <c r="KV41" s="170"/>
      <c r="KW41" s="170"/>
      <c r="KX41" s="170"/>
      <c r="KY41" s="170"/>
      <c r="KZ41" s="170"/>
      <c r="LA41" s="170"/>
      <c r="LB41" s="170"/>
      <c r="LC41" s="170"/>
      <c r="LD41" s="170"/>
      <c r="LE41" s="170"/>
      <c r="LF41" s="170"/>
      <c r="LG41" s="170"/>
      <c r="LH41" s="170"/>
      <c r="LI41" s="170"/>
      <c r="LJ41" s="170"/>
      <c r="LK41" s="170"/>
      <c r="LL41" s="170"/>
      <c r="LM41" s="170"/>
      <c r="LN41" s="170"/>
      <c r="LO41" s="170"/>
      <c r="LP41" s="170"/>
      <c r="LQ41" s="170"/>
      <c r="LR41" s="170"/>
      <c r="LS41" s="170"/>
      <c r="LT41" s="170"/>
      <c r="LU41" s="170"/>
      <c r="LV41" s="170"/>
      <c r="LW41" s="170"/>
      <c r="LX41" s="170"/>
      <c r="LY41" s="170"/>
      <c r="LZ41" s="170"/>
      <c r="MA41" s="170"/>
      <c r="MB41" s="170"/>
      <c r="MC41" s="170"/>
      <c r="MD41" s="170"/>
      <c r="ME41" s="170"/>
      <c r="MF41" s="170"/>
      <c r="MG41" s="170"/>
      <c r="MH41" s="170"/>
      <c r="MI41" s="170"/>
      <c r="MJ41" s="170"/>
      <c r="MK41" s="170"/>
      <c r="ML41" s="170"/>
      <c r="MM41" s="170"/>
      <c r="MN41" s="170"/>
      <c r="MO41" s="170"/>
      <c r="MP41" s="170"/>
      <c r="MQ41" s="170"/>
      <c r="MR41" s="170"/>
      <c r="MS41" s="170"/>
      <c r="MT41" s="170"/>
      <c r="MU41" s="170"/>
      <c r="MV41" s="170"/>
      <c r="MW41" s="170"/>
      <c r="MX41" s="170"/>
      <c r="MY41" s="170"/>
      <c r="MZ41" s="170"/>
      <c r="NA41" s="170"/>
      <c r="NB41" s="170"/>
      <c r="NC41" s="170"/>
      <c r="ND41" s="170"/>
      <c r="NE41" s="170"/>
      <c r="NF41" s="170"/>
      <c r="NG41" s="170"/>
      <c r="NH41" s="170"/>
      <c r="NI41" s="170"/>
      <c r="NJ41" s="170"/>
      <c r="NK41" s="170"/>
      <c r="NL41" s="170"/>
      <c r="NM41" s="170"/>
      <c r="NN41" s="170"/>
      <c r="NO41" s="170"/>
      <c r="NP41" s="170"/>
      <c r="NQ41" s="170"/>
      <c r="NR41" s="170"/>
      <c r="NS41" s="170"/>
      <c r="NT41" s="170"/>
      <c r="NU41" s="170"/>
      <c r="NV41" s="170"/>
      <c r="NW41" s="170"/>
      <c r="NX41" s="170"/>
      <c r="NY41" s="170"/>
      <c r="NZ41" s="170"/>
      <c r="OA41" s="170"/>
      <c r="OB41" s="170"/>
      <c r="OC41" s="170"/>
      <c r="OD41" s="170"/>
      <c r="OE41" s="170"/>
      <c r="OF41" s="170"/>
      <c r="OG41" s="170"/>
      <c r="OH41" s="170"/>
      <c r="OI41" s="170"/>
      <c r="OJ41" s="170"/>
      <c r="OK41" s="170"/>
      <c r="OL41" s="170"/>
      <c r="OM41" s="170"/>
      <c r="ON41" s="170"/>
      <c r="OO41" s="170"/>
      <c r="OP41" s="170"/>
      <c r="OQ41" s="170"/>
      <c r="OR41" s="170"/>
      <c r="OS41" s="170"/>
      <c r="OT41" s="170"/>
      <c r="OU41" s="170"/>
      <c r="OV41" s="170"/>
      <c r="OW41" s="170"/>
      <c r="OX41" s="170"/>
      <c r="OY41" s="170"/>
      <c r="OZ41" s="170"/>
      <c r="PA41" s="170"/>
      <c r="PB41" s="170"/>
      <c r="PC41" s="170"/>
      <c r="PD41" s="170"/>
      <c r="PE41" s="170"/>
      <c r="PF41" s="170"/>
      <c r="PG41" s="170"/>
      <c r="PH41" s="170"/>
      <c r="PI41" s="170"/>
      <c r="PJ41" s="170"/>
      <c r="PK41" s="170"/>
      <c r="PL41" s="170"/>
      <c r="PM41" s="170"/>
      <c r="PN41" s="170"/>
      <c r="PO41" s="170"/>
      <c r="PP41" s="170"/>
      <c r="PQ41" s="170"/>
      <c r="PR41" s="170"/>
      <c r="PS41" s="170"/>
      <c r="PT41" s="170"/>
      <c r="PU41" s="170"/>
      <c r="PV41" s="170"/>
      <c r="PW41" s="170"/>
      <c r="PX41" s="170"/>
      <c r="PY41" s="170"/>
      <c r="PZ41" s="170"/>
      <c r="QA41" s="170"/>
      <c r="QB41" s="170"/>
      <c r="QC41" s="170"/>
      <c r="QD41" s="170"/>
      <c r="QE41" s="170"/>
      <c r="QF41" s="170"/>
      <c r="QG41" s="170"/>
      <c r="QH41" s="170"/>
      <c r="QI41" s="170"/>
      <c r="QJ41" s="170"/>
      <c r="QK41" s="170"/>
      <c r="QL41" s="170"/>
      <c r="QM41" s="170"/>
      <c r="QN41" s="170"/>
      <c r="QO41" s="170"/>
      <c r="QP41" s="170"/>
      <c r="QQ41" s="170"/>
      <c r="QR41" s="170"/>
      <c r="QS41" s="170"/>
      <c r="QT41" s="170"/>
      <c r="QU41" s="170"/>
      <c r="QV41" s="170"/>
      <c r="QW41" s="170"/>
      <c r="QX41" s="170"/>
      <c r="QY41" s="170"/>
      <c r="QZ41" s="170"/>
      <c r="RA41" s="170"/>
      <c r="RB41" s="170"/>
      <c r="RC41" s="170"/>
      <c r="RD41" s="170"/>
      <c r="RE41" s="170"/>
      <c r="RF41" s="170"/>
      <c r="RG41" s="170"/>
      <c r="RH41" s="170"/>
      <c r="RI41" s="170"/>
      <c r="RJ41" s="170"/>
      <c r="RK41" s="170"/>
      <c r="RL41" s="170"/>
      <c r="RM41" s="170"/>
      <c r="RN41" s="170"/>
      <c r="RO41" s="170"/>
      <c r="RP41" s="170"/>
      <c r="RQ41" s="170"/>
      <c r="RR41" s="170"/>
      <c r="RS41" s="170"/>
      <c r="RT41" s="170"/>
      <c r="RU41" s="170"/>
      <c r="RV41" s="170"/>
      <c r="RW41" s="170"/>
      <c r="RX41" s="170"/>
      <c r="RY41" s="170"/>
      <c r="RZ41" s="170"/>
      <c r="SA41" s="170"/>
      <c r="SB41" s="170"/>
      <c r="SC41" s="170"/>
      <c r="SD41" s="170"/>
      <c r="SE41" s="170"/>
      <c r="SF41" s="170"/>
      <c r="SG41" s="170"/>
      <c r="SH41" s="170"/>
      <c r="SI41" s="170"/>
      <c r="SJ41" s="170"/>
      <c r="SK41" s="170"/>
      <c r="SL41" s="170"/>
      <c r="SM41" s="170"/>
      <c r="SN41" s="170"/>
      <c r="SO41" s="170"/>
      <c r="SP41" s="170"/>
      <c r="SQ41" s="170"/>
      <c r="SR41" s="170"/>
      <c r="SS41" s="170"/>
      <c r="ST41" s="170"/>
      <c r="SU41" s="170"/>
      <c r="SV41" s="170"/>
      <c r="SW41" s="170"/>
      <c r="SX41" s="170"/>
      <c r="SY41" s="170"/>
      <c r="SZ41" s="170"/>
      <c r="TA41" s="170"/>
      <c r="TB41" s="170"/>
      <c r="TC41" s="170"/>
      <c r="TD41" s="170"/>
      <c r="TE41" s="170"/>
      <c r="TF41" s="170"/>
      <c r="TG41" s="170"/>
      <c r="TH41" s="170"/>
      <c r="TI41" s="170"/>
      <c r="TJ41" s="170"/>
      <c r="TK41" s="170"/>
      <c r="TL41" s="170"/>
      <c r="TM41" s="170"/>
      <c r="TN41" s="170"/>
      <c r="TO41" s="170"/>
      <c r="TP41" s="170"/>
      <c r="TQ41" s="170"/>
      <c r="TR41" s="170"/>
      <c r="TS41" s="170"/>
      <c r="TT41" s="170"/>
      <c r="TU41" s="170"/>
      <c r="TV41" s="170"/>
      <c r="TW41" s="170"/>
      <c r="TX41" s="170"/>
      <c r="TY41" s="170"/>
      <c r="TZ41" s="170"/>
      <c r="UA41" s="170"/>
      <c r="UB41" s="170"/>
      <c r="UC41" s="170"/>
      <c r="UD41" s="170"/>
      <c r="UE41" s="170"/>
      <c r="UF41" s="170"/>
      <c r="UG41" s="170"/>
      <c r="UH41" s="170"/>
      <c r="UI41" s="170"/>
      <c r="UJ41" s="170"/>
      <c r="UK41" s="170"/>
      <c r="UL41" s="170"/>
      <c r="UM41" s="170"/>
      <c r="UN41" s="170"/>
      <c r="UO41" s="170"/>
      <c r="UP41" s="170"/>
      <c r="UQ41" s="170"/>
      <c r="UR41" s="170"/>
      <c r="US41" s="170"/>
      <c r="UT41" s="170"/>
      <c r="UU41" s="170"/>
      <c r="UV41" s="170"/>
      <c r="UW41" s="170"/>
      <c r="UX41" s="170"/>
      <c r="UY41" s="170"/>
      <c r="UZ41" s="170"/>
      <c r="VA41" s="170"/>
      <c r="VB41" s="170"/>
      <c r="VC41" s="170"/>
      <c r="VD41" s="170"/>
      <c r="VE41" s="170"/>
      <c r="VF41" s="170"/>
      <c r="VG41" s="170"/>
      <c r="VH41" s="170"/>
      <c r="VI41" s="170"/>
      <c r="VJ41" s="170"/>
      <c r="VM41" s="171">
        <f>IF(AND($VQ41&gt;0,COUNTA(H41:VJ41)=0),0,IF(AND(COUNTBLANK(D41)=0,CNGE_2024_M1_Secc3!$Q684="X",COUNTA(H41:VJ41)=0),0,IF(AND(COUNTBLANK(D41)=0,CNGE_2024_M1_Secc3!$Q684="",COUNTA(H41:VJ41)&gt;0),0,IF(AND(COUNTBLANK(D41)=1,COUNTA(H41:VJ41)=0),0,1))))</f>
        <v>0</v>
      </c>
      <c r="VN41" s="194">
        <f t="shared" si="0"/>
        <v>0</v>
      </c>
      <c r="VO41" s="200">
        <f>IF(AND(CNGE_2024_M1_Secc3!$Q684="X",COUNTA(H41:VJ41)&gt;0),1,0)</f>
        <v>0</v>
      </c>
      <c r="VP41" s="211">
        <f>IF(SUM(H41:VJ41)=SUM(CNGE_2024_M1_Secc3!S684:AD684),0,1)</f>
        <v>0</v>
      </c>
      <c r="VQ41" s="200">
        <f>IF(COUNTIF(CNGE_2024_M1_Secc3!M95,"NA")&gt;0,1,IF(AND(CNGE_2024_M1_Secc3!S95&lt;&gt;"",CNGE_2024_M1_Secc3!S95&lt;&gt;1),1,0))</f>
        <v>0</v>
      </c>
    </row>
    <row r="42" spans="1:589" customFormat="1" ht="15" customHeight="1">
      <c r="A42" s="115"/>
      <c r="B42" s="87"/>
      <c r="C42" s="32" t="s">
        <v>74</v>
      </c>
      <c r="D42" s="361" t="str">
        <f>IF(CNGE_2024_M1_Secc3!D96="","",CNGE_2024_M1_Secc3!D96)</f>
        <v/>
      </c>
      <c r="E42" s="361"/>
      <c r="F42" s="361"/>
      <c r="G42" s="361"/>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c r="IU42" s="170"/>
      <c r="IV42" s="170"/>
      <c r="IW42" s="170"/>
      <c r="IX42" s="170"/>
      <c r="IY42" s="170"/>
      <c r="IZ42" s="170"/>
      <c r="JA42" s="170"/>
      <c r="JB42" s="170"/>
      <c r="JC42" s="170"/>
      <c r="JD42" s="170"/>
      <c r="JE42" s="170"/>
      <c r="JF42" s="170"/>
      <c r="JG42" s="170"/>
      <c r="JH42" s="170"/>
      <c r="JI42" s="170"/>
      <c r="JJ42" s="170"/>
      <c r="JK42" s="170"/>
      <c r="JL42" s="170"/>
      <c r="JM42" s="170"/>
      <c r="JN42" s="170"/>
      <c r="JO42" s="170"/>
      <c r="JP42" s="170"/>
      <c r="JQ42" s="170"/>
      <c r="JR42" s="170"/>
      <c r="JS42" s="170"/>
      <c r="JT42" s="170"/>
      <c r="JU42" s="170"/>
      <c r="JV42" s="170"/>
      <c r="JW42" s="170"/>
      <c r="JX42" s="170"/>
      <c r="JY42" s="170"/>
      <c r="JZ42" s="170"/>
      <c r="KA42" s="170"/>
      <c r="KB42" s="170"/>
      <c r="KC42" s="170"/>
      <c r="KD42" s="170"/>
      <c r="KE42" s="170"/>
      <c r="KF42" s="170"/>
      <c r="KG42" s="170"/>
      <c r="KH42" s="170"/>
      <c r="KI42" s="170"/>
      <c r="KJ42" s="170"/>
      <c r="KK42" s="170"/>
      <c r="KL42" s="170"/>
      <c r="KM42" s="170"/>
      <c r="KN42" s="170"/>
      <c r="KO42" s="170"/>
      <c r="KP42" s="170"/>
      <c r="KQ42" s="170"/>
      <c r="KR42" s="170"/>
      <c r="KS42" s="170"/>
      <c r="KT42" s="170"/>
      <c r="KU42" s="170"/>
      <c r="KV42" s="170"/>
      <c r="KW42" s="170"/>
      <c r="KX42" s="170"/>
      <c r="KY42" s="170"/>
      <c r="KZ42" s="170"/>
      <c r="LA42" s="170"/>
      <c r="LB42" s="170"/>
      <c r="LC42" s="170"/>
      <c r="LD42" s="170"/>
      <c r="LE42" s="170"/>
      <c r="LF42" s="170"/>
      <c r="LG42" s="170"/>
      <c r="LH42" s="170"/>
      <c r="LI42" s="170"/>
      <c r="LJ42" s="170"/>
      <c r="LK42" s="170"/>
      <c r="LL42" s="170"/>
      <c r="LM42" s="170"/>
      <c r="LN42" s="170"/>
      <c r="LO42" s="170"/>
      <c r="LP42" s="170"/>
      <c r="LQ42" s="170"/>
      <c r="LR42" s="170"/>
      <c r="LS42" s="170"/>
      <c r="LT42" s="170"/>
      <c r="LU42" s="170"/>
      <c r="LV42" s="170"/>
      <c r="LW42" s="170"/>
      <c r="LX42" s="170"/>
      <c r="LY42" s="170"/>
      <c r="LZ42" s="170"/>
      <c r="MA42" s="170"/>
      <c r="MB42" s="170"/>
      <c r="MC42" s="170"/>
      <c r="MD42" s="170"/>
      <c r="ME42" s="170"/>
      <c r="MF42" s="170"/>
      <c r="MG42" s="170"/>
      <c r="MH42" s="170"/>
      <c r="MI42" s="170"/>
      <c r="MJ42" s="170"/>
      <c r="MK42" s="170"/>
      <c r="ML42" s="170"/>
      <c r="MM42" s="170"/>
      <c r="MN42" s="170"/>
      <c r="MO42" s="170"/>
      <c r="MP42" s="170"/>
      <c r="MQ42" s="170"/>
      <c r="MR42" s="170"/>
      <c r="MS42" s="170"/>
      <c r="MT42" s="170"/>
      <c r="MU42" s="170"/>
      <c r="MV42" s="170"/>
      <c r="MW42" s="170"/>
      <c r="MX42" s="170"/>
      <c r="MY42" s="170"/>
      <c r="MZ42" s="170"/>
      <c r="NA42" s="170"/>
      <c r="NB42" s="170"/>
      <c r="NC42" s="170"/>
      <c r="ND42" s="170"/>
      <c r="NE42" s="170"/>
      <c r="NF42" s="170"/>
      <c r="NG42" s="170"/>
      <c r="NH42" s="170"/>
      <c r="NI42" s="170"/>
      <c r="NJ42" s="170"/>
      <c r="NK42" s="170"/>
      <c r="NL42" s="170"/>
      <c r="NM42" s="170"/>
      <c r="NN42" s="170"/>
      <c r="NO42" s="170"/>
      <c r="NP42" s="170"/>
      <c r="NQ42" s="170"/>
      <c r="NR42" s="170"/>
      <c r="NS42" s="170"/>
      <c r="NT42" s="170"/>
      <c r="NU42" s="170"/>
      <c r="NV42" s="170"/>
      <c r="NW42" s="170"/>
      <c r="NX42" s="170"/>
      <c r="NY42" s="170"/>
      <c r="NZ42" s="170"/>
      <c r="OA42" s="170"/>
      <c r="OB42" s="170"/>
      <c r="OC42" s="170"/>
      <c r="OD42" s="170"/>
      <c r="OE42" s="170"/>
      <c r="OF42" s="170"/>
      <c r="OG42" s="170"/>
      <c r="OH42" s="170"/>
      <c r="OI42" s="170"/>
      <c r="OJ42" s="170"/>
      <c r="OK42" s="170"/>
      <c r="OL42" s="170"/>
      <c r="OM42" s="170"/>
      <c r="ON42" s="170"/>
      <c r="OO42" s="170"/>
      <c r="OP42" s="170"/>
      <c r="OQ42" s="170"/>
      <c r="OR42" s="170"/>
      <c r="OS42" s="170"/>
      <c r="OT42" s="170"/>
      <c r="OU42" s="170"/>
      <c r="OV42" s="170"/>
      <c r="OW42" s="170"/>
      <c r="OX42" s="170"/>
      <c r="OY42" s="170"/>
      <c r="OZ42" s="170"/>
      <c r="PA42" s="170"/>
      <c r="PB42" s="170"/>
      <c r="PC42" s="170"/>
      <c r="PD42" s="170"/>
      <c r="PE42" s="170"/>
      <c r="PF42" s="170"/>
      <c r="PG42" s="170"/>
      <c r="PH42" s="170"/>
      <c r="PI42" s="170"/>
      <c r="PJ42" s="170"/>
      <c r="PK42" s="170"/>
      <c r="PL42" s="170"/>
      <c r="PM42" s="170"/>
      <c r="PN42" s="170"/>
      <c r="PO42" s="170"/>
      <c r="PP42" s="170"/>
      <c r="PQ42" s="170"/>
      <c r="PR42" s="170"/>
      <c r="PS42" s="170"/>
      <c r="PT42" s="170"/>
      <c r="PU42" s="170"/>
      <c r="PV42" s="170"/>
      <c r="PW42" s="170"/>
      <c r="PX42" s="170"/>
      <c r="PY42" s="170"/>
      <c r="PZ42" s="170"/>
      <c r="QA42" s="170"/>
      <c r="QB42" s="170"/>
      <c r="QC42" s="170"/>
      <c r="QD42" s="170"/>
      <c r="QE42" s="170"/>
      <c r="QF42" s="170"/>
      <c r="QG42" s="170"/>
      <c r="QH42" s="170"/>
      <c r="QI42" s="170"/>
      <c r="QJ42" s="170"/>
      <c r="QK42" s="170"/>
      <c r="QL42" s="170"/>
      <c r="QM42" s="170"/>
      <c r="QN42" s="170"/>
      <c r="QO42" s="170"/>
      <c r="QP42" s="170"/>
      <c r="QQ42" s="170"/>
      <c r="QR42" s="170"/>
      <c r="QS42" s="170"/>
      <c r="QT42" s="170"/>
      <c r="QU42" s="170"/>
      <c r="QV42" s="170"/>
      <c r="QW42" s="170"/>
      <c r="QX42" s="170"/>
      <c r="QY42" s="170"/>
      <c r="QZ42" s="170"/>
      <c r="RA42" s="170"/>
      <c r="RB42" s="170"/>
      <c r="RC42" s="170"/>
      <c r="RD42" s="170"/>
      <c r="RE42" s="170"/>
      <c r="RF42" s="170"/>
      <c r="RG42" s="170"/>
      <c r="RH42" s="170"/>
      <c r="RI42" s="170"/>
      <c r="RJ42" s="170"/>
      <c r="RK42" s="170"/>
      <c r="RL42" s="170"/>
      <c r="RM42" s="170"/>
      <c r="RN42" s="170"/>
      <c r="RO42" s="170"/>
      <c r="RP42" s="170"/>
      <c r="RQ42" s="170"/>
      <c r="RR42" s="170"/>
      <c r="RS42" s="170"/>
      <c r="RT42" s="170"/>
      <c r="RU42" s="170"/>
      <c r="RV42" s="170"/>
      <c r="RW42" s="170"/>
      <c r="RX42" s="170"/>
      <c r="RY42" s="170"/>
      <c r="RZ42" s="170"/>
      <c r="SA42" s="170"/>
      <c r="SB42" s="170"/>
      <c r="SC42" s="170"/>
      <c r="SD42" s="170"/>
      <c r="SE42" s="170"/>
      <c r="SF42" s="170"/>
      <c r="SG42" s="170"/>
      <c r="SH42" s="170"/>
      <c r="SI42" s="170"/>
      <c r="SJ42" s="170"/>
      <c r="SK42" s="170"/>
      <c r="SL42" s="170"/>
      <c r="SM42" s="170"/>
      <c r="SN42" s="170"/>
      <c r="SO42" s="170"/>
      <c r="SP42" s="170"/>
      <c r="SQ42" s="170"/>
      <c r="SR42" s="170"/>
      <c r="SS42" s="170"/>
      <c r="ST42" s="170"/>
      <c r="SU42" s="170"/>
      <c r="SV42" s="170"/>
      <c r="SW42" s="170"/>
      <c r="SX42" s="170"/>
      <c r="SY42" s="170"/>
      <c r="SZ42" s="170"/>
      <c r="TA42" s="170"/>
      <c r="TB42" s="170"/>
      <c r="TC42" s="170"/>
      <c r="TD42" s="170"/>
      <c r="TE42" s="170"/>
      <c r="TF42" s="170"/>
      <c r="TG42" s="170"/>
      <c r="TH42" s="170"/>
      <c r="TI42" s="170"/>
      <c r="TJ42" s="170"/>
      <c r="TK42" s="170"/>
      <c r="TL42" s="170"/>
      <c r="TM42" s="170"/>
      <c r="TN42" s="170"/>
      <c r="TO42" s="170"/>
      <c r="TP42" s="170"/>
      <c r="TQ42" s="170"/>
      <c r="TR42" s="170"/>
      <c r="TS42" s="170"/>
      <c r="TT42" s="170"/>
      <c r="TU42" s="170"/>
      <c r="TV42" s="170"/>
      <c r="TW42" s="170"/>
      <c r="TX42" s="170"/>
      <c r="TY42" s="170"/>
      <c r="TZ42" s="170"/>
      <c r="UA42" s="170"/>
      <c r="UB42" s="170"/>
      <c r="UC42" s="170"/>
      <c r="UD42" s="170"/>
      <c r="UE42" s="170"/>
      <c r="UF42" s="170"/>
      <c r="UG42" s="170"/>
      <c r="UH42" s="170"/>
      <c r="UI42" s="170"/>
      <c r="UJ42" s="170"/>
      <c r="UK42" s="170"/>
      <c r="UL42" s="170"/>
      <c r="UM42" s="170"/>
      <c r="UN42" s="170"/>
      <c r="UO42" s="170"/>
      <c r="UP42" s="170"/>
      <c r="UQ42" s="170"/>
      <c r="UR42" s="170"/>
      <c r="US42" s="170"/>
      <c r="UT42" s="170"/>
      <c r="UU42" s="170"/>
      <c r="UV42" s="170"/>
      <c r="UW42" s="170"/>
      <c r="UX42" s="170"/>
      <c r="UY42" s="170"/>
      <c r="UZ42" s="170"/>
      <c r="VA42" s="170"/>
      <c r="VB42" s="170"/>
      <c r="VC42" s="170"/>
      <c r="VD42" s="170"/>
      <c r="VE42" s="170"/>
      <c r="VF42" s="170"/>
      <c r="VG42" s="170"/>
      <c r="VH42" s="170"/>
      <c r="VI42" s="170"/>
      <c r="VJ42" s="170"/>
      <c r="VM42" s="171">
        <f>IF(AND($VQ42&gt;0,COUNTA(H42:VJ42)=0),0,IF(AND(COUNTBLANK(D42)=0,CNGE_2024_M1_Secc3!$Q685="X",COUNTA(H42:VJ42)=0),0,IF(AND(COUNTBLANK(D42)=0,CNGE_2024_M1_Secc3!$Q685="",COUNTA(H42:VJ42)&gt;0),0,IF(AND(COUNTBLANK(D42)=1,COUNTA(H42:VJ42)=0),0,1))))</f>
        <v>0</v>
      </c>
      <c r="VN42" s="194">
        <f t="shared" si="0"/>
        <v>0</v>
      </c>
      <c r="VO42" s="200">
        <f>IF(AND(CNGE_2024_M1_Secc3!$Q685="X",COUNTA(H42:VJ42)&gt;0),1,0)</f>
        <v>0</v>
      </c>
      <c r="VP42" s="211">
        <f>IF(SUM(H42:VJ42)=SUM(CNGE_2024_M1_Secc3!S685:AD685),0,1)</f>
        <v>0</v>
      </c>
      <c r="VQ42" s="200">
        <f>IF(COUNTIF(CNGE_2024_M1_Secc3!M96,"NA")&gt;0,1,IF(AND(CNGE_2024_M1_Secc3!S96&lt;&gt;"",CNGE_2024_M1_Secc3!S96&lt;&gt;1),1,0))</f>
        <v>0</v>
      </c>
    </row>
    <row r="43" spans="1:589" customFormat="1" ht="15" customHeight="1">
      <c r="A43" s="115"/>
      <c r="B43" s="87"/>
      <c r="C43" s="32" t="s">
        <v>75</v>
      </c>
      <c r="D43" s="361" t="str">
        <f>IF(CNGE_2024_M1_Secc3!D97="","",CNGE_2024_M1_Secc3!D97)</f>
        <v/>
      </c>
      <c r="E43" s="361"/>
      <c r="F43" s="361"/>
      <c r="G43" s="361"/>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170"/>
      <c r="FN43" s="170"/>
      <c r="FO43" s="170"/>
      <c r="FP43" s="170"/>
      <c r="FQ43" s="170"/>
      <c r="FR43" s="170"/>
      <c r="FS43" s="170"/>
      <c r="FT43" s="170"/>
      <c r="FU43" s="170"/>
      <c r="FV43" s="170"/>
      <c r="FW43" s="170"/>
      <c r="FX43" s="170"/>
      <c r="FY43" s="170"/>
      <c r="FZ43" s="170"/>
      <c r="GA43" s="170"/>
      <c r="GB43" s="170"/>
      <c r="GC43" s="170"/>
      <c r="GD43" s="170"/>
      <c r="GE43" s="170"/>
      <c r="GF43" s="170"/>
      <c r="GG43" s="170"/>
      <c r="GH43" s="170"/>
      <c r="GI43" s="170"/>
      <c r="GJ43" s="170"/>
      <c r="GK43" s="170"/>
      <c r="GL43" s="170"/>
      <c r="GM43" s="170"/>
      <c r="GN43" s="170"/>
      <c r="GO43" s="170"/>
      <c r="GP43" s="170"/>
      <c r="GQ43" s="170"/>
      <c r="GR43" s="170"/>
      <c r="GS43" s="170"/>
      <c r="GT43" s="170"/>
      <c r="GU43" s="170"/>
      <c r="GV43" s="170"/>
      <c r="GW43" s="170"/>
      <c r="GX43" s="170"/>
      <c r="GY43" s="170"/>
      <c r="GZ43" s="170"/>
      <c r="HA43" s="170"/>
      <c r="HB43" s="170"/>
      <c r="HC43" s="170"/>
      <c r="HD43" s="170"/>
      <c r="HE43" s="170"/>
      <c r="HF43" s="170"/>
      <c r="HG43" s="170"/>
      <c r="HH43" s="170"/>
      <c r="HI43" s="170"/>
      <c r="HJ43" s="170"/>
      <c r="HK43" s="170"/>
      <c r="HL43" s="170"/>
      <c r="HM43" s="170"/>
      <c r="HN43" s="170"/>
      <c r="HO43" s="170"/>
      <c r="HP43" s="170"/>
      <c r="HQ43" s="170"/>
      <c r="HR43" s="170"/>
      <c r="HS43" s="170"/>
      <c r="HT43" s="170"/>
      <c r="HU43" s="170"/>
      <c r="HV43" s="170"/>
      <c r="HW43" s="170"/>
      <c r="HX43" s="170"/>
      <c r="HY43" s="170"/>
      <c r="HZ43" s="170"/>
      <c r="IA43" s="170"/>
      <c r="IB43" s="170"/>
      <c r="IC43" s="170"/>
      <c r="ID43" s="170"/>
      <c r="IE43" s="170"/>
      <c r="IF43" s="170"/>
      <c r="IG43" s="170"/>
      <c r="IH43" s="170"/>
      <c r="II43" s="170"/>
      <c r="IJ43" s="170"/>
      <c r="IK43" s="170"/>
      <c r="IL43" s="170"/>
      <c r="IM43" s="170"/>
      <c r="IN43" s="170"/>
      <c r="IO43" s="170"/>
      <c r="IP43" s="170"/>
      <c r="IQ43" s="170"/>
      <c r="IR43" s="170"/>
      <c r="IS43" s="170"/>
      <c r="IT43" s="170"/>
      <c r="IU43" s="170"/>
      <c r="IV43" s="170"/>
      <c r="IW43" s="170"/>
      <c r="IX43" s="170"/>
      <c r="IY43" s="170"/>
      <c r="IZ43" s="170"/>
      <c r="JA43" s="170"/>
      <c r="JB43" s="170"/>
      <c r="JC43" s="170"/>
      <c r="JD43" s="170"/>
      <c r="JE43" s="170"/>
      <c r="JF43" s="170"/>
      <c r="JG43" s="170"/>
      <c r="JH43" s="170"/>
      <c r="JI43" s="170"/>
      <c r="JJ43" s="170"/>
      <c r="JK43" s="170"/>
      <c r="JL43" s="170"/>
      <c r="JM43" s="170"/>
      <c r="JN43" s="170"/>
      <c r="JO43" s="170"/>
      <c r="JP43" s="170"/>
      <c r="JQ43" s="170"/>
      <c r="JR43" s="170"/>
      <c r="JS43" s="170"/>
      <c r="JT43" s="170"/>
      <c r="JU43" s="170"/>
      <c r="JV43" s="170"/>
      <c r="JW43" s="170"/>
      <c r="JX43" s="170"/>
      <c r="JY43" s="170"/>
      <c r="JZ43" s="170"/>
      <c r="KA43" s="170"/>
      <c r="KB43" s="170"/>
      <c r="KC43" s="170"/>
      <c r="KD43" s="170"/>
      <c r="KE43" s="170"/>
      <c r="KF43" s="170"/>
      <c r="KG43" s="170"/>
      <c r="KH43" s="170"/>
      <c r="KI43" s="170"/>
      <c r="KJ43" s="170"/>
      <c r="KK43" s="170"/>
      <c r="KL43" s="170"/>
      <c r="KM43" s="170"/>
      <c r="KN43" s="170"/>
      <c r="KO43" s="170"/>
      <c r="KP43" s="170"/>
      <c r="KQ43" s="170"/>
      <c r="KR43" s="170"/>
      <c r="KS43" s="170"/>
      <c r="KT43" s="170"/>
      <c r="KU43" s="170"/>
      <c r="KV43" s="170"/>
      <c r="KW43" s="170"/>
      <c r="KX43" s="170"/>
      <c r="KY43" s="170"/>
      <c r="KZ43" s="170"/>
      <c r="LA43" s="170"/>
      <c r="LB43" s="170"/>
      <c r="LC43" s="170"/>
      <c r="LD43" s="170"/>
      <c r="LE43" s="170"/>
      <c r="LF43" s="170"/>
      <c r="LG43" s="170"/>
      <c r="LH43" s="170"/>
      <c r="LI43" s="170"/>
      <c r="LJ43" s="170"/>
      <c r="LK43" s="170"/>
      <c r="LL43" s="170"/>
      <c r="LM43" s="170"/>
      <c r="LN43" s="170"/>
      <c r="LO43" s="170"/>
      <c r="LP43" s="170"/>
      <c r="LQ43" s="170"/>
      <c r="LR43" s="170"/>
      <c r="LS43" s="170"/>
      <c r="LT43" s="170"/>
      <c r="LU43" s="170"/>
      <c r="LV43" s="170"/>
      <c r="LW43" s="170"/>
      <c r="LX43" s="170"/>
      <c r="LY43" s="170"/>
      <c r="LZ43" s="170"/>
      <c r="MA43" s="170"/>
      <c r="MB43" s="170"/>
      <c r="MC43" s="170"/>
      <c r="MD43" s="170"/>
      <c r="ME43" s="170"/>
      <c r="MF43" s="170"/>
      <c r="MG43" s="170"/>
      <c r="MH43" s="170"/>
      <c r="MI43" s="170"/>
      <c r="MJ43" s="170"/>
      <c r="MK43" s="170"/>
      <c r="ML43" s="170"/>
      <c r="MM43" s="170"/>
      <c r="MN43" s="170"/>
      <c r="MO43" s="170"/>
      <c r="MP43" s="170"/>
      <c r="MQ43" s="170"/>
      <c r="MR43" s="170"/>
      <c r="MS43" s="170"/>
      <c r="MT43" s="170"/>
      <c r="MU43" s="170"/>
      <c r="MV43" s="170"/>
      <c r="MW43" s="170"/>
      <c r="MX43" s="170"/>
      <c r="MY43" s="170"/>
      <c r="MZ43" s="170"/>
      <c r="NA43" s="170"/>
      <c r="NB43" s="170"/>
      <c r="NC43" s="170"/>
      <c r="ND43" s="170"/>
      <c r="NE43" s="170"/>
      <c r="NF43" s="170"/>
      <c r="NG43" s="170"/>
      <c r="NH43" s="170"/>
      <c r="NI43" s="170"/>
      <c r="NJ43" s="170"/>
      <c r="NK43" s="170"/>
      <c r="NL43" s="170"/>
      <c r="NM43" s="170"/>
      <c r="NN43" s="170"/>
      <c r="NO43" s="170"/>
      <c r="NP43" s="170"/>
      <c r="NQ43" s="170"/>
      <c r="NR43" s="170"/>
      <c r="NS43" s="170"/>
      <c r="NT43" s="170"/>
      <c r="NU43" s="170"/>
      <c r="NV43" s="170"/>
      <c r="NW43" s="170"/>
      <c r="NX43" s="170"/>
      <c r="NY43" s="170"/>
      <c r="NZ43" s="170"/>
      <c r="OA43" s="170"/>
      <c r="OB43" s="170"/>
      <c r="OC43" s="170"/>
      <c r="OD43" s="170"/>
      <c r="OE43" s="170"/>
      <c r="OF43" s="170"/>
      <c r="OG43" s="170"/>
      <c r="OH43" s="170"/>
      <c r="OI43" s="170"/>
      <c r="OJ43" s="170"/>
      <c r="OK43" s="170"/>
      <c r="OL43" s="170"/>
      <c r="OM43" s="170"/>
      <c r="ON43" s="170"/>
      <c r="OO43" s="170"/>
      <c r="OP43" s="170"/>
      <c r="OQ43" s="170"/>
      <c r="OR43" s="170"/>
      <c r="OS43" s="170"/>
      <c r="OT43" s="170"/>
      <c r="OU43" s="170"/>
      <c r="OV43" s="170"/>
      <c r="OW43" s="170"/>
      <c r="OX43" s="170"/>
      <c r="OY43" s="170"/>
      <c r="OZ43" s="170"/>
      <c r="PA43" s="170"/>
      <c r="PB43" s="170"/>
      <c r="PC43" s="170"/>
      <c r="PD43" s="170"/>
      <c r="PE43" s="170"/>
      <c r="PF43" s="170"/>
      <c r="PG43" s="170"/>
      <c r="PH43" s="170"/>
      <c r="PI43" s="170"/>
      <c r="PJ43" s="170"/>
      <c r="PK43" s="170"/>
      <c r="PL43" s="170"/>
      <c r="PM43" s="170"/>
      <c r="PN43" s="170"/>
      <c r="PO43" s="170"/>
      <c r="PP43" s="170"/>
      <c r="PQ43" s="170"/>
      <c r="PR43" s="170"/>
      <c r="PS43" s="170"/>
      <c r="PT43" s="170"/>
      <c r="PU43" s="170"/>
      <c r="PV43" s="170"/>
      <c r="PW43" s="170"/>
      <c r="PX43" s="170"/>
      <c r="PY43" s="170"/>
      <c r="PZ43" s="170"/>
      <c r="QA43" s="170"/>
      <c r="QB43" s="170"/>
      <c r="QC43" s="170"/>
      <c r="QD43" s="170"/>
      <c r="QE43" s="170"/>
      <c r="QF43" s="170"/>
      <c r="QG43" s="170"/>
      <c r="QH43" s="170"/>
      <c r="QI43" s="170"/>
      <c r="QJ43" s="170"/>
      <c r="QK43" s="170"/>
      <c r="QL43" s="170"/>
      <c r="QM43" s="170"/>
      <c r="QN43" s="170"/>
      <c r="QO43" s="170"/>
      <c r="QP43" s="170"/>
      <c r="QQ43" s="170"/>
      <c r="QR43" s="170"/>
      <c r="QS43" s="170"/>
      <c r="QT43" s="170"/>
      <c r="QU43" s="170"/>
      <c r="QV43" s="170"/>
      <c r="QW43" s="170"/>
      <c r="QX43" s="170"/>
      <c r="QY43" s="170"/>
      <c r="QZ43" s="170"/>
      <c r="RA43" s="170"/>
      <c r="RB43" s="170"/>
      <c r="RC43" s="170"/>
      <c r="RD43" s="170"/>
      <c r="RE43" s="170"/>
      <c r="RF43" s="170"/>
      <c r="RG43" s="170"/>
      <c r="RH43" s="170"/>
      <c r="RI43" s="170"/>
      <c r="RJ43" s="170"/>
      <c r="RK43" s="170"/>
      <c r="RL43" s="170"/>
      <c r="RM43" s="170"/>
      <c r="RN43" s="170"/>
      <c r="RO43" s="170"/>
      <c r="RP43" s="170"/>
      <c r="RQ43" s="170"/>
      <c r="RR43" s="170"/>
      <c r="RS43" s="170"/>
      <c r="RT43" s="170"/>
      <c r="RU43" s="170"/>
      <c r="RV43" s="170"/>
      <c r="RW43" s="170"/>
      <c r="RX43" s="170"/>
      <c r="RY43" s="170"/>
      <c r="RZ43" s="170"/>
      <c r="SA43" s="170"/>
      <c r="SB43" s="170"/>
      <c r="SC43" s="170"/>
      <c r="SD43" s="170"/>
      <c r="SE43" s="170"/>
      <c r="SF43" s="170"/>
      <c r="SG43" s="170"/>
      <c r="SH43" s="170"/>
      <c r="SI43" s="170"/>
      <c r="SJ43" s="170"/>
      <c r="SK43" s="170"/>
      <c r="SL43" s="170"/>
      <c r="SM43" s="170"/>
      <c r="SN43" s="170"/>
      <c r="SO43" s="170"/>
      <c r="SP43" s="170"/>
      <c r="SQ43" s="170"/>
      <c r="SR43" s="170"/>
      <c r="SS43" s="170"/>
      <c r="ST43" s="170"/>
      <c r="SU43" s="170"/>
      <c r="SV43" s="170"/>
      <c r="SW43" s="170"/>
      <c r="SX43" s="170"/>
      <c r="SY43" s="170"/>
      <c r="SZ43" s="170"/>
      <c r="TA43" s="170"/>
      <c r="TB43" s="170"/>
      <c r="TC43" s="170"/>
      <c r="TD43" s="170"/>
      <c r="TE43" s="170"/>
      <c r="TF43" s="170"/>
      <c r="TG43" s="170"/>
      <c r="TH43" s="170"/>
      <c r="TI43" s="170"/>
      <c r="TJ43" s="170"/>
      <c r="TK43" s="170"/>
      <c r="TL43" s="170"/>
      <c r="TM43" s="170"/>
      <c r="TN43" s="170"/>
      <c r="TO43" s="170"/>
      <c r="TP43" s="170"/>
      <c r="TQ43" s="170"/>
      <c r="TR43" s="170"/>
      <c r="TS43" s="170"/>
      <c r="TT43" s="170"/>
      <c r="TU43" s="170"/>
      <c r="TV43" s="170"/>
      <c r="TW43" s="170"/>
      <c r="TX43" s="170"/>
      <c r="TY43" s="170"/>
      <c r="TZ43" s="170"/>
      <c r="UA43" s="170"/>
      <c r="UB43" s="170"/>
      <c r="UC43" s="170"/>
      <c r="UD43" s="170"/>
      <c r="UE43" s="170"/>
      <c r="UF43" s="170"/>
      <c r="UG43" s="170"/>
      <c r="UH43" s="170"/>
      <c r="UI43" s="170"/>
      <c r="UJ43" s="170"/>
      <c r="UK43" s="170"/>
      <c r="UL43" s="170"/>
      <c r="UM43" s="170"/>
      <c r="UN43" s="170"/>
      <c r="UO43" s="170"/>
      <c r="UP43" s="170"/>
      <c r="UQ43" s="170"/>
      <c r="UR43" s="170"/>
      <c r="US43" s="170"/>
      <c r="UT43" s="170"/>
      <c r="UU43" s="170"/>
      <c r="UV43" s="170"/>
      <c r="UW43" s="170"/>
      <c r="UX43" s="170"/>
      <c r="UY43" s="170"/>
      <c r="UZ43" s="170"/>
      <c r="VA43" s="170"/>
      <c r="VB43" s="170"/>
      <c r="VC43" s="170"/>
      <c r="VD43" s="170"/>
      <c r="VE43" s="170"/>
      <c r="VF43" s="170"/>
      <c r="VG43" s="170"/>
      <c r="VH43" s="170"/>
      <c r="VI43" s="170"/>
      <c r="VJ43" s="170"/>
      <c r="VM43" s="171">
        <f>IF(AND($VQ43&gt;0,COUNTA(H43:VJ43)=0),0,IF(AND(COUNTBLANK(D43)=0,CNGE_2024_M1_Secc3!$Q686="X",COUNTA(H43:VJ43)=0),0,IF(AND(COUNTBLANK(D43)=0,CNGE_2024_M1_Secc3!$Q686="",COUNTA(H43:VJ43)&gt;0),0,IF(AND(COUNTBLANK(D43)=1,COUNTA(H43:VJ43)=0),0,1))))</f>
        <v>0</v>
      </c>
      <c r="VN43" s="194">
        <f t="shared" si="0"/>
        <v>0</v>
      </c>
      <c r="VO43" s="200">
        <f>IF(AND(CNGE_2024_M1_Secc3!$Q686="X",COUNTA(H43:VJ43)&gt;0),1,0)</f>
        <v>0</v>
      </c>
      <c r="VP43" s="211">
        <f>IF(SUM(H43:VJ43)=SUM(CNGE_2024_M1_Secc3!S686:AD686),0,1)</f>
        <v>0</v>
      </c>
      <c r="VQ43" s="200">
        <f>IF(COUNTIF(CNGE_2024_M1_Secc3!M97,"NA")&gt;0,1,IF(AND(CNGE_2024_M1_Secc3!S97&lt;&gt;"",CNGE_2024_M1_Secc3!S97&lt;&gt;1),1,0))</f>
        <v>0</v>
      </c>
    </row>
    <row r="44" spans="1:589" customFormat="1" ht="15" customHeight="1">
      <c r="A44" s="115"/>
      <c r="B44" s="87"/>
      <c r="C44" s="32" t="s">
        <v>76</v>
      </c>
      <c r="D44" s="361" t="str">
        <f>IF(CNGE_2024_M1_Secc3!D98="","",CNGE_2024_M1_Secc3!D98)</f>
        <v/>
      </c>
      <c r="E44" s="361"/>
      <c r="F44" s="361"/>
      <c r="G44" s="361"/>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0"/>
      <c r="DJ44" s="170"/>
      <c r="DK44" s="170"/>
      <c r="DL44" s="170"/>
      <c r="DM44" s="170"/>
      <c r="DN44" s="170"/>
      <c r="DO44" s="170"/>
      <c r="DP44" s="170"/>
      <c r="DQ44" s="170"/>
      <c r="DR44" s="170"/>
      <c r="DS44" s="170"/>
      <c r="DT44" s="170"/>
      <c r="DU44" s="170"/>
      <c r="DV44" s="170"/>
      <c r="DW44" s="170"/>
      <c r="DX44" s="170"/>
      <c r="DY44" s="170"/>
      <c r="DZ44" s="170"/>
      <c r="EA44" s="170"/>
      <c r="EB44" s="170"/>
      <c r="EC44" s="170"/>
      <c r="ED44" s="170"/>
      <c r="EE44" s="170"/>
      <c r="EF44" s="170"/>
      <c r="EG44" s="170"/>
      <c r="EH44" s="170"/>
      <c r="EI44" s="170"/>
      <c r="EJ44" s="170"/>
      <c r="EK44" s="170"/>
      <c r="EL44" s="170"/>
      <c r="EM44" s="170"/>
      <c r="EN44" s="170"/>
      <c r="EO44" s="170"/>
      <c r="EP44" s="170"/>
      <c r="EQ44" s="170"/>
      <c r="ER44" s="170"/>
      <c r="ES44" s="170"/>
      <c r="ET44" s="170"/>
      <c r="EU44" s="170"/>
      <c r="EV44" s="170"/>
      <c r="EW44" s="170"/>
      <c r="EX44" s="170"/>
      <c r="EY44" s="170"/>
      <c r="EZ44" s="170"/>
      <c r="FA44" s="170"/>
      <c r="FB44" s="170"/>
      <c r="FC44" s="170"/>
      <c r="FD44" s="170"/>
      <c r="FE44" s="170"/>
      <c r="FF44" s="170"/>
      <c r="FG44" s="170"/>
      <c r="FH44" s="170"/>
      <c r="FI44" s="170"/>
      <c r="FJ44" s="170"/>
      <c r="FK44" s="170"/>
      <c r="FL44" s="170"/>
      <c r="FM44" s="170"/>
      <c r="FN44" s="170"/>
      <c r="FO44" s="170"/>
      <c r="FP44" s="170"/>
      <c r="FQ44" s="170"/>
      <c r="FR44" s="170"/>
      <c r="FS44" s="170"/>
      <c r="FT44" s="170"/>
      <c r="FU44" s="170"/>
      <c r="FV44" s="170"/>
      <c r="FW44" s="170"/>
      <c r="FX44" s="170"/>
      <c r="FY44" s="170"/>
      <c r="FZ44" s="170"/>
      <c r="GA44" s="170"/>
      <c r="GB44" s="170"/>
      <c r="GC44" s="170"/>
      <c r="GD44" s="170"/>
      <c r="GE44" s="170"/>
      <c r="GF44" s="170"/>
      <c r="GG44" s="170"/>
      <c r="GH44" s="170"/>
      <c r="GI44" s="170"/>
      <c r="GJ44" s="170"/>
      <c r="GK44" s="170"/>
      <c r="GL44" s="170"/>
      <c r="GM44" s="170"/>
      <c r="GN44" s="170"/>
      <c r="GO44" s="170"/>
      <c r="GP44" s="170"/>
      <c r="GQ44" s="170"/>
      <c r="GR44" s="170"/>
      <c r="GS44" s="170"/>
      <c r="GT44" s="170"/>
      <c r="GU44" s="170"/>
      <c r="GV44" s="170"/>
      <c r="GW44" s="170"/>
      <c r="GX44" s="170"/>
      <c r="GY44" s="170"/>
      <c r="GZ44" s="170"/>
      <c r="HA44" s="170"/>
      <c r="HB44" s="170"/>
      <c r="HC44" s="170"/>
      <c r="HD44" s="170"/>
      <c r="HE44" s="170"/>
      <c r="HF44" s="170"/>
      <c r="HG44" s="170"/>
      <c r="HH44" s="170"/>
      <c r="HI44" s="170"/>
      <c r="HJ44" s="170"/>
      <c r="HK44" s="170"/>
      <c r="HL44" s="170"/>
      <c r="HM44" s="170"/>
      <c r="HN44" s="170"/>
      <c r="HO44" s="170"/>
      <c r="HP44" s="170"/>
      <c r="HQ44" s="170"/>
      <c r="HR44" s="170"/>
      <c r="HS44" s="170"/>
      <c r="HT44" s="170"/>
      <c r="HU44" s="170"/>
      <c r="HV44" s="170"/>
      <c r="HW44" s="170"/>
      <c r="HX44" s="170"/>
      <c r="HY44" s="170"/>
      <c r="HZ44" s="170"/>
      <c r="IA44" s="170"/>
      <c r="IB44" s="170"/>
      <c r="IC44" s="170"/>
      <c r="ID44" s="170"/>
      <c r="IE44" s="170"/>
      <c r="IF44" s="170"/>
      <c r="IG44" s="170"/>
      <c r="IH44" s="170"/>
      <c r="II44" s="170"/>
      <c r="IJ44" s="170"/>
      <c r="IK44" s="170"/>
      <c r="IL44" s="170"/>
      <c r="IM44" s="170"/>
      <c r="IN44" s="170"/>
      <c r="IO44" s="170"/>
      <c r="IP44" s="170"/>
      <c r="IQ44" s="170"/>
      <c r="IR44" s="170"/>
      <c r="IS44" s="170"/>
      <c r="IT44" s="170"/>
      <c r="IU44" s="170"/>
      <c r="IV44" s="170"/>
      <c r="IW44" s="170"/>
      <c r="IX44" s="170"/>
      <c r="IY44" s="170"/>
      <c r="IZ44" s="170"/>
      <c r="JA44" s="170"/>
      <c r="JB44" s="170"/>
      <c r="JC44" s="170"/>
      <c r="JD44" s="170"/>
      <c r="JE44" s="170"/>
      <c r="JF44" s="170"/>
      <c r="JG44" s="170"/>
      <c r="JH44" s="170"/>
      <c r="JI44" s="170"/>
      <c r="JJ44" s="170"/>
      <c r="JK44" s="170"/>
      <c r="JL44" s="170"/>
      <c r="JM44" s="170"/>
      <c r="JN44" s="170"/>
      <c r="JO44" s="170"/>
      <c r="JP44" s="170"/>
      <c r="JQ44" s="170"/>
      <c r="JR44" s="170"/>
      <c r="JS44" s="170"/>
      <c r="JT44" s="170"/>
      <c r="JU44" s="170"/>
      <c r="JV44" s="170"/>
      <c r="JW44" s="170"/>
      <c r="JX44" s="170"/>
      <c r="JY44" s="170"/>
      <c r="JZ44" s="170"/>
      <c r="KA44" s="170"/>
      <c r="KB44" s="170"/>
      <c r="KC44" s="170"/>
      <c r="KD44" s="170"/>
      <c r="KE44" s="170"/>
      <c r="KF44" s="170"/>
      <c r="KG44" s="170"/>
      <c r="KH44" s="170"/>
      <c r="KI44" s="170"/>
      <c r="KJ44" s="170"/>
      <c r="KK44" s="170"/>
      <c r="KL44" s="170"/>
      <c r="KM44" s="170"/>
      <c r="KN44" s="170"/>
      <c r="KO44" s="170"/>
      <c r="KP44" s="170"/>
      <c r="KQ44" s="170"/>
      <c r="KR44" s="170"/>
      <c r="KS44" s="170"/>
      <c r="KT44" s="170"/>
      <c r="KU44" s="170"/>
      <c r="KV44" s="170"/>
      <c r="KW44" s="170"/>
      <c r="KX44" s="170"/>
      <c r="KY44" s="170"/>
      <c r="KZ44" s="170"/>
      <c r="LA44" s="170"/>
      <c r="LB44" s="170"/>
      <c r="LC44" s="170"/>
      <c r="LD44" s="170"/>
      <c r="LE44" s="170"/>
      <c r="LF44" s="170"/>
      <c r="LG44" s="170"/>
      <c r="LH44" s="170"/>
      <c r="LI44" s="170"/>
      <c r="LJ44" s="170"/>
      <c r="LK44" s="170"/>
      <c r="LL44" s="170"/>
      <c r="LM44" s="170"/>
      <c r="LN44" s="170"/>
      <c r="LO44" s="170"/>
      <c r="LP44" s="170"/>
      <c r="LQ44" s="170"/>
      <c r="LR44" s="170"/>
      <c r="LS44" s="170"/>
      <c r="LT44" s="170"/>
      <c r="LU44" s="170"/>
      <c r="LV44" s="170"/>
      <c r="LW44" s="170"/>
      <c r="LX44" s="170"/>
      <c r="LY44" s="170"/>
      <c r="LZ44" s="170"/>
      <c r="MA44" s="170"/>
      <c r="MB44" s="170"/>
      <c r="MC44" s="170"/>
      <c r="MD44" s="170"/>
      <c r="ME44" s="170"/>
      <c r="MF44" s="170"/>
      <c r="MG44" s="170"/>
      <c r="MH44" s="170"/>
      <c r="MI44" s="170"/>
      <c r="MJ44" s="170"/>
      <c r="MK44" s="170"/>
      <c r="ML44" s="170"/>
      <c r="MM44" s="170"/>
      <c r="MN44" s="170"/>
      <c r="MO44" s="170"/>
      <c r="MP44" s="170"/>
      <c r="MQ44" s="170"/>
      <c r="MR44" s="170"/>
      <c r="MS44" s="170"/>
      <c r="MT44" s="170"/>
      <c r="MU44" s="170"/>
      <c r="MV44" s="170"/>
      <c r="MW44" s="170"/>
      <c r="MX44" s="170"/>
      <c r="MY44" s="170"/>
      <c r="MZ44" s="170"/>
      <c r="NA44" s="170"/>
      <c r="NB44" s="170"/>
      <c r="NC44" s="170"/>
      <c r="ND44" s="170"/>
      <c r="NE44" s="170"/>
      <c r="NF44" s="170"/>
      <c r="NG44" s="170"/>
      <c r="NH44" s="170"/>
      <c r="NI44" s="170"/>
      <c r="NJ44" s="170"/>
      <c r="NK44" s="170"/>
      <c r="NL44" s="170"/>
      <c r="NM44" s="170"/>
      <c r="NN44" s="170"/>
      <c r="NO44" s="170"/>
      <c r="NP44" s="170"/>
      <c r="NQ44" s="170"/>
      <c r="NR44" s="170"/>
      <c r="NS44" s="170"/>
      <c r="NT44" s="170"/>
      <c r="NU44" s="170"/>
      <c r="NV44" s="170"/>
      <c r="NW44" s="170"/>
      <c r="NX44" s="170"/>
      <c r="NY44" s="170"/>
      <c r="NZ44" s="170"/>
      <c r="OA44" s="170"/>
      <c r="OB44" s="170"/>
      <c r="OC44" s="170"/>
      <c r="OD44" s="170"/>
      <c r="OE44" s="170"/>
      <c r="OF44" s="170"/>
      <c r="OG44" s="170"/>
      <c r="OH44" s="170"/>
      <c r="OI44" s="170"/>
      <c r="OJ44" s="170"/>
      <c r="OK44" s="170"/>
      <c r="OL44" s="170"/>
      <c r="OM44" s="170"/>
      <c r="ON44" s="170"/>
      <c r="OO44" s="170"/>
      <c r="OP44" s="170"/>
      <c r="OQ44" s="170"/>
      <c r="OR44" s="170"/>
      <c r="OS44" s="170"/>
      <c r="OT44" s="170"/>
      <c r="OU44" s="170"/>
      <c r="OV44" s="170"/>
      <c r="OW44" s="170"/>
      <c r="OX44" s="170"/>
      <c r="OY44" s="170"/>
      <c r="OZ44" s="170"/>
      <c r="PA44" s="170"/>
      <c r="PB44" s="170"/>
      <c r="PC44" s="170"/>
      <c r="PD44" s="170"/>
      <c r="PE44" s="170"/>
      <c r="PF44" s="170"/>
      <c r="PG44" s="170"/>
      <c r="PH44" s="170"/>
      <c r="PI44" s="170"/>
      <c r="PJ44" s="170"/>
      <c r="PK44" s="170"/>
      <c r="PL44" s="170"/>
      <c r="PM44" s="170"/>
      <c r="PN44" s="170"/>
      <c r="PO44" s="170"/>
      <c r="PP44" s="170"/>
      <c r="PQ44" s="170"/>
      <c r="PR44" s="170"/>
      <c r="PS44" s="170"/>
      <c r="PT44" s="170"/>
      <c r="PU44" s="170"/>
      <c r="PV44" s="170"/>
      <c r="PW44" s="170"/>
      <c r="PX44" s="170"/>
      <c r="PY44" s="170"/>
      <c r="PZ44" s="170"/>
      <c r="QA44" s="170"/>
      <c r="QB44" s="170"/>
      <c r="QC44" s="170"/>
      <c r="QD44" s="170"/>
      <c r="QE44" s="170"/>
      <c r="QF44" s="170"/>
      <c r="QG44" s="170"/>
      <c r="QH44" s="170"/>
      <c r="QI44" s="170"/>
      <c r="QJ44" s="170"/>
      <c r="QK44" s="170"/>
      <c r="QL44" s="170"/>
      <c r="QM44" s="170"/>
      <c r="QN44" s="170"/>
      <c r="QO44" s="170"/>
      <c r="QP44" s="170"/>
      <c r="QQ44" s="170"/>
      <c r="QR44" s="170"/>
      <c r="QS44" s="170"/>
      <c r="QT44" s="170"/>
      <c r="QU44" s="170"/>
      <c r="QV44" s="170"/>
      <c r="QW44" s="170"/>
      <c r="QX44" s="170"/>
      <c r="QY44" s="170"/>
      <c r="QZ44" s="170"/>
      <c r="RA44" s="170"/>
      <c r="RB44" s="170"/>
      <c r="RC44" s="170"/>
      <c r="RD44" s="170"/>
      <c r="RE44" s="170"/>
      <c r="RF44" s="170"/>
      <c r="RG44" s="170"/>
      <c r="RH44" s="170"/>
      <c r="RI44" s="170"/>
      <c r="RJ44" s="170"/>
      <c r="RK44" s="170"/>
      <c r="RL44" s="170"/>
      <c r="RM44" s="170"/>
      <c r="RN44" s="170"/>
      <c r="RO44" s="170"/>
      <c r="RP44" s="170"/>
      <c r="RQ44" s="170"/>
      <c r="RR44" s="170"/>
      <c r="RS44" s="170"/>
      <c r="RT44" s="170"/>
      <c r="RU44" s="170"/>
      <c r="RV44" s="170"/>
      <c r="RW44" s="170"/>
      <c r="RX44" s="170"/>
      <c r="RY44" s="170"/>
      <c r="RZ44" s="170"/>
      <c r="SA44" s="170"/>
      <c r="SB44" s="170"/>
      <c r="SC44" s="170"/>
      <c r="SD44" s="170"/>
      <c r="SE44" s="170"/>
      <c r="SF44" s="170"/>
      <c r="SG44" s="170"/>
      <c r="SH44" s="170"/>
      <c r="SI44" s="170"/>
      <c r="SJ44" s="170"/>
      <c r="SK44" s="170"/>
      <c r="SL44" s="170"/>
      <c r="SM44" s="170"/>
      <c r="SN44" s="170"/>
      <c r="SO44" s="170"/>
      <c r="SP44" s="170"/>
      <c r="SQ44" s="170"/>
      <c r="SR44" s="170"/>
      <c r="SS44" s="170"/>
      <c r="ST44" s="170"/>
      <c r="SU44" s="170"/>
      <c r="SV44" s="170"/>
      <c r="SW44" s="170"/>
      <c r="SX44" s="170"/>
      <c r="SY44" s="170"/>
      <c r="SZ44" s="170"/>
      <c r="TA44" s="170"/>
      <c r="TB44" s="170"/>
      <c r="TC44" s="170"/>
      <c r="TD44" s="170"/>
      <c r="TE44" s="170"/>
      <c r="TF44" s="170"/>
      <c r="TG44" s="170"/>
      <c r="TH44" s="170"/>
      <c r="TI44" s="170"/>
      <c r="TJ44" s="170"/>
      <c r="TK44" s="170"/>
      <c r="TL44" s="170"/>
      <c r="TM44" s="170"/>
      <c r="TN44" s="170"/>
      <c r="TO44" s="170"/>
      <c r="TP44" s="170"/>
      <c r="TQ44" s="170"/>
      <c r="TR44" s="170"/>
      <c r="TS44" s="170"/>
      <c r="TT44" s="170"/>
      <c r="TU44" s="170"/>
      <c r="TV44" s="170"/>
      <c r="TW44" s="170"/>
      <c r="TX44" s="170"/>
      <c r="TY44" s="170"/>
      <c r="TZ44" s="170"/>
      <c r="UA44" s="170"/>
      <c r="UB44" s="170"/>
      <c r="UC44" s="170"/>
      <c r="UD44" s="170"/>
      <c r="UE44" s="170"/>
      <c r="UF44" s="170"/>
      <c r="UG44" s="170"/>
      <c r="UH44" s="170"/>
      <c r="UI44" s="170"/>
      <c r="UJ44" s="170"/>
      <c r="UK44" s="170"/>
      <c r="UL44" s="170"/>
      <c r="UM44" s="170"/>
      <c r="UN44" s="170"/>
      <c r="UO44" s="170"/>
      <c r="UP44" s="170"/>
      <c r="UQ44" s="170"/>
      <c r="UR44" s="170"/>
      <c r="US44" s="170"/>
      <c r="UT44" s="170"/>
      <c r="UU44" s="170"/>
      <c r="UV44" s="170"/>
      <c r="UW44" s="170"/>
      <c r="UX44" s="170"/>
      <c r="UY44" s="170"/>
      <c r="UZ44" s="170"/>
      <c r="VA44" s="170"/>
      <c r="VB44" s="170"/>
      <c r="VC44" s="170"/>
      <c r="VD44" s="170"/>
      <c r="VE44" s="170"/>
      <c r="VF44" s="170"/>
      <c r="VG44" s="170"/>
      <c r="VH44" s="170"/>
      <c r="VI44" s="170"/>
      <c r="VJ44" s="170"/>
      <c r="VM44" s="171">
        <f>IF(AND($VQ44&gt;0,COUNTA(H44:VJ44)=0),0,IF(AND(COUNTBLANK(D44)=0,CNGE_2024_M1_Secc3!$Q687="X",COUNTA(H44:VJ44)=0),0,IF(AND(COUNTBLANK(D44)=0,CNGE_2024_M1_Secc3!$Q687="",COUNTA(H44:VJ44)&gt;0),0,IF(AND(COUNTBLANK(D44)=1,COUNTA(H44:VJ44)=0),0,1))))</f>
        <v>0</v>
      </c>
      <c r="VN44" s="194">
        <f t="shared" si="0"/>
        <v>0</v>
      </c>
      <c r="VO44" s="200">
        <f>IF(AND(CNGE_2024_M1_Secc3!$Q687="X",COUNTA(H44:VJ44)&gt;0),1,0)</f>
        <v>0</v>
      </c>
      <c r="VP44" s="211">
        <f>IF(SUM(H44:VJ44)=SUM(CNGE_2024_M1_Secc3!S687:AD687),0,1)</f>
        <v>0</v>
      </c>
      <c r="VQ44" s="200">
        <f>IF(COUNTIF(CNGE_2024_M1_Secc3!M98,"NA")&gt;0,1,IF(AND(CNGE_2024_M1_Secc3!S98&lt;&gt;"",CNGE_2024_M1_Secc3!S98&lt;&gt;1),1,0))</f>
        <v>0</v>
      </c>
    </row>
    <row r="45" spans="1:589" customFormat="1" ht="15" customHeight="1">
      <c r="A45" s="115"/>
      <c r="B45" s="87"/>
      <c r="C45" s="32" t="s">
        <v>77</v>
      </c>
      <c r="D45" s="361" t="str">
        <f>IF(CNGE_2024_M1_Secc3!D99="","",CNGE_2024_M1_Secc3!D99)</f>
        <v/>
      </c>
      <c r="E45" s="361"/>
      <c r="F45" s="361"/>
      <c r="G45" s="361"/>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c r="BU45" s="170"/>
      <c r="BV45" s="170"/>
      <c r="BW45" s="170"/>
      <c r="BX45" s="170"/>
      <c r="BY45" s="170"/>
      <c r="BZ45" s="170"/>
      <c r="CA45" s="170"/>
      <c r="CB45" s="170"/>
      <c r="CC45" s="170"/>
      <c r="CD45" s="170"/>
      <c r="CE45" s="170"/>
      <c r="CF45" s="170"/>
      <c r="CG45" s="170"/>
      <c r="CH45" s="170"/>
      <c r="CI45" s="170"/>
      <c r="CJ45" s="170"/>
      <c r="CK45" s="170"/>
      <c r="CL45" s="170"/>
      <c r="CM45" s="170"/>
      <c r="CN45" s="170"/>
      <c r="CO45" s="170"/>
      <c r="CP45" s="170"/>
      <c r="CQ45" s="170"/>
      <c r="CR45" s="170"/>
      <c r="CS45" s="170"/>
      <c r="CT45" s="170"/>
      <c r="CU45" s="170"/>
      <c r="CV45" s="170"/>
      <c r="CW45" s="170"/>
      <c r="CX45" s="170"/>
      <c r="CY45" s="170"/>
      <c r="CZ45" s="170"/>
      <c r="DA45" s="170"/>
      <c r="DB45" s="170"/>
      <c r="DC45" s="170"/>
      <c r="DD45" s="170"/>
      <c r="DE45" s="170"/>
      <c r="DF45" s="170"/>
      <c r="DG45" s="170"/>
      <c r="DH45" s="170"/>
      <c r="DI45" s="170"/>
      <c r="DJ45" s="170"/>
      <c r="DK45" s="170"/>
      <c r="DL45" s="170"/>
      <c r="DM45" s="170"/>
      <c r="DN45" s="170"/>
      <c r="DO45" s="170"/>
      <c r="DP45" s="170"/>
      <c r="DQ45" s="170"/>
      <c r="DR45" s="170"/>
      <c r="DS45" s="170"/>
      <c r="DT45" s="170"/>
      <c r="DU45" s="170"/>
      <c r="DV45" s="170"/>
      <c r="DW45" s="170"/>
      <c r="DX45" s="170"/>
      <c r="DY45" s="170"/>
      <c r="DZ45" s="170"/>
      <c r="EA45" s="170"/>
      <c r="EB45" s="170"/>
      <c r="EC45" s="170"/>
      <c r="ED45" s="170"/>
      <c r="EE45" s="170"/>
      <c r="EF45" s="170"/>
      <c r="EG45" s="170"/>
      <c r="EH45" s="170"/>
      <c r="EI45" s="170"/>
      <c r="EJ45" s="170"/>
      <c r="EK45" s="170"/>
      <c r="EL45" s="170"/>
      <c r="EM45" s="170"/>
      <c r="EN45" s="170"/>
      <c r="EO45" s="170"/>
      <c r="EP45" s="170"/>
      <c r="EQ45" s="170"/>
      <c r="ER45" s="170"/>
      <c r="ES45" s="170"/>
      <c r="ET45" s="170"/>
      <c r="EU45" s="170"/>
      <c r="EV45" s="170"/>
      <c r="EW45" s="170"/>
      <c r="EX45" s="170"/>
      <c r="EY45" s="170"/>
      <c r="EZ45" s="170"/>
      <c r="FA45" s="170"/>
      <c r="FB45" s="170"/>
      <c r="FC45" s="170"/>
      <c r="FD45" s="170"/>
      <c r="FE45" s="170"/>
      <c r="FF45" s="170"/>
      <c r="FG45" s="170"/>
      <c r="FH45" s="170"/>
      <c r="FI45" s="170"/>
      <c r="FJ45" s="170"/>
      <c r="FK45" s="170"/>
      <c r="FL45" s="170"/>
      <c r="FM45" s="170"/>
      <c r="FN45" s="170"/>
      <c r="FO45" s="170"/>
      <c r="FP45" s="170"/>
      <c r="FQ45" s="170"/>
      <c r="FR45" s="170"/>
      <c r="FS45" s="170"/>
      <c r="FT45" s="170"/>
      <c r="FU45" s="170"/>
      <c r="FV45" s="170"/>
      <c r="FW45" s="170"/>
      <c r="FX45" s="170"/>
      <c r="FY45" s="170"/>
      <c r="FZ45" s="170"/>
      <c r="GA45" s="170"/>
      <c r="GB45" s="170"/>
      <c r="GC45" s="170"/>
      <c r="GD45" s="170"/>
      <c r="GE45" s="170"/>
      <c r="GF45" s="170"/>
      <c r="GG45" s="170"/>
      <c r="GH45" s="170"/>
      <c r="GI45" s="170"/>
      <c r="GJ45" s="170"/>
      <c r="GK45" s="170"/>
      <c r="GL45" s="170"/>
      <c r="GM45" s="170"/>
      <c r="GN45" s="170"/>
      <c r="GO45" s="170"/>
      <c r="GP45" s="170"/>
      <c r="GQ45" s="170"/>
      <c r="GR45" s="170"/>
      <c r="GS45" s="170"/>
      <c r="GT45" s="170"/>
      <c r="GU45" s="170"/>
      <c r="GV45" s="170"/>
      <c r="GW45" s="170"/>
      <c r="GX45" s="170"/>
      <c r="GY45" s="170"/>
      <c r="GZ45" s="170"/>
      <c r="HA45" s="170"/>
      <c r="HB45" s="170"/>
      <c r="HC45" s="170"/>
      <c r="HD45" s="170"/>
      <c r="HE45" s="170"/>
      <c r="HF45" s="170"/>
      <c r="HG45" s="170"/>
      <c r="HH45" s="170"/>
      <c r="HI45" s="170"/>
      <c r="HJ45" s="170"/>
      <c r="HK45" s="170"/>
      <c r="HL45" s="170"/>
      <c r="HM45" s="170"/>
      <c r="HN45" s="170"/>
      <c r="HO45" s="170"/>
      <c r="HP45" s="170"/>
      <c r="HQ45" s="170"/>
      <c r="HR45" s="170"/>
      <c r="HS45" s="170"/>
      <c r="HT45" s="170"/>
      <c r="HU45" s="170"/>
      <c r="HV45" s="170"/>
      <c r="HW45" s="170"/>
      <c r="HX45" s="170"/>
      <c r="HY45" s="170"/>
      <c r="HZ45" s="170"/>
      <c r="IA45" s="170"/>
      <c r="IB45" s="170"/>
      <c r="IC45" s="170"/>
      <c r="ID45" s="170"/>
      <c r="IE45" s="170"/>
      <c r="IF45" s="170"/>
      <c r="IG45" s="170"/>
      <c r="IH45" s="170"/>
      <c r="II45" s="170"/>
      <c r="IJ45" s="170"/>
      <c r="IK45" s="170"/>
      <c r="IL45" s="170"/>
      <c r="IM45" s="170"/>
      <c r="IN45" s="170"/>
      <c r="IO45" s="170"/>
      <c r="IP45" s="170"/>
      <c r="IQ45" s="170"/>
      <c r="IR45" s="170"/>
      <c r="IS45" s="170"/>
      <c r="IT45" s="170"/>
      <c r="IU45" s="170"/>
      <c r="IV45" s="170"/>
      <c r="IW45" s="170"/>
      <c r="IX45" s="170"/>
      <c r="IY45" s="170"/>
      <c r="IZ45" s="170"/>
      <c r="JA45" s="170"/>
      <c r="JB45" s="170"/>
      <c r="JC45" s="170"/>
      <c r="JD45" s="170"/>
      <c r="JE45" s="170"/>
      <c r="JF45" s="170"/>
      <c r="JG45" s="170"/>
      <c r="JH45" s="170"/>
      <c r="JI45" s="170"/>
      <c r="JJ45" s="170"/>
      <c r="JK45" s="170"/>
      <c r="JL45" s="170"/>
      <c r="JM45" s="170"/>
      <c r="JN45" s="170"/>
      <c r="JO45" s="170"/>
      <c r="JP45" s="170"/>
      <c r="JQ45" s="170"/>
      <c r="JR45" s="170"/>
      <c r="JS45" s="170"/>
      <c r="JT45" s="170"/>
      <c r="JU45" s="170"/>
      <c r="JV45" s="170"/>
      <c r="JW45" s="170"/>
      <c r="JX45" s="170"/>
      <c r="JY45" s="170"/>
      <c r="JZ45" s="170"/>
      <c r="KA45" s="170"/>
      <c r="KB45" s="170"/>
      <c r="KC45" s="170"/>
      <c r="KD45" s="170"/>
      <c r="KE45" s="170"/>
      <c r="KF45" s="170"/>
      <c r="KG45" s="170"/>
      <c r="KH45" s="170"/>
      <c r="KI45" s="170"/>
      <c r="KJ45" s="170"/>
      <c r="KK45" s="170"/>
      <c r="KL45" s="170"/>
      <c r="KM45" s="170"/>
      <c r="KN45" s="170"/>
      <c r="KO45" s="170"/>
      <c r="KP45" s="170"/>
      <c r="KQ45" s="170"/>
      <c r="KR45" s="170"/>
      <c r="KS45" s="170"/>
      <c r="KT45" s="170"/>
      <c r="KU45" s="170"/>
      <c r="KV45" s="170"/>
      <c r="KW45" s="170"/>
      <c r="KX45" s="170"/>
      <c r="KY45" s="170"/>
      <c r="KZ45" s="170"/>
      <c r="LA45" s="170"/>
      <c r="LB45" s="170"/>
      <c r="LC45" s="170"/>
      <c r="LD45" s="170"/>
      <c r="LE45" s="170"/>
      <c r="LF45" s="170"/>
      <c r="LG45" s="170"/>
      <c r="LH45" s="170"/>
      <c r="LI45" s="170"/>
      <c r="LJ45" s="170"/>
      <c r="LK45" s="170"/>
      <c r="LL45" s="170"/>
      <c r="LM45" s="170"/>
      <c r="LN45" s="170"/>
      <c r="LO45" s="170"/>
      <c r="LP45" s="170"/>
      <c r="LQ45" s="170"/>
      <c r="LR45" s="170"/>
      <c r="LS45" s="170"/>
      <c r="LT45" s="170"/>
      <c r="LU45" s="170"/>
      <c r="LV45" s="170"/>
      <c r="LW45" s="170"/>
      <c r="LX45" s="170"/>
      <c r="LY45" s="170"/>
      <c r="LZ45" s="170"/>
      <c r="MA45" s="170"/>
      <c r="MB45" s="170"/>
      <c r="MC45" s="170"/>
      <c r="MD45" s="170"/>
      <c r="ME45" s="170"/>
      <c r="MF45" s="170"/>
      <c r="MG45" s="170"/>
      <c r="MH45" s="170"/>
      <c r="MI45" s="170"/>
      <c r="MJ45" s="170"/>
      <c r="MK45" s="170"/>
      <c r="ML45" s="170"/>
      <c r="MM45" s="170"/>
      <c r="MN45" s="170"/>
      <c r="MO45" s="170"/>
      <c r="MP45" s="170"/>
      <c r="MQ45" s="170"/>
      <c r="MR45" s="170"/>
      <c r="MS45" s="170"/>
      <c r="MT45" s="170"/>
      <c r="MU45" s="170"/>
      <c r="MV45" s="170"/>
      <c r="MW45" s="170"/>
      <c r="MX45" s="170"/>
      <c r="MY45" s="170"/>
      <c r="MZ45" s="170"/>
      <c r="NA45" s="170"/>
      <c r="NB45" s="170"/>
      <c r="NC45" s="170"/>
      <c r="ND45" s="170"/>
      <c r="NE45" s="170"/>
      <c r="NF45" s="170"/>
      <c r="NG45" s="170"/>
      <c r="NH45" s="170"/>
      <c r="NI45" s="170"/>
      <c r="NJ45" s="170"/>
      <c r="NK45" s="170"/>
      <c r="NL45" s="170"/>
      <c r="NM45" s="170"/>
      <c r="NN45" s="170"/>
      <c r="NO45" s="170"/>
      <c r="NP45" s="170"/>
      <c r="NQ45" s="170"/>
      <c r="NR45" s="170"/>
      <c r="NS45" s="170"/>
      <c r="NT45" s="170"/>
      <c r="NU45" s="170"/>
      <c r="NV45" s="170"/>
      <c r="NW45" s="170"/>
      <c r="NX45" s="170"/>
      <c r="NY45" s="170"/>
      <c r="NZ45" s="170"/>
      <c r="OA45" s="170"/>
      <c r="OB45" s="170"/>
      <c r="OC45" s="170"/>
      <c r="OD45" s="170"/>
      <c r="OE45" s="170"/>
      <c r="OF45" s="170"/>
      <c r="OG45" s="170"/>
      <c r="OH45" s="170"/>
      <c r="OI45" s="170"/>
      <c r="OJ45" s="170"/>
      <c r="OK45" s="170"/>
      <c r="OL45" s="170"/>
      <c r="OM45" s="170"/>
      <c r="ON45" s="170"/>
      <c r="OO45" s="170"/>
      <c r="OP45" s="170"/>
      <c r="OQ45" s="170"/>
      <c r="OR45" s="170"/>
      <c r="OS45" s="170"/>
      <c r="OT45" s="170"/>
      <c r="OU45" s="170"/>
      <c r="OV45" s="170"/>
      <c r="OW45" s="170"/>
      <c r="OX45" s="170"/>
      <c r="OY45" s="170"/>
      <c r="OZ45" s="170"/>
      <c r="PA45" s="170"/>
      <c r="PB45" s="170"/>
      <c r="PC45" s="170"/>
      <c r="PD45" s="170"/>
      <c r="PE45" s="170"/>
      <c r="PF45" s="170"/>
      <c r="PG45" s="170"/>
      <c r="PH45" s="170"/>
      <c r="PI45" s="170"/>
      <c r="PJ45" s="170"/>
      <c r="PK45" s="170"/>
      <c r="PL45" s="170"/>
      <c r="PM45" s="170"/>
      <c r="PN45" s="170"/>
      <c r="PO45" s="170"/>
      <c r="PP45" s="170"/>
      <c r="PQ45" s="170"/>
      <c r="PR45" s="170"/>
      <c r="PS45" s="170"/>
      <c r="PT45" s="170"/>
      <c r="PU45" s="170"/>
      <c r="PV45" s="170"/>
      <c r="PW45" s="170"/>
      <c r="PX45" s="170"/>
      <c r="PY45" s="170"/>
      <c r="PZ45" s="170"/>
      <c r="QA45" s="170"/>
      <c r="QB45" s="170"/>
      <c r="QC45" s="170"/>
      <c r="QD45" s="170"/>
      <c r="QE45" s="170"/>
      <c r="QF45" s="170"/>
      <c r="QG45" s="170"/>
      <c r="QH45" s="170"/>
      <c r="QI45" s="170"/>
      <c r="QJ45" s="170"/>
      <c r="QK45" s="170"/>
      <c r="QL45" s="170"/>
      <c r="QM45" s="170"/>
      <c r="QN45" s="170"/>
      <c r="QO45" s="170"/>
      <c r="QP45" s="170"/>
      <c r="QQ45" s="170"/>
      <c r="QR45" s="170"/>
      <c r="QS45" s="170"/>
      <c r="QT45" s="170"/>
      <c r="QU45" s="170"/>
      <c r="QV45" s="170"/>
      <c r="QW45" s="170"/>
      <c r="QX45" s="170"/>
      <c r="QY45" s="170"/>
      <c r="QZ45" s="170"/>
      <c r="RA45" s="170"/>
      <c r="RB45" s="170"/>
      <c r="RC45" s="170"/>
      <c r="RD45" s="170"/>
      <c r="RE45" s="170"/>
      <c r="RF45" s="170"/>
      <c r="RG45" s="170"/>
      <c r="RH45" s="170"/>
      <c r="RI45" s="170"/>
      <c r="RJ45" s="170"/>
      <c r="RK45" s="170"/>
      <c r="RL45" s="170"/>
      <c r="RM45" s="170"/>
      <c r="RN45" s="170"/>
      <c r="RO45" s="170"/>
      <c r="RP45" s="170"/>
      <c r="RQ45" s="170"/>
      <c r="RR45" s="170"/>
      <c r="RS45" s="170"/>
      <c r="RT45" s="170"/>
      <c r="RU45" s="170"/>
      <c r="RV45" s="170"/>
      <c r="RW45" s="170"/>
      <c r="RX45" s="170"/>
      <c r="RY45" s="170"/>
      <c r="RZ45" s="170"/>
      <c r="SA45" s="170"/>
      <c r="SB45" s="170"/>
      <c r="SC45" s="170"/>
      <c r="SD45" s="170"/>
      <c r="SE45" s="170"/>
      <c r="SF45" s="170"/>
      <c r="SG45" s="170"/>
      <c r="SH45" s="170"/>
      <c r="SI45" s="170"/>
      <c r="SJ45" s="170"/>
      <c r="SK45" s="170"/>
      <c r="SL45" s="170"/>
      <c r="SM45" s="170"/>
      <c r="SN45" s="170"/>
      <c r="SO45" s="170"/>
      <c r="SP45" s="170"/>
      <c r="SQ45" s="170"/>
      <c r="SR45" s="170"/>
      <c r="SS45" s="170"/>
      <c r="ST45" s="170"/>
      <c r="SU45" s="170"/>
      <c r="SV45" s="170"/>
      <c r="SW45" s="170"/>
      <c r="SX45" s="170"/>
      <c r="SY45" s="170"/>
      <c r="SZ45" s="170"/>
      <c r="TA45" s="170"/>
      <c r="TB45" s="170"/>
      <c r="TC45" s="170"/>
      <c r="TD45" s="170"/>
      <c r="TE45" s="170"/>
      <c r="TF45" s="170"/>
      <c r="TG45" s="170"/>
      <c r="TH45" s="170"/>
      <c r="TI45" s="170"/>
      <c r="TJ45" s="170"/>
      <c r="TK45" s="170"/>
      <c r="TL45" s="170"/>
      <c r="TM45" s="170"/>
      <c r="TN45" s="170"/>
      <c r="TO45" s="170"/>
      <c r="TP45" s="170"/>
      <c r="TQ45" s="170"/>
      <c r="TR45" s="170"/>
      <c r="TS45" s="170"/>
      <c r="TT45" s="170"/>
      <c r="TU45" s="170"/>
      <c r="TV45" s="170"/>
      <c r="TW45" s="170"/>
      <c r="TX45" s="170"/>
      <c r="TY45" s="170"/>
      <c r="TZ45" s="170"/>
      <c r="UA45" s="170"/>
      <c r="UB45" s="170"/>
      <c r="UC45" s="170"/>
      <c r="UD45" s="170"/>
      <c r="UE45" s="170"/>
      <c r="UF45" s="170"/>
      <c r="UG45" s="170"/>
      <c r="UH45" s="170"/>
      <c r="UI45" s="170"/>
      <c r="UJ45" s="170"/>
      <c r="UK45" s="170"/>
      <c r="UL45" s="170"/>
      <c r="UM45" s="170"/>
      <c r="UN45" s="170"/>
      <c r="UO45" s="170"/>
      <c r="UP45" s="170"/>
      <c r="UQ45" s="170"/>
      <c r="UR45" s="170"/>
      <c r="US45" s="170"/>
      <c r="UT45" s="170"/>
      <c r="UU45" s="170"/>
      <c r="UV45" s="170"/>
      <c r="UW45" s="170"/>
      <c r="UX45" s="170"/>
      <c r="UY45" s="170"/>
      <c r="UZ45" s="170"/>
      <c r="VA45" s="170"/>
      <c r="VB45" s="170"/>
      <c r="VC45" s="170"/>
      <c r="VD45" s="170"/>
      <c r="VE45" s="170"/>
      <c r="VF45" s="170"/>
      <c r="VG45" s="170"/>
      <c r="VH45" s="170"/>
      <c r="VI45" s="170"/>
      <c r="VJ45" s="170"/>
      <c r="VM45" s="171">
        <f>IF(AND($VQ45&gt;0,COUNTA(H45:VJ45)=0),0,IF(AND(COUNTBLANK(D45)=0,CNGE_2024_M1_Secc3!$Q688="X",COUNTA(H45:VJ45)=0),0,IF(AND(COUNTBLANK(D45)=0,CNGE_2024_M1_Secc3!$Q688="",COUNTA(H45:VJ45)&gt;0),0,IF(AND(COUNTBLANK(D45)=1,COUNTA(H45:VJ45)=0),0,1))))</f>
        <v>0</v>
      </c>
      <c r="VN45" s="194">
        <f t="shared" si="0"/>
        <v>0</v>
      </c>
      <c r="VO45" s="200">
        <f>IF(AND(CNGE_2024_M1_Secc3!$Q688="X",COUNTA(H45:VJ45)&gt;0),1,0)</f>
        <v>0</v>
      </c>
      <c r="VP45" s="211">
        <f>IF(SUM(H45:VJ45)=SUM(CNGE_2024_M1_Secc3!S688:AD688),0,1)</f>
        <v>0</v>
      </c>
      <c r="VQ45" s="200">
        <f>IF(COUNTIF(CNGE_2024_M1_Secc3!M99,"NA")&gt;0,1,IF(AND(CNGE_2024_M1_Secc3!S99&lt;&gt;"",CNGE_2024_M1_Secc3!S99&lt;&gt;1),1,0))</f>
        <v>0</v>
      </c>
    </row>
    <row r="46" spans="1:589" customFormat="1" ht="15" customHeight="1">
      <c r="A46" s="115"/>
      <c r="B46" s="87"/>
      <c r="C46" s="32" t="s">
        <v>78</v>
      </c>
      <c r="D46" s="361" t="str">
        <f>IF(CNGE_2024_M1_Secc3!D100="","",CNGE_2024_M1_Secc3!D100)</f>
        <v/>
      </c>
      <c r="E46" s="361"/>
      <c r="F46" s="361"/>
      <c r="G46" s="361"/>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170"/>
      <c r="FN46" s="170"/>
      <c r="FO46" s="170"/>
      <c r="FP46" s="170"/>
      <c r="FQ46" s="170"/>
      <c r="FR46" s="170"/>
      <c r="FS46" s="170"/>
      <c r="FT46" s="170"/>
      <c r="FU46" s="170"/>
      <c r="FV46" s="170"/>
      <c r="FW46" s="170"/>
      <c r="FX46" s="170"/>
      <c r="FY46" s="170"/>
      <c r="FZ46" s="170"/>
      <c r="GA46" s="170"/>
      <c r="GB46" s="170"/>
      <c r="GC46" s="170"/>
      <c r="GD46" s="170"/>
      <c r="GE46" s="170"/>
      <c r="GF46" s="170"/>
      <c r="GG46" s="170"/>
      <c r="GH46" s="170"/>
      <c r="GI46" s="170"/>
      <c r="GJ46" s="170"/>
      <c r="GK46" s="170"/>
      <c r="GL46" s="170"/>
      <c r="GM46" s="170"/>
      <c r="GN46" s="170"/>
      <c r="GO46" s="170"/>
      <c r="GP46" s="170"/>
      <c r="GQ46" s="170"/>
      <c r="GR46" s="170"/>
      <c r="GS46" s="170"/>
      <c r="GT46" s="170"/>
      <c r="GU46" s="170"/>
      <c r="GV46" s="170"/>
      <c r="GW46" s="170"/>
      <c r="GX46" s="170"/>
      <c r="GY46" s="170"/>
      <c r="GZ46" s="170"/>
      <c r="HA46" s="170"/>
      <c r="HB46" s="170"/>
      <c r="HC46" s="170"/>
      <c r="HD46" s="170"/>
      <c r="HE46" s="170"/>
      <c r="HF46" s="170"/>
      <c r="HG46" s="170"/>
      <c r="HH46" s="170"/>
      <c r="HI46" s="170"/>
      <c r="HJ46" s="170"/>
      <c r="HK46" s="170"/>
      <c r="HL46" s="170"/>
      <c r="HM46" s="170"/>
      <c r="HN46" s="170"/>
      <c r="HO46" s="170"/>
      <c r="HP46" s="170"/>
      <c r="HQ46" s="170"/>
      <c r="HR46" s="170"/>
      <c r="HS46" s="170"/>
      <c r="HT46" s="170"/>
      <c r="HU46" s="170"/>
      <c r="HV46" s="170"/>
      <c r="HW46" s="170"/>
      <c r="HX46" s="170"/>
      <c r="HY46" s="170"/>
      <c r="HZ46" s="170"/>
      <c r="IA46" s="170"/>
      <c r="IB46" s="170"/>
      <c r="IC46" s="170"/>
      <c r="ID46" s="170"/>
      <c r="IE46" s="170"/>
      <c r="IF46" s="170"/>
      <c r="IG46" s="170"/>
      <c r="IH46" s="170"/>
      <c r="II46" s="170"/>
      <c r="IJ46" s="170"/>
      <c r="IK46" s="170"/>
      <c r="IL46" s="170"/>
      <c r="IM46" s="170"/>
      <c r="IN46" s="170"/>
      <c r="IO46" s="170"/>
      <c r="IP46" s="170"/>
      <c r="IQ46" s="170"/>
      <c r="IR46" s="170"/>
      <c r="IS46" s="170"/>
      <c r="IT46" s="170"/>
      <c r="IU46" s="170"/>
      <c r="IV46" s="170"/>
      <c r="IW46" s="170"/>
      <c r="IX46" s="170"/>
      <c r="IY46" s="170"/>
      <c r="IZ46" s="170"/>
      <c r="JA46" s="170"/>
      <c r="JB46" s="170"/>
      <c r="JC46" s="170"/>
      <c r="JD46" s="170"/>
      <c r="JE46" s="170"/>
      <c r="JF46" s="170"/>
      <c r="JG46" s="170"/>
      <c r="JH46" s="170"/>
      <c r="JI46" s="170"/>
      <c r="JJ46" s="170"/>
      <c r="JK46" s="170"/>
      <c r="JL46" s="170"/>
      <c r="JM46" s="170"/>
      <c r="JN46" s="170"/>
      <c r="JO46" s="170"/>
      <c r="JP46" s="170"/>
      <c r="JQ46" s="170"/>
      <c r="JR46" s="170"/>
      <c r="JS46" s="170"/>
      <c r="JT46" s="170"/>
      <c r="JU46" s="170"/>
      <c r="JV46" s="170"/>
      <c r="JW46" s="170"/>
      <c r="JX46" s="170"/>
      <c r="JY46" s="170"/>
      <c r="JZ46" s="170"/>
      <c r="KA46" s="170"/>
      <c r="KB46" s="170"/>
      <c r="KC46" s="170"/>
      <c r="KD46" s="170"/>
      <c r="KE46" s="170"/>
      <c r="KF46" s="170"/>
      <c r="KG46" s="170"/>
      <c r="KH46" s="170"/>
      <c r="KI46" s="170"/>
      <c r="KJ46" s="170"/>
      <c r="KK46" s="170"/>
      <c r="KL46" s="170"/>
      <c r="KM46" s="170"/>
      <c r="KN46" s="170"/>
      <c r="KO46" s="170"/>
      <c r="KP46" s="170"/>
      <c r="KQ46" s="170"/>
      <c r="KR46" s="170"/>
      <c r="KS46" s="170"/>
      <c r="KT46" s="170"/>
      <c r="KU46" s="170"/>
      <c r="KV46" s="170"/>
      <c r="KW46" s="170"/>
      <c r="KX46" s="170"/>
      <c r="KY46" s="170"/>
      <c r="KZ46" s="170"/>
      <c r="LA46" s="170"/>
      <c r="LB46" s="170"/>
      <c r="LC46" s="170"/>
      <c r="LD46" s="170"/>
      <c r="LE46" s="170"/>
      <c r="LF46" s="170"/>
      <c r="LG46" s="170"/>
      <c r="LH46" s="170"/>
      <c r="LI46" s="170"/>
      <c r="LJ46" s="170"/>
      <c r="LK46" s="170"/>
      <c r="LL46" s="170"/>
      <c r="LM46" s="170"/>
      <c r="LN46" s="170"/>
      <c r="LO46" s="170"/>
      <c r="LP46" s="170"/>
      <c r="LQ46" s="170"/>
      <c r="LR46" s="170"/>
      <c r="LS46" s="170"/>
      <c r="LT46" s="170"/>
      <c r="LU46" s="170"/>
      <c r="LV46" s="170"/>
      <c r="LW46" s="170"/>
      <c r="LX46" s="170"/>
      <c r="LY46" s="170"/>
      <c r="LZ46" s="170"/>
      <c r="MA46" s="170"/>
      <c r="MB46" s="170"/>
      <c r="MC46" s="170"/>
      <c r="MD46" s="170"/>
      <c r="ME46" s="170"/>
      <c r="MF46" s="170"/>
      <c r="MG46" s="170"/>
      <c r="MH46" s="170"/>
      <c r="MI46" s="170"/>
      <c r="MJ46" s="170"/>
      <c r="MK46" s="170"/>
      <c r="ML46" s="170"/>
      <c r="MM46" s="170"/>
      <c r="MN46" s="170"/>
      <c r="MO46" s="170"/>
      <c r="MP46" s="170"/>
      <c r="MQ46" s="170"/>
      <c r="MR46" s="170"/>
      <c r="MS46" s="170"/>
      <c r="MT46" s="170"/>
      <c r="MU46" s="170"/>
      <c r="MV46" s="170"/>
      <c r="MW46" s="170"/>
      <c r="MX46" s="170"/>
      <c r="MY46" s="170"/>
      <c r="MZ46" s="170"/>
      <c r="NA46" s="170"/>
      <c r="NB46" s="170"/>
      <c r="NC46" s="170"/>
      <c r="ND46" s="170"/>
      <c r="NE46" s="170"/>
      <c r="NF46" s="170"/>
      <c r="NG46" s="170"/>
      <c r="NH46" s="170"/>
      <c r="NI46" s="170"/>
      <c r="NJ46" s="170"/>
      <c r="NK46" s="170"/>
      <c r="NL46" s="170"/>
      <c r="NM46" s="170"/>
      <c r="NN46" s="170"/>
      <c r="NO46" s="170"/>
      <c r="NP46" s="170"/>
      <c r="NQ46" s="170"/>
      <c r="NR46" s="170"/>
      <c r="NS46" s="170"/>
      <c r="NT46" s="170"/>
      <c r="NU46" s="170"/>
      <c r="NV46" s="170"/>
      <c r="NW46" s="170"/>
      <c r="NX46" s="170"/>
      <c r="NY46" s="170"/>
      <c r="NZ46" s="170"/>
      <c r="OA46" s="170"/>
      <c r="OB46" s="170"/>
      <c r="OC46" s="170"/>
      <c r="OD46" s="170"/>
      <c r="OE46" s="170"/>
      <c r="OF46" s="170"/>
      <c r="OG46" s="170"/>
      <c r="OH46" s="170"/>
      <c r="OI46" s="170"/>
      <c r="OJ46" s="170"/>
      <c r="OK46" s="170"/>
      <c r="OL46" s="170"/>
      <c r="OM46" s="170"/>
      <c r="ON46" s="170"/>
      <c r="OO46" s="170"/>
      <c r="OP46" s="170"/>
      <c r="OQ46" s="170"/>
      <c r="OR46" s="170"/>
      <c r="OS46" s="170"/>
      <c r="OT46" s="170"/>
      <c r="OU46" s="170"/>
      <c r="OV46" s="170"/>
      <c r="OW46" s="170"/>
      <c r="OX46" s="170"/>
      <c r="OY46" s="170"/>
      <c r="OZ46" s="170"/>
      <c r="PA46" s="170"/>
      <c r="PB46" s="170"/>
      <c r="PC46" s="170"/>
      <c r="PD46" s="170"/>
      <c r="PE46" s="170"/>
      <c r="PF46" s="170"/>
      <c r="PG46" s="170"/>
      <c r="PH46" s="170"/>
      <c r="PI46" s="170"/>
      <c r="PJ46" s="170"/>
      <c r="PK46" s="170"/>
      <c r="PL46" s="170"/>
      <c r="PM46" s="170"/>
      <c r="PN46" s="170"/>
      <c r="PO46" s="170"/>
      <c r="PP46" s="170"/>
      <c r="PQ46" s="170"/>
      <c r="PR46" s="170"/>
      <c r="PS46" s="170"/>
      <c r="PT46" s="170"/>
      <c r="PU46" s="170"/>
      <c r="PV46" s="170"/>
      <c r="PW46" s="170"/>
      <c r="PX46" s="170"/>
      <c r="PY46" s="170"/>
      <c r="PZ46" s="170"/>
      <c r="QA46" s="170"/>
      <c r="QB46" s="170"/>
      <c r="QC46" s="170"/>
      <c r="QD46" s="170"/>
      <c r="QE46" s="170"/>
      <c r="QF46" s="170"/>
      <c r="QG46" s="170"/>
      <c r="QH46" s="170"/>
      <c r="QI46" s="170"/>
      <c r="QJ46" s="170"/>
      <c r="QK46" s="170"/>
      <c r="QL46" s="170"/>
      <c r="QM46" s="170"/>
      <c r="QN46" s="170"/>
      <c r="QO46" s="170"/>
      <c r="QP46" s="170"/>
      <c r="QQ46" s="170"/>
      <c r="QR46" s="170"/>
      <c r="QS46" s="170"/>
      <c r="QT46" s="170"/>
      <c r="QU46" s="170"/>
      <c r="QV46" s="170"/>
      <c r="QW46" s="170"/>
      <c r="QX46" s="170"/>
      <c r="QY46" s="170"/>
      <c r="QZ46" s="170"/>
      <c r="RA46" s="170"/>
      <c r="RB46" s="170"/>
      <c r="RC46" s="170"/>
      <c r="RD46" s="170"/>
      <c r="RE46" s="170"/>
      <c r="RF46" s="170"/>
      <c r="RG46" s="170"/>
      <c r="RH46" s="170"/>
      <c r="RI46" s="170"/>
      <c r="RJ46" s="170"/>
      <c r="RK46" s="170"/>
      <c r="RL46" s="170"/>
      <c r="RM46" s="170"/>
      <c r="RN46" s="170"/>
      <c r="RO46" s="170"/>
      <c r="RP46" s="170"/>
      <c r="RQ46" s="170"/>
      <c r="RR46" s="170"/>
      <c r="RS46" s="170"/>
      <c r="RT46" s="170"/>
      <c r="RU46" s="170"/>
      <c r="RV46" s="170"/>
      <c r="RW46" s="170"/>
      <c r="RX46" s="170"/>
      <c r="RY46" s="170"/>
      <c r="RZ46" s="170"/>
      <c r="SA46" s="170"/>
      <c r="SB46" s="170"/>
      <c r="SC46" s="170"/>
      <c r="SD46" s="170"/>
      <c r="SE46" s="170"/>
      <c r="SF46" s="170"/>
      <c r="SG46" s="170"/>
      <c r="SH46" s="170"/>
      <c r="SI46" s="170"/>
      <c r="SJ46" s="170"/>
      <c r="SK46" s="170"/>
      <c r="SL46" s="170"/>
      <c r="SM46" s="170"/>
      <c r="SN46" s="170"/>
      <c r="SO46" s="170"/>
      <c r="SP46" s="170"/>
      <c r="SQ46" s="170"/>
      <c r="SR46" s="170"/>
      <c r="SS46" s="170"/>
      <c r="ST46" s="170"/>
      <c r="SU46" s="170"/>
      <c r="SV46" s="170"/>
      <c r="SW46" s="170"/>
      <c r="SX46" s="170"/>
      <c r="SY46" s="170"/>
      <c r="SZ46" s="170"/>
      <c r="TA46" s="170"/>
      <c r="TB46" s="170"/>
      <c r="TC46" s="170"/>
      <c r="TD46" s="170"/>
      <c r="TE46" s="170"/>
      <c r="TF46" s="170"/>
      <c r="TG46" s="170"/>
      <c r="TH46" s="170"/>
      <c r="TI46" s="170"/>
      <c r="TJ46" s="170"/>
      <c r="TK46" s="170"/>
      <c r="TL46" s="170"/>
      <c r="TM46" s="170"/>
      <c r="TN46" s="170"/>
      <c r="TO46" s="170"/>
      <c r="TP46" s="170"/>
      <c r="TQ46" s="170"/>
      <c r="TR46" s="170"/>
      <c r="TS46" s="170"/>
      <c r="TT46" s="170"/>
      <c r="TU46" s="170"/>
      <c r="TV46" s="170"/>
      <c r="TW46" s="170"/>
      <c r="TX46" s="170"/>
      <c r="TY46" s="170"/>
      <c r="TZ46" s="170"/>
      <c r="UA46" s="170"/>
      <c r="UB46" s="170"/>
      <c r="UC46" s="170"/>
      <c r="UD46" s="170"/>
      <c r="UE46" s="170"/>
      <c r="UF46" s="170"/>
      <c r="UG46" s="170"/>
      <c r="UH46" s="170"/>
      <c r="UI46" s="170"/>
      <c r="UJ46" s="170"/>
      <c r="UK46" s="170"/>
      <c r="UL46" s="170"/>
      <c r="UM46" s="170"/>
      <c r="UN46" s="170"/>
      <c r="UO46" s="170"/>
      <c r="UP46" s="170"/>
      <c r="UQ46" s="170"/>
      <c r="UR46" s="170"/>
      <c r="US46" s="170"/>
      <c r="UT46" s="170"/>
      <c r="UU46" s="170"/>
      <c r="UV46" s="170"/>
      <c r="UW46" s="170"/>
      <c r="UX46" s="170"/>
      <c r="UY46" s="170"/>
      <c r="UZ46" s="170"/>
      <c r="VA46" s="170"/>
      <c r="VB46" s="170"/>
      <c r="VC46" s="170"/>
      <c r="VD46" s="170"/>
      <c r="VE46" s="170"/>
      <c r="VF46" s="170"/>
      <c r="VG46" s="170"/>
      <c r="VH46" s="170"/>
      <c r="VI46" s="170"/>
      <c r="VJ46" s="170"/>
      <c r="VM46" s="171">
        <f>IF(AND($VQ46&gt;0,COUNTA(H46:VJ46)=0),0,IF(AND(COUNTBLANK(D46)=0,CNGE_2024_M1_Secc3!$Q689="X",COUNTA(H46:VJ46)=0),0,IF(AND(COUNTBLANK(D46)=0,CNGE_2024_M1_Secc3!$Q689="",COUNTA(H46:VJ46)&gt;0),0,IF(AND(COUNTBLANK(D46)=1,COUNTA(H46:VJ46)=0),0,1))))</f>
        <v>0</v>
      </c>
      <c r="VN46" s="194">
        <f t="shared" si="0"/>
        <v>0</v>
      </c>
      <c r="VO46" s="200">
        <f>IF(AND(CNGE_2024_M1_Secc3!$Q689="X",COUNTA(H46:VJ46)&gt;0),1,0)</f>
        <v>0</v>
      </c>
      <c r="VP46" s="211">
        <f>IF(SUM(H46:VJ46)=SUM(CNGE_2024_M1_Secc3!S689:AD689),0,1)</f>
        <v>0</v>
      </c>
      <c r="VQ46" s="200">
        <f>IF(COUNTIF(CNGE_2024_M1_Secc3!M100,"NA")&gt;0,1,IF(AND(CNGE_2024_M1_Secc3!S100&lt;&gt;"",CNGE_2024_M1_Secc3!S100&lt;&gt;1),1,0))</f>
        <v>0</v>
      </c>
    </row>
    <row r="47" spans="1:589" customFormat="1" ht="15" customHeight="1">
      <c r="A47" s="115"/>
      <c r="B47" s="87"/>
      <c r="C47" s="32" t="s">
        <v>79</v>
      </c>
      <c r="D47" s="361" t="str">
        <f>IF(CNGE_2024_M1_Secc3!D101="","",CNGE_2024_M1_Secc3!D101)</f>
        <v/>
      </c>
      <c r="E47" s="361"/>
      <c r="F47" s="361"/>
      <c r="G47" s="361"/>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0"/>
      <c r="CT47" s="170"/>
      <c r="CU47" s="170"/>
      <c r="CV47" s="170"/>
      <c r="CW47" s="170"/>
      <c r="CX47" s="170"/>
      <c r="CY47" s="170"/>
      <c r="CZ47" s="170"/>
      <c r="DA47" s="170"/>
      <c r="DB47" s="170"/>
      <c r="DC47" s="170"/>
      <c r="DD47" s="170"/>
      <c r="DE47" s="170"/>
      <c r="DF47" s="170"/>
      <c r="DG47" s="170"/>
      <c r="DH47" s="170"/>
      <c r="DI47" s="170"/>
      <c r="DJ47" s="170"/>
      <c r="DK47" s="170"/>
      <c r="DL47" s="170"/>
      <c r="DM47" s="170"/>
      <c r="DN47" s="170"/>
      <c r="DO47" s="170"/>
      <c r="DP47" s="170"/>
      <c r="DQ47" s="170"/>
      <c r="DR47" s="170"/>
      <c r="DS47" s="170"/>
      <c r="DT47" s="170"/>
      <c r="DU47" s="170"/>
      <c r="DV47" s="170"/>
      <c r="DW47" s="170"/>
      <c r="DX47" s="170"/>
      <c r="DY47" s="170"/>
      <c r="DZ47" s="170"/>
      <c r="EA47" s="170"/>
      <c r="EB47" s="170"/>
      <c r="EC47" s="170"/>
      <c r="ED47" s="170"/>
      <c r="EE47" s="170"/>
      <c r="EF47" s="170"/>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70"/>
      <c r="FC47" s="170"/>
      <c r="FD47" s="170"/>
      <c r="FE47" s="170"/>
      <c r="FF47" s="170"/>
      <c r="FG47" s="170"/>
      <c r="FH47" s="170"/>
      <c r="FI47" s="170"/>
      <c r="FJ47" s="170"/>
      <c r="FK47" s="170"/>
      <c r="FL47" s="170"/>
      <c r="FM47" s="170"/>
      <c r="FN47" s="170"/>
      <c r="FO47" s="170"/>
      <c r="FP47" s="170"/>
      <c r="FQ47" s="170"/>
      <c r="FR47" s="170"/>
      <c r="FS47" s="170"/>
      <c r="FT47" s="170"/>
      <c r="FU47" s="170"/>
      <c r="FV47" s="170"/>
      <c r="FW47" s="170"/>
      <c r="FX47" s="170"/>
      <c r="FY47" s="170"/>
      <c r="FZ47" s="170"/>
      <c r="GA47" s="170"/>
      <c r="GB47" s="170"/>
      <c r="GC47" s="170"/>
      <c r="GD47" s="170"/>
      <c r="GE47" s="170"/>
      <c r="GF47" s="170"/>
      <c r="GG47" s="170"/>
      <c r="GH47" s="170"/>
      <c r="GI47" s="170"/>
      <c r="GJ47" s="170"/>
      <c r="GK47" s="170"/>
      <c r="GL47" s="170"/>
      <c r="GM47" s="170"/>
      <c r="GN47" s="170"/>
      <c r="GO47" s="170"/>
      <c r="GP47" s="170"/>
      <c r="GQ47" s="170"/>
      <c r="GR47" s="170"/>
      <c r="GS47" s="170"/>
      <c r="GT47" s="170"/>
      <c r="GU47" s="170"/>
      <c r="GV47" s="170"/>
      <c r="GW47" s="170"/>
      <c r="GX47" s="170"/>
      <c r="GY47" s="170"/>
      <c r="GZ47" s="170"/>
      <c r="HA47" s="170"/>
      <c r="HB47" s="170"/>
      <c r="HC47" s="170"/>
      <c r="HD47" s="170"/>
      <c r="HE47" s="170"/>
      <c r="HF47" s="170"/>
      <c r="HG47" s="170"/>
      <c r="HH47" s="170"/>
      <c r="HI47" s="170"/>
      <c r="HJ47" s="170"/>
      <c r="HK47" s="170"/>
      <c r="HL47" s="170"/>
      <c r="HM47" s="170"/>
      <c r="HN47" s="170"/>
      <c r="HO47" s="170"/>
      <c r="HP47" s="170"/>
      <c r="HQ47" s="170"/>
      <c r="HR47" s="170"/>
      <c r="HS47" s="170"/>
      <c r="HT47" s="170"/>
      <c r="HU47" s="170"/>
      <c r="HV47" s="170"/>
      <c r="HW47" s="170"/>
      <c r="HX47" s="170"/>
      <c r="HY47" s="170"/>
      <c r="HZ47" s="170"/>
      <c r="IA47" s="170"/>
      <c r="IB47" s="170"/>
      <c r="IC47" s="170"/>
      <c r="ID47" s="170"/>
      <c r="IE47" s="170"/>
      <c r="IF47" s="170"/>
      <c r="IG47" s="170"/>
      <c r="IH47" s="170"/>
      <c r="II47" s="170"/>
      <c r="IJ47" s="170"/>
      <c r="IK47" s="170"/>
      <c r="IL47" s="170"/>
      <c r="IM47" s="170"/>
      <c r="IN47" s="170"/>
      <c r="IO47" s="170"/>
      <c r="IP47" s="170"/>
      <c r="IQ47" s="170"/>
      <c r="IR47" s="170"/>
      <c r="IS47" s="170"/>
      <c r="IT47" s="170"/>
      <c r="IU47" s="170"/>
      <c r="IV47" s="170"/>
      <c r="IW47" s="170"/>
      <c r="IX47" s="170"/>
      <c r="IY47" s="170"/>
      <c r="IZ47" s="170"/>
      <c r="JA47" s="170"/>
      <c r="JB47" s="170"/>
      <c r="JC47" s="170"/>
      <c r="JD47" s="170"/>
      <c r="JE47" s="170"/>
      <c r="JF47" s="170"/>
      <c r="JG47" s="170"/>
      <c r="JH47" s="170"/>
      <c r="JI47" s="170"/>
      <c r="JJ47" s="170"/>
      <c r="JK47" s="170"/>
      <c r="JL47" s="170"/>
      <c r="JM47" s="170"/>
      <c r="JN47" s="170"/>
      <c r="JO47" s="170"/>
      <c r="JP47" s="170"/>
      <c r="JQ47" s="170"/>
      <c r="JR47" s="170"/>
      <c r="JS47" s="170"/>
      <c r="JT47" s="170"/>
      <c r="JU47" s="170"/>
      <c r="JV47" s="170"/>
      <c r="JW47" s="170"/>
      <c r="JX47" s="170"/>
      <c r="JY47" s="170"/>
      <c r="JZ47" s="170"/>
      <c r="KA47" s="170"/>
      <c r="KB47" s="170"/>
      <c r="KC47" s="170"/>
      <c r="KD47" s="170"/>
      <c r="KE47" s="170"/>
      <c r="KF47" s="170"/>
      <c r="KG47" s="170"/>
      <c r="KH47" s="170"/>
      <c r="KI47" s="170"/>
      <c r="KJ47" s="170"/>
      <c r="KK47" s="170"/>
      <c r="KL47" s="170"/>
      <c r="KM47" s="170"/>
      <c r="KN47" s="170"/>
      <c r="KO47" s="170"/>
      <c r="KP47" s="170"/>
      <c r="KQ47" s="170"/>
      <c r="KR47" s="170"/>
      <c r="KS47" s="170"/>
      <c r="KT47" s="170"/>
      <c r="KU47" s="170"/>
      <c r="KV47" s="170"/>
      <c r="KW47" s="170"/>
      <c r="KX47" s="170"/>
      <c r="KY47" s="170"/>
      <c r="KZ47" s="170"/>
      <c r="LA47" s="170"/>
      <c r="LB47" s="170"/>
      <c r="LC47" s="170"/>
      <c r="LD47" s="170"/>
      <c r="LE47" s="170"/>
      <c r="LF47" s="170"/>
      <c r="LG47" s="170"/>
      <c r="LH47" s="170"/>
      <c r="LI47" s="170"/>
      <c r="LJ47" s="170"/>
      <c r="LK47" s="170"/>
      <c r="LL47" s="170"/>
      <c r="LM47" s="170"/>
      <c r="LN47" s="170"/>
      <c r="LO47" s="170"/>
      <c r="LP47" s="170"/>
      <c r="LQ47" s="170"/>
      <c r="LR47" s="170"/>
      <c r="LS47" s="170"/>
      <c r="LT47" s="170"/>
      <c r="LU47" s="170"/>
      <c r="LV47" s="170"/>
      <c r="LW47" s="170"/>
      <c r="LX47" s="170"/>
      <c r="LY47" s="170"/>
      <c r="LZ47" s="170"/>
      <c r="MA47" s="170"/>
      <c r="MB47" s="170"/>
      <c r="MC47" s="170"/>
      <c r="MD47" s="170"/>
      <c r="ME47" s="170"/>
      <c r="MF47" s="170"/>
      <c r="MG47" s="170"/>
      <c r="MH47" s="170"/>
      <c r="MI47" s="170"/>
      <c r="MJ47" s="170"/>
      <c r="MK47" s="170"/>
      <c r="ML47" s="170"/>
      <c r="MM47" s="170"/>
      <c r="MN47" s="170"/>
      <c r="MO47" s="170"/>
      <c r="MP47" s="170"/>
      <c r="MQ47" s="170"/>
      <c r="MR47" s="170"/>
      <c r="MS47" s="170"/>
      <c r="MT47" s="170"/>
      <c r="MU47" s="170"/>
      <c r="MV47" s="170"/>
      <c r="MW47" s="170"/>
      <c r="MX47" s="170"/>
      <c r="MY47" s="170"/>
      <c r="MZ47" s="170"/>
      <c r="NA47" s="170"/>
      <c r="NB47" s="170"/>
      <c r="NC47" s="170"/>
      <c r="ND47" s="170"/>
      <c r="NE47" s="170"/>
      <c r="NF47" s="170"/>
      <c r="NG47" s="170"/>
      <c r="NH47" s="170"/>
      <c r="NI47" s="170"/>
      <c r="NJ47" s="170"/>
      <c r="NK47" s="170"/>
      <c r="NL47" s="170"/>
      <c r="NM47" s="170"/>
      <c r="NN47" s="170"/>
      <c r="NO47" s="170"/>
      <c r="NP47" s="170"/>
      <c r="NQ47" s="170"/>
      <c r="NR47" s="170"/>
      <c r="NS47" s="170"/>
      <c r="NT47" s="170"/>
      <c r="NU47" s="170"/>
      <c r="NV47" s="170"/>
      <c r="NW47" s="170"/>
      <c r="NX47" s="170"/>
      <c r="NY47" s="170"/>
      <c r="NZ47" s="170"/>
      <c r="OA47" s="170"/>
      <c r="OB47" s="170"/>
      <c r="OC47" s="170"/>
      <c r="OD47" s="170"/>
      <c r="OE47" s="170"/>
      <c r="OF47" s="170"/>
      <c r="OG47" s="170"/>
      <c r="OH47" s="170"/>
      <c r="OI47" s="170"/>
      <c r="OJ47" s="170"/>
      <c r="OK47" s="170"/>
      <c r="OL47" s="170"/>
      <c r="OM47" s="170"/>
      <c r="ON47" s="170"/>
      <c r="OO47" s="170"/>
      <c r="OP47" s="170"/>
      <c r="OQ47" s="170"/>
      <c r="OR47" s="170"/>
      <c r="OS47" s="170"/>
      <c r="OT47" s="170"/>
      <c r="OU47" s="170"/>
      <c r="OV47" s="170"/>
      <c r="OW47" s="170"/>
      <c r="OX47" s="170"/>
      <c r="OY47" s="170"/>
      <c r="OZ47" s="170"/>
      <c r="PA47" s="170"/>
      <c r="PB47" s="170"/>
      <c r="PC47" s="170"/>
      <c r="PD47" s="170"/>
      <c r="PE47" s="170"/>
      <c r="PF47" s="170"/>
      <c r="PG47" s="170"/>
      <c r="PH47" s="170"/>
      <c r="PI47" s="170"/>
      <c r="PJ47" s="170"/>
      <c r="PK47" s="170"/>
      <c r="PL47" s="170"/>
      <c r="PM47" s="170"/>
      <c r="PN47" s="170"/>
      <c r="PO47" s="170"/>
      <c r="PP47" s="170"/>
      <c r="PQ47" s="170"/>
      <c r="PR47" s="170"/>
      <c r="PS47" s="170"/>
      <c r="PT47" s="170"/>
      <c r="PU47" s="170"/>
      <c r="PV47" s="170"/>
      <c r="PW47" s="170"/>
      <c r="PX47" s="170"/>
      <c r="PY47" s="170"/>
      <c r="PZ47" s="170"/>
      <c r="QA47" s="170"/>
      <c r="QB47" s="170"/>
      <c r="QC47" s="170"/>
      <c r="QD47" s="170"/>
      <c r="QE47" s="170"/>
      <c r="QF47" s="170"/>
      <c r="QG47" s="170"/>
      <c r="QH47" s="170"/>
      <c r="QI47" s="170"/>
      <c r="QJ47" s="170"/>
      <c r="QK47" s="170"/>
      <c r="QL47" s="170"/>
      <c r="QM47" s="170"/>
      <c r="QN47" s="170"/>
      <c r="QO47" s="170"/>
      <c r="QP47" s="170"/>
      <c r="QQ47" s="170"/>
      <c r="QR47" s="170"/>
      <c r="QS47" s="170"/>
      <c r="QT47" s="170"/>
      <c r="QU47" s="170"/>
      <c r="QV47" s="170"/>
      <c r="QW47" s="170"/>
      <c r="QX47" s="170"/>
      <c r="QY47" s="170"/>
      <c r="QZ47" s="170"/>
      <c r="RA47" s="170"/>
      <c r="RB47" s="170"/>
      <c r="RC47" s="170"/>
      <c r="RD47" s="170"/>
      <c r="RE47" s="170"/>
      <c r="RF47" s="170"/>
      <c r="RG47" s="170"/>
      <c r="RH47" s="170"/>
      <c r="RI47" s="170"/>
      <c r="RJ47" s="170"/>
      <c r="RK47" s="170"/>
      <c r="RL47" s="170"/>
      <c r="RM47" s="170"/>
      <c r="RN47" s="170"/>
      <c r="RO47" s="170"/>
      <c r="RP47" s="170"/>
      <c r="RQ47" s="170"/>
      <c r="RR47" s="170"/>
      <c r="RS47" s="170"/>
      <c r="RT47" s="170"/>
      <c r="RU47" s="170"/>
      <c r="RV47" s="170"/>
      <c r="RW47" s="170"/>
      <c r="RX47" s="170"/>
      <c r="RY47" s="170"/>
      <c r="RZ47" s="170"/>
      <c r="SA47" s="170"/>
      <c r="SB47" s="170"/>
      <c r="SC47" s="170"/>
      <c r="SD47" s="170"/>
      <c r="SE47" s="170"/>
      <c r="SF47" s="170"/>
      <c r="SG47" s="170"/>
      <c r="SH47" s="170"/>
      <c r="SI47" s="170"/>
      <c r="SJ47" s="170"/>
      <c r="SK47" s="170"/>
      <c r="SL47" s="170"/>
      <c r="SM47" s="170"/>
      <c r="SN47" s="170"/>
      <c r="SO47" s="170"/>
      <c r="SP47" s="170"/>
      <c r="SQ47" s="170"/>
      <c r="SR47" s="170"/>
      <c r="SS47" s="170"/>
      <c r="ST47" s="170"/>
      <c r="SU47" s="170"/>
      <c r="SV47" s="170"/>
      <c r="SW47" s="170"/>
      <c r="SX47" s="170"/>
      <c r="SY47" s="170"/>
      <c r="SZ47" s="170"/>
      <c r="TA47" s="170"/>
      <c r="TB47" s="170"/>
      <c r="TC47" s="170"/>
      <c r="TD47" s="170"/>
      <c r="TE47" s="170"/>
      <c r="TF47" s="170"/>
      <c r="TG47" s="170"/>
      <c r="TH47" s="170"/>
      <c r="TI47" s="170"/>
      <c r="TJ47" s="170"/>
      <c r="TK47" s="170"/>
      <c r="TL47" s="170"/>
      <c r="TM47" s="170"/>
      <c r="TN47" s="170"/>
      <c r="TO47" s="170"/>
      <c r="TP47" s="170"/>
      <c r="TQ47" s="170"/>
      <c r="TR47" s="170"/>
      <c r="TS47" s="170"/>
      <c r="TT47" s="170"/>
      <c r="TU47" s="170"/>
      <c r="TV47" s="170"/>
      <c r="TW47" s="170"/>
      <c r="TX47" s="170"/>
      <c r="TY47" s="170"/>
      <c r="TZ47" s="170"/>
      <c r="UA47" s="170"/>
      <c r="UB47" s="170"/>
      <c r="UC47" s="170"/>
      <c r="UD47" s="170"/>
      <c r="UE47" s="170"/>
      <c r="UF47" s="170"/>
      <c r="UG47" s="170"/>
      <c r="UH47" s="170"/>
      <c r="UI47" s="170"/>
      <c r="UJ47" s="170"/>
      <c r="UK47" s="170"/>
      <c r="UL47" s="170"/>
      <c r="UM47" s="170"/>
      <c r="UN47" s="170"/>
      <c r="UO47" s="170"/>
      <c r="UP47" s="170"/>
      <c r="UQ47" s="170"/>
      <c r="UR47" s="170"/>
      <c r="US47" s="170"/>
      <c r="UT47" s="170"/>
      <c r="UU47" s="170"/>
      <c r="UV47" s="170"/>
      <c r="UW47" s="170"/>
      <c r="UX47" s="170"/>
      <c r="UY47" s="170"/>
      <c r="UZ47" s="170"/>
      <c r="VA47" s="170"/>
      <c r="VB47" s="170"/>
      <c r="VC47" s="170"/>
      <c r="VD47" s="170"/>
      <c r="VE47" s="170"/>
      <c r="VF47" s="170"/>
      <c r="VG47" s="170"/>
      <c r="VH47" s="170"/>
      <c r="VI47" s="170"/>
      <c r="VJ47" s="170"/>
      <c r="VM47" s="171">
        <f>IF(AND($VQ47&gt;0,COUNTA(H47:VJ47)=0),0,IF(AND(COUNTBLANK(D47)=0,CNGE_2024_M1_Secc3!$Q690="X",COUNTA(H47:VJ47)=0),0,IF(AND(COUNTBLANK(D47)=0,CNGE_2024_M1_Secc3!$Q690="",COUNTA(H47:VJ47)&gt;0),0,IF(AND(COUNTBLANK(D47)=1,COUNTA(H47:VJ47)=0),0,1))))</f>
        <v>0</v>
      </c>
      <c r="VN47" s="194">
        <f t="shared" si="0"/>
        <v>0</v>
      </c>
      <c r="VO47" s="200">
        <f>IF(AND(CNGE_2024_M1_Secc3!$Q690="X",COUNTA(H47:VJ47)&gt;0),1,0)</f>
        <v>0</v>
      </c>
      <c r="VP47" s="211">
        <f>IF(SUM(H47:VJ47)=SUM(CNGE_2024_M1_Secc3!S690:AD690),0,1)</f>
        <v>0</v>
      </c>
      <c r="VQ47" s="200">
        <f>IF(COUNTIF(CNGE_2024_M1_Secc3!M101,"NA")&gt;0,1,IF(AND(CNGE_2024_M1_Secc3!S101&lt;&gt;"",CNGE_2024_M1_Secc3!S101&lt;&gt;1),1,0))</f>
        <v>0</v>
      </c>
    </row>
    <row r="48" spans="1:589" customFormat="1" ht="15" customHeight="1">
      <c r="A48" s="115"/>
      <c r="B48" s="87"/>
      <c r="C48" s="32" t="s">
        <v>80</v>
      </c>
      <c r="D48" s="361" t="str">
        <f>IF(CNGE_2024_M1_Secc3!D102="","",CNGE_2024_M1_Secc3!D102)</f>
        <v/>
      </c>
      <c r="E48" s="361"/>
      <c r="F48" s="361"/>
      <c r="G48" s="361"/>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170"/>
      <c r="CL48" s="170"/>
      <c r="CM48" s="170"/>
      <c r="CN48" s="170"/>
      <c r="CO48" s="170"/>
      <c r="CP48" s="170"/>
      <c r="CQ48" s="170"/>
      <c r="CR48" s="170"/>
      <c r="CS48" s="170"/>
      <c r="CT48" s="170"/>
      <c r="CU48" s="170"/>
      <c r="CV48" s="170"/>
      <c r="CW48" s="170"/>
      <c r="CX48" s="170"/>
      <c r="CY48" s="170"/>
      <c r="CZ48" s="170"/>
      <c r="DA48" s="170"/>
      <c r="DB48" s="170"/>
      <c r="DC48" s="170"/>
      <c r="DD48" s="170"/>
      <c r="DE48" s="170"/>
      <c r="DF48" s="170"/>
      <c r="DG48" s="170"/>
      <c r="DH48" s="170"/>
      <c r="DI48" s="170"/>
      <c r="DJ48" s="170"/>
      <c r="DK48" s="170"/>
      <c r="DL48" s="170"/>
      <c r="DM48" s="170"/>
      <c r="DN48" s="170"/>
      <c r="DO48" s="170"/>
      <c r="DP48" s="170"/>
      <c r="DQ48" s="170"/>
      <c r="DR48" s="170"/>
      <c r="DS48" s="170"/>
      <c r="DT48" s="170"/>
      <c r="DU48" s="170"/>
      <c r="DV48" s="170"/>
      <c r="DW48" s="170"/>
      <c r="DX48" s="170"/>
      <c r="DY48" s="170"/>
      <c r="DZ48" s="170"/>
      <c r="EA48" s="170"/>
      <c r="EB48" s="170"/>
      <c r="EC48" s="170"/>
      <c r="ED48" s="170"/>
      <c r="EE48" s="170"/>
      <c r="EF48" s="170"/>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70"/>
      <c r="FC48" s="170"/>
      <c r="FD48" s="170"/>
      <c r="FE48" s="170"/>
      <c r="FF48" s="170"/>
      <c r="FG48" s="170"/>
      <c r="FH48" s="170"/>
      <c r="FI48" s="170"/>
      <c r="FJ48" s="170"/>
      <c r="FK48" s="170"/>
      <c r="FL48" s="170"/>
      <c r="FM48" s="170"/>
      <c r="FN48" s="170"/>
      <c r="FO48" s="170"/>
      <c r="FP48" s="170"/>
      <c r="FQ48" s="170"/>
      <c r="FR48" s="170"/>
      <c r="FS48" s="170"/>
      <c r="FT48" s="170"/>
      <c r="FU48" s="170"/>
      <c r="FV48" s="170"/>
      <c r="FW48" s="170"/>
      <c r="FX48" s="170"/>
      <c r="FY48" s="170"/>
      <c r="FZ48" s="170"/>
      <c r="GA48" s="170"/>
      <c r="GB48" s="170"/>
      <c r="GC48" s="170"/>
      <c r="GD48" s="170"/>
      <c r="GE48" s="170"/>
      <c r="GF48" s="170"/>
      <c r="GG48" s="170"/>
      <c r="GH48" s="170"/>
      <c r="GI48" s="170"/>
      <c r="GJ48" s="170"/>
      <c r="GK48" s="170"/>
      <c r="GL48" s="170"/>
      <c r="GM48" s="170"/>
      <c r="GN48" s="170"/>
      <c r="GO48" s="170"/>
      <c r="GP48" s="170"/>
      <c r="GQ48" s="170"/>
      <c r="GR48" s="170"/>
      <c r="GS48" s="170"/>
      <c r="GT48" s="170"/>
      <c r="GU48" s="170"/>
      <c r="GV48" s="170"/>
      <c r="GW48" s="170"/>
      <c r="GX48" s="170"/>
      <c r="GY48" s="170"/>
      <c r="GZ48" s="170"/>
      <c r="HA48" s="170"/>
      <c r="HB48" s="170"/>
      <c r="HC48" s="170"/>
      <c r="HD48" s="170"/>
      <c r="HE48" s="170"/>
      <c r="HF48" s="170"/>
      <c r="HG48" s="170"/>
      <c r="HH48" s="170"/>
      <c r="HI48" s="170"/>
      <c r="HJ48" s="170"/>
      <c r="HK48" s="170"/>
      <c r="HL48" s="170"/>
      <c r="HM48" s="170"/>
      <c r="HN48" s="170"/>
      <c r="HO48" s="170"/>
      <c r="HP48" s="170"/>
      <c r="HQ48" s="170"/>
      <c r="HR48" s="170"/>
      <c r="HS48" s="170"/>
      <c r="HT48" s="170"/>
      <c r="HU48" s="170"/>
      <c r="HV48" s="170"/>
      <c r="HW48" s="170"/>
      <c r="HX48" s="170"/>
      <c r="HY48" s="170"/>
      <c r="HZ48" s="170"/>
      <c r="IA48" s="170"/>
      <c r="IB48" s="170"/>
      <c r="IC48" s="170"/>
      <c r="ID48" s="170"/>
      <c r="IE48" s="170"/>
      <c r="IF48" s="170"/>
      <c r="IG48" s="170"/>
      <c r="IH48" s="170"/>
      <c r="II48" s="170"/>
      <c r="IJ48" s="170"/>
      <c r="IK48" s="170"/>
      <c r="IL48" s="170"/>
      <c r="IM48" s="170"/>
      <c r="IN48" s="170"/>
      <c r="IO48" s="170"/>
      <c r="IP48" s="170"/>
      <c r="IQ48" s="170"/>
      <c r="IR48" s="170"/>
      <c r="IS48" s="170"/>
      <c r="IT48" s="170"/>
      <c r="IU48" s="170"/>
      <c r="IV48" s="170"/>
      <c r="IW48" s="170"/>
      <c r="IX48" s="170"/>
      <c r="IY48" s="170"/>
      <c r="IZ48" s="170"/>
      <c r="JA48" s="170"/>
      <c r="JB48" s="170"/>
      <c r="JC48" s="170"/>
      <c r="JD48" s="170"/>
      <c r="JE48" s="170"/>
      <c r="JF48" s="170"/>
      <c r="JG48" s="170"/>
      <c r="JH48" s="170"/>
      <c r="JI48" s="170"/>
      <c r="JJ48" s="170"/>
      <c r="JK48" s="170"/>
      <c r="JL48" s="170"/>
      <c r="JM48" s="170"/>
      <c r="JN48" s="170"/>
      <c r="JO48" s="170"/>
      <c r="JP48" s="170"/>
      <c r="JQ48" s="170"/>
      <c r="JR48" s="170"/>
      <c r="JS48" s="170"/>
      <c r="JT48" s="170"/>
      <c r="JU48" s="170"/>
      <c r="JV48" s="170"/>
      <c r="JW48" s="170"/>
      <c r="JX48" s="170"/>
      <c r="JY48" s="170"/>
      <c r="JZ48" s="170"/>
      <c r="KA48" s="170"/>
      <c r="KB48" s="170"/>
      <c r="KC48" s="170"/>
      <c r="KD48" s="170"/>
      <c r="KE48" s="170"/>
      <c r="KF48" s="170"/>
      <c r="KG48" s="170"/>
      <c r="KH48" s="170"/>
      <c r="KI48" s="170"/>
      <c r="KJ48" s="170"/>
      <c r="KK48" s="170"/>
      <c r="KL48" s="170"/>
      <c r="KM48" s="170"/>
      <c r="KN48" s="170"/>
      <c r="KO48" s="170"/>
      <c r="KP48" s="170"/>
      <c r="KQ48" s="170"/>
      <c r="KR48" s="170"/>
      <c r="KS48" s="170"/>
      <c r="KT48" s="170"/>
      <c r="KU48" s="170"/>
      <c r="KV48" s="170"/>
      <c r="KW48" s="170"/>
      <c r="KX48" s="170"/>
      <c r="KY48" s="170"/>
      <c r="KZ48" s="170"/>
      <c r="LA48" s="170"/>
      <c r="LB48" s="170"/>
      <c r="LC48" s="170"/>
      <c r="LD48" s="170"/>
      <c r="LE48" s="170"/>
      <c r="LF48" s="170"/>
      <c r="LG48" s="170"/>
      <c r="LH48" s="170"/>
      <c r="LI48" s="170"/>
      <c r="LJ48" s="170"/>
      <c r="LK48" s="170"/>
      <c r="LL48" s="170"/>
      <c r="LM48" s="170"/>
      <c r="LN48" s="170"/>
      <c r="LO48" s="170"/>
      <c r="LP48" s="170"/>
      <c r="LQ48" s="170"/>
      <c r="LR48" s="170"/>
      <c r="LS48" s="170"/>
      <c r="LT48" s="170"/>
      <c r="LU48" s="170"/>
      <c r="LV48" s="170"/>
      <c r="LW48" s="170"/>
      <c r="LX48" s="170"/>
      <c r="LY48" s="170"/>
      <c r="LZ48" s="170"/>
      <c r="MA48" s="170"/>
      <c r="MB48" s="170"/>
      <c r="MC48" s="170"/>
      <c r="MD48" s="170"/>
      <c r="ME48" s="170"/>
      <c r="MF48" s="170"/>
      <c r="MG48" s="170"/>
      <c r="MH48" s="170"/>
      <c r="MI48" s="170"/>
      <c r="MJ48" s="170"/>
      <c r="MK48" s="170"/>
      <c r="ML48" s="170"/>
      <c r="MM48" s="170"/>
      <c r="MN48" s="170"/>
      <c r="MO48" s="170"/>
      <c r="MP48" s="170"/>
      <c r="MQ48" s="170"/>
      <c r="MR48" s="170"/>
      <c r="MS48" s="170"/>
      <c r="MT48" s="170"/>
      <c r="MU48" s="170"/>
      <c r="MV48" s="170"/>
      <c r="MW48" s="170"/>
      <c r="MX48" s="170"/>
      <c r="MY48" s="170"/>
      <c r="MZ48" s="170"/>
      <c r="NA48" s="170"/>
      <c r="NB48" s="170"/>
      <c r="NC48" s="170"/>
      <c r="ND48" s="170"/>
      <c r="NE48" s="170"/>
      <c r="NF48" s="170"/>
      <c r="NG48" s="170"/>
      <c r="NH48" s="170"/>
      <c r="NI48" s="170"/>
      <c r="NJ48" s="170"/>
      <c r="NK48" s="170"/>
      <c r="NL48" s="170"/>
      <c r="NM48" s="170"/>
      <c r="NN48" s="170"/>
      <c r="NO48" s="170"/>
      <c r="NP48" s="170"/>
      <c r="NQ48" s="170"/>
      <c r="NR48" s="170"/>
      <c r="NS48" s="170"/>
      <c r="NT48" s="170"/>
      <c r="NU48" s="170"/>
      <c r="NV48" s="170"/>
      <c r="NW48" s="170"/>
      <c r="NX48" s="170"/>
      <c r="NY48" s="170"/>
      <c r="NZ48" s="170"/>
      <c r="OA48" s="170"/>
      <c r="OB48" s="170"/>
      <c r="OC48" s="170"/>
      <c r="OD48" s="170"/>
      <c r="OE48" s="170"/>
      <c r="OF48" s="170"/>
      <c r="OG48" s="170"/>
      <c r="OH48" s="170"/>
      <c r="OI48" s="170"/>
      <c r="OJ48" s="170"/>
      <c r="OK48" s="170"/>
      <c r="OL48" s="170"/>
      <c r="OM48" s="170"/>
      <c r="ON48" s="170"/>
      <c r="OO48" s="170"/>
      <c r="OP48" s="170"/>
      <c r="OQ48" s="170"/>
      <c r="OR48" s="170"/>
      <c r="OS48" s="170"/>
      <c r="OT48" s="170"/>
      <c r="OU48" s="170"/>
      <c r="OV48" s="170"/>
      <c r="OW48" s="170"/>
      <c r="OX48" s="170"/>
      <c r="OY48" s="170"/>
      <c r="OZ48" s="170"/>
      <c r="PA48" s="170"/>
      <c r="PB48" s="170"/>
      <c r="PC48" s="170"/>
      <c r="PD48" s="170"/>
      <c r="PE48" s="170"/>
      <c r="PF48" s="170"/>
      <c r="PG48" s="170"/>
      <c r="PH48" s="170"/>
      <c r="PI48" s="170"/>
      <c r="PJ48" s="170"/>
      <c r="PK48" s="170"/>
      <c r="PL48" s="170"/>
      <c r="PM48" s="170"/>
      <c r="PN48" s="170"/>
      <c r="PO48" s="170"/>
      <c r="PP48" s="170"/>
      <c r="PQ48" s="170"/>
      <c r="PR48" s="170"/>
      <c r="PS48" s="170"/>
      <c r="PT48" s="170"/>
      <c r="PU48" s="170"/>
      <c r="PV48" s="170"/>
      <c r="PW48" s="170"/>
      <c r="PX48" s="170"/>
      <c r="PY48" s="170"/>
      <c r="PZ48" s="170"/>
      <c r="QA48" s="170"/>
      <c r="QB48" s="170"/>
      <c r="QC48" s="170"/>
      <c r="QD48" s="170"/>
      <c r="QE48" s="170"/>
      <c r="QF48" s="170"/>
      <c r="QG48" s="170"/>
      <c r="QH48" s="170"/>
      <c r="QI48" s="170"/>
      <c r="QJ48" s="170"/>
      <c r="QK48" s="170"/>
      <c r="QL48" s="170"/>
      <c r="QM48" s="170"/>
      <c r="QN48" s="170"/>
      <c r="QO48" s="170"/>
      <c r="QP48" s="170"/>
      <c r="QQ48" s="170"/>
      <c r="QR48" s="170"/>
      <c r="QS48" s="170"/>
      <c r="QT48" s="170"/>
      <c r="QU48" s="170"/>
      <c r="QV48" s="170"/>
      <c r="QW48" s="170"/>
      <c r="QX48" s="170"/>
      <c r="QY48" s="170"/>
      <c r="QZ48" s="170"/>
      <c r="RA48" s="170"/>
      <c r="RB48" s="170"/>
      <c r="RC48" s="170"/>
      <c r="RD48" s="170"/>
      <c r="RE48" s="170"/>
      <c r="RF48" s="170"/>
      <c r="RG48" s="170"/>
      <c r="RH48" s="170"/>
      <c r="RI48" s="170"/>
      <c r="RJ48" s="170"/>
      <c r="RK48" s="170"/>
      <c r="RL48" s="170"/>
      <c r="RM48" s="170"/>
      <c r="RN48" s="170"/>
      <c r="RO48" s="170"/>
      <c r="RP48" s="170"/>
      <c r="RQ48" s="170"/>
      <c r="RR48" s="170"/>
      <c r="RS48" s="170"/>
      <c r="RT48" s="170"/>
      <c r="RU48" s="170"/>
      <c r="RV48" s="170"/>
      <c r="RW48" s="170"/>
      <c r="RX48" s="170"/>
      <c r="RY48" s="170"/>
      <c r="RZ48" s="170"/>
      <c r="SA48" s="170"/>
      <c r="SB48" s="170"/>
      <c r="SC48" s="170"/>
      <c r="SD48" s="170"/>
      <c r="SE48" s="170"/>
      <c r="SF48" s="170"/>
      <c r="SG48" s="170"/>
      <c r="SH48" s="170"/>
      <c r="SI48" s="170"/>
      <c r="SJ48" s="170"/>
      <c r="SK48" s="170"/>
      <c r="SL48" s="170"/>
      <c r="SM48" s="170"/>
      <c r="SN48" s="170"/>
      <c r="SO48" s="170"/>
      <c r="SP48" s="170"/>
      <c r="SQ48" s="170"/>
      <c r="SR48" s="170"/>
      <c r="SS48" s="170"/>
      <c r="ST48" s="170"/>
      <c r="SU48" s="170"/>
      <c r="SV48" s="170"/>
      <c r="SW48" s="170"/>
      <c r="SX48" s="170"/>
      <c r="SY48" s="170"/>
      <c r="SZ48" s="170"/>
      <c r="TA48" s="170"/>
      <c r="TB48" s="170"/>
      <c r="TC48" s="170"/>
      <c r="TD48" s="170"/>
      <c r="TE48" s="170"/>
      <c r="TF48" s="170"/>
      <c r="TG48" s="170"/>
      <c r="TH48" s="170"/>
      <c r="TI48" s="170"/>
      <c r="TJ48" s="170"/>
      <c r="TK48" s="170"/>
      <c r="TL48" s="170"/>
      <c r="TM48" s="170"/>
      <c r="TN48" s="170"/>
      <c r="TO48" s="170"/>
      <c r="TP48" s="170"/>
      <c r="TQ48" s="170"/>
      <c r="TR48" s="170"/>
      <c r="TS48" s="170"/>
      <c r="TT48" s="170"/>
      <c r="TU48" s="170"/>
      <c r="TV48" s="170"/>
      <c r="TW48" s="170"/>
      <c r="TX48" s="170"/>
      <c r="TY48" s="170"/>
      <c r="TZ48" s="170"/>
      <c r="UA48" s="170"/>
      <c r="UB48" s="170"/>
      <c r="UC48" s="170"/>
      <c r="UD48" s="170"/>
      <c r="UE48" s="170"/>
      <c r="UF48" s="170"/>
      <c r="UG48" s="170"/>
      <c r="UH48" s="170"/>
      <c r="UI48" s="170"/>
      <c r="UJ48" s="170"/>
      <c r="UK48" s="170"/>
      <c r="UL48" s="170"/>
      <c r="UM48" s="170"/>
      <c r="UN48" s="170"/>
      <c r="UO48" s="170"/>
      <c r="UP48" s="170"/>
      <c r="UQ48" s="170"/>
      <c r="UR48" s="170"/>
      <c r="US48" s="170"/>
      <c r="UT48" s="170"/>
      <c r="UU48" s="170"/>
      <c r="UV48" s="170"/>
      <c r="UW48" s="170"/>
      <c r="UX48" s="170"/>
      <c r="UY48" s="170"/>
      <c r="UZ48" s="170"/>
      <c r="VA48" s="170"/>
      <c r="VB48" s="170"/>
      <c r="VC48" s="170"/>
      <c r="VD48" s="170"/>
      <c r="VE48" s="170"/>
      <c r="VF48" s="170"/>
      <c r="VG48" s="170"/>
      <c r="VH48" s="170"/>
      <c r="VI48" s="170"/>
      <c r="VJ48" s="170"/>
      <c r="VM48" s="171">
        <f>IF(AND($VQ48&gt;0,COUNTA(H48:VJ48)=0),0,IF(AND(COUNTBLANK(D48)=0,CNGE_2024_M1_Secc3!$Q691="X",COUNTA(H48:VJ48)=0),0,IF(AND(COUNTBLANK(D48)=0,CNGE_2024_M1_Secc3!$Q691="",COUNTA(H48:VJ48)&gt;0),0,IF(AND(COUNTBLANK(D48)=1,COUNTA(H48:VJ48)=0),0,1))))</f>
        <v>0</v>
      </c>
      <c r="VN48" s="194">
        <f t="shared" si="0"/>
        <v>0</v>
      </c>
      <c r="VO48" s="200">
        <f>IF(AND(CNGE_2024_M1_Secc3!$Q691="X",COUNTA(H48:VJ48)&gt;0),1,0)</f>
        <v>0</v>
      </c>
      <c r="VP48" s="211">
        <f>IF(SUM(H48:VJ48)=SUM(CNGE_2024_M1_Secc3!S691:AD691),0,1)</f>
        <v>0</v>
      </c>
      <c r="VQ48" s="200">
        <f>IF(COUNTIF(CNGE_2024_M1_Secc3!M102,"NA")&gt;0,1,IF(AND(CNGE_2024_M1_Secc3!S102&lt;&gt;"",CNGE_2024_M1_Secc3!S102&lt;&gt;1),1,0))</f>
        <v>0</v>
      </c>
    </row>
    <row r="49" spans="1:589" customFormat="1" ht="15" customHeight="1">
      <c r="A49" s="115"/>
      <c r="B49" s="87"/>
      <c r="C49" s="32" t="s">
        <v>81</v>
      </c>
      <c r="D49" s="361" t="str">
        <f>IF(CNGE_2024_M1_Secc3!D103="","",CNGE_2024_M1_Secc3!D103)</f>
        <v/>
      </c>
      <c r="E49" s="361"/>
      <c r="F49" s="361"/>
      <c r="G49" s="361"/>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0"/>
      <c r="CP49" s="170"/>
      <c r="CQ49" s="170"/>
      <c r="CR49" s="170"/>
      <c r="CS49" s="170"/>
      <c r="CT49" s="170"/>
      <c r="CU49" s="170"/>
      <c r="CV49" s="170"/>
      <c r="CW49" s="170"/>
      <c r="CX49" s="170"/>
      <c r="CY49" s="170"/>
      <c r="CZ49" s="170"/>
      <c r="DA49" s="170"/>
      <c r="DB49" s="170"/>
      <c r="DC49" s="170"/>
      <c r="DD49" s="170"/>
      <c r="DE49" s="170"/>
      <c r="DF49" s="170"/>
      <c r="DG49" s="170"/>
      <c r="DH49" s="170"/>
      <c r="DI49" s="170"/>
      <c r="DJ49" s="170"/>
      <c r="DK49" s="170"/>
      <c r="DL49" s="170"/>
      <c r="DM49" s="170"/>
      <c r="DN49" s="170"/>
      <c r="DO49" s="170"/>
      <c r="DP49" s="170"/>
      <c r="DQ49" s="170"/>
      <c r="DR49" s="170"/>
      <c r="DS49" s="170"/>
      <c r="DT49" s="170"/>
      <c r="DU49" s="170"/>
      <c r="DV49" s="170"/>
      <c r="DW49" s="170"/>
      <c r="DX49" s="170"/>
      <c r="DY49" s="170"/>
      <c r="DZ49" s="170"/>
      <c r="EA49" s="170"/>
      <c r="EB49" s="170"/>
      <c r="EC49" s="170"/>
      <c r="ED49" s="170"/>
      <c r="EE49" s="170"/>
      <c r="EF49" s="170"/>
      <c r="EG49" s="170"/>
      <c r="EH49" s="170"/>
      <c r="EI49" s="170"/>
      <c r="EJ49" s="170"/>
      <c r="EK49" s="170"/>
      <c r="EL49" s="170"/>
      <c r="EM49" s="170"/>
      <c r="EN49" s="170"/>
      <c r="EO49" s="170"/>
      <c r="EP49" s="170"/>
      <c r="EQ49" s="170"/>
      <c r="ER49" s="170"/>
      <c r="ES49" s="170"/>
      <c r="ET49" s="170"/>
      <c r="EU49" s="170"/>
      <c r="EV49" s="170"/>
      <c r="EW49" s="170"/>
      <c r="EX49" s="170"/>
      <c r="EY49" s="170"/>
      <c r="EZ49" s="170"/>
      <c r="FA49" s="170"/>
      <c r="FB49" s="170"/>
      <c r="FC49" s="170"/>
      <c r="FD49" s="170"/>
      <c r="FE49" s="170"/>
      <c r="FF49" s="170"/>
      <c r="FG49" s="170"/>
      <c r="FH49" s="170"/>
      <c r="FI49" s="170"/>
      <c r="FJ49" s="170"/>
      <c r="FK49" s="170"/>
      <c r="FL49" s="170"/>
      <c r="FM49" s="170"/>
      <c r="FN49" s="170"/>
      <c r="FO49" s="170"/>
      <c r="FP49" s="170"/>
      <c r="FQ49" s="170"/>
      <c r="FR49" s="170"/>
      <c r="FS49" s="170"/>
      <c r="FT49" s="170"/>
      <c r="FU49" s="170"/>
      <c r="FV49" s="170"/>
      <c r="FW49" s="170"/>
      <c r="FX49" s="170"/>
      <c r="FY49" s="170"/>
      <c r="FZ49" s="170"/>
      <c r="GA49" s="170"/>
      <c r="GB49" s="170"/>
      <c r="GC49" s="170"/>
      <c r="GD49" s="170"/>
      <c r="GE49" s="170"/>
      <c r="GF49" s="170"/>
      <c r="GG49" s="170"/>
      <c r="GH49" s="170"/>
      <c r="GI49" s="170"/>
      <c r="GJ49" s="170"/>
      <c r="GK49" s="170"/>
      <c r="GL49" s="170"/>
      <c r="GM49" s="170"/>
      <c r="GN49" s="170"/>
      <c r="GO49" s="170"/>
      <c r="GP49" s="170"/>
      <c r="GQ49" s="170"/>
      <c r="GR49" s="170"/>
      <c r="GS49" s="170"/>
      <c r="GT49" s="170"/>
      <c r="GU49" s="170"/>
      <c r="GV49" s="170"/>
      <c r="GW49" s="170"/>
      <c r="GX49" s="170"/>
      <c r="GY49" s="170"/>
      <c r="GZ49" s="170"/>
      <c r="HA49" s="170"/>
      <c r="HB49" s="170"/>
      <c r="HC49" s="170"/>
      <c r="HD49" s="170"/>
      <c r="HE49" s="170"/>
      <c r="HF49" s="170"/>
      <c r="HG49" s="170"/>
      <c r="HH49" s="170"/>
      <c r="HI49" s="170"/>
      <c r="HJ49" s="170"/>
      <c r="HK49" s="170"/>
      <c r="HL49" s="170"/>
      <c r="HM49" s="170"/>
      <c r="HN49" s="170"/>
      <c r="HO49" s="170"/>
      <c r="HP49" s="170"/>
      <c r="HQ49" s="170"/>
      <c r="HR49" s="170"/>
      <c r="HS49" s="170"/>
      <c r="HT49" s="170"/>
      <c r="HU49" s="170"/>
      <c r="HV49" s="170"/>
      <c r="HW49" s="170"/>
      <c r="HX49" s="170"/>
      <c r="HY49" s="170"/>
      <c r="HZ49" s="170"/>
      <c r="IA49" s="170"/>
      <c r="IB49" s="170"/>
      <c r="IC49" s="170"/>
      <c r="ID49" s="170"/>
      <c r="IE49" s="170"/>
      <c r="IF49" s="170"/>
      <c r="IG49" s="170"/>
      <c r="IH49" s="170"/>
      <c r="II49" s="170"/>
      <c r="IJ49" s="170"/>
      <c r="IK49" s="170"/>
      <c r="IL49" s="170"/>
      <c r="IM49" s="170"/>
      <c r="IN49" s="170"/>
      <c r="IO49" s="170"/>
      <c r="IP49" s="170"/>
      <c r="IQ49" s="170"/>
      <c r="IR49" s="170"/>
      <c r="IS49" s="170"/>
      <c r="IT49" s="170"/>
      <c r="IU49" s="170"/>
      <c r="IV49" s="170"/>
      <c r="IW49" s="170"/>
      <c r="IX49" s="170"/>
      <c r="IY49" s="170"/>
      <c r="IZ49" s="170"/>
      <c r="JA49" s="170"/>
      <c r="JB49" s="170"/>
      <c r="JC49" s="170"/>
      <c r="JD49" s="170"/>
      <c r="JE49" s="170"/>
      <c r="JF49" s="170"/>
      <c r="JG49" s="170"/>
      <c r="JH49" s="170"/>
      <c r="JI49" s="170"/>
      <c r="JJ49" s="170"/>
      <c r="JK49" s="170"/>
      <c r="JL49" s="170"/>
      <c r="JM49" s="170"/>
      <c r="JN49" s="170"/>
      <c r="JO49" s="170"/>
      <c r="JP49" s="170"/>
      <c r="JQ49" s="170"/>
      <c r="JR49" s="170"/>
      <c r="JS49" s="170"/>
      <c r="JT49" s="170"/>
      <c r="JU49" s="170"/>
      <c r="JV49" s="170"/>
      <c r="JW49" s="170"/>
      <c r="JX49" s="170"/>
      <c r="JY49" s="170"/>
      <c r="JZ49" s="170"/>
      <c r="KA49" s="170"/>
      <c r="KB49" s="170"/>
      <c r="KC49" s="170"/>
      <c r="KD49" s="170"/>
      <c r="KE49" s="170"/>
      <c r="KF49" s="170"/>
      <c r="KG49" s="170"/>
      <c r="KH49" s="170"/>
      <c r="KI49" s="170"/>
      <c r="KJ49" s="170"/>
      <c r="KK49" s="170"/>
      <c r="KL49" s="170"/>
      <c r="KM49" s="170"/>
      <c r="KN49" s="170"/>
      <c r="KO49" s="170"/>
      <c r="KP49" s="170"/>
      <c r="KQ49" s="170"/>
      <c r="KR49" s="170"/>
      <c r="KS49" s="170"/>
      <c r="KT49" s="170"/>
      <c r="KU49" s="170"/>
      <c r="KV49" s="170"/>
      <c r="KW49" s="170"/>
      <c r="KX49" s="170"/>
      <c r="KY49" s="170"/>
      <c r="KZ49" s="170"/>
      <c r="LA49" s="170"/>
      <c r="LB49" s="170"/>
      <c r="LC49" s="170"/>
      <c r="LD49" s="170"/>
      <c r="LE49" s="170"/>
      <c r="LF49" s="170"/>
      <c r="LG49" s="170"/>
      <c r="LH49" s="170"/>
      <c r="LI49" s="170"/>
      <c r="LJ49" s="170"/>
      <c r="LK49" s="170"/>
      <c r="LL49" s="170"/>
      <c r="LM49" s="170"/>
      <c r="LN49" s="170"/>
      <c r="LO49" s="170"/>
      <c r="LP49" s="170"/>
      <c r="LQ49" s="170"/>
      <c r="LR49" s="170"/>
      <c r="LS49" s="170"/>
      <c r="LT49" s="170"/>
      <c r="LU49" s="170"/>
      <c r="LV49" s="170"/>
      <c r="LW49" s="170"/>
      <c r="LX49" s="170"/>
      <c r="LY49" s="170"/>
      <c r="LZ49" s="170"/>
      <c r="MA49" s="170"/>
      <c r="MB49" s="170"/>
      <c r="MC49" s="170"/>
      <c r="MD49" s="170"/>
      <c r="ME49" s="170"/>
      <c r="MF49" s="170"/>
      <c r="MG49" s="170"/>
      <c r="MH49" s="170"/>
      <c r="MI49" s="170"/>
      <c r="MJ49" s="170"/>
      <c r="MK49" s="170"/>
      <c r="ML49" s="170"/>
      <c r="MM49" s="170"/>
      <c r="MN49" s="170"/>
      <c r="MO49" s="170"/>
      <c r="MP49" s="170"/>
      <c r="MQ49" s="170"/>
      <c r="MR49" s="170"/>
      <c r="MS49" s="170"/>
      <c r="MT49" s="170"/>
      <c r="MU49" s="170"/>
      <c r="MV49" s="170"/>
      <c r="MW49" s="170"/>
      <c r="MX49" s="170"/>
      <c r="MY49" s="170"/>
      <c r="MZ49" s="170"/>
      <c r="NA49" s="170"/>
      <c r="NB49" s="170"/>
      <c r="NC49" s="170"/>
      <c r="ND49" s="170"/>
      <c r="NE49" s="170"/>
      <c r="NF49" s="170"/>
      <c r="NG49" s="170"/>
      <c r="NH49" s="170"/>
      <c r="NI49" s="170"/>
      <c r="NJ49" s="170"/>
      <c r="NK49" s="170"/>
      <c r="NL49" s="170"/>
      <c r="NM49" s="170"/>
      <c r="NN49" s="170"/>
      <c r="NO49" s="170"/>
      <c r="NP49" s="170"/>
      <c r="NQ49" s="170"/>
      <c r="NR49" s="170"/>
      <c r="NS49" s="170"/>
      <c r="NT49" s="170"/>
      <c r="NU49" s="170"/>
      <c r="NV49" s="170"/>
      <c r="NW49" s="170"/>
      <c r="NX49" s="170"/>
      <c r="NY49" s="170"/>
      <c r="NZ49" s="170"/>
      <c r="OA49" s="170"/>
      <c r="OB49" s="170"/>
      <c r="OC49" s="170"/>
      <c r="OD49" s="170"/>
      <c r="OE49" s="170"/>
      <c r="OF49" s="170"/>
      <c r="OG49" s="170"/>
      <c r="OH49" s="170"/>
      <c r="OI49" s="170"/>
      <c r="OJ49" s="170"/>
      <c r="OK49" s="170"/>
      <c r="OL49" s="170"/>
      <c r="OM49" s="170"/>
      <c r="ON49" s="170"/>
      <c r="OO49" s="170"/>
      <c r="OP49" s="170"/>
      <c r="OQ49" s="170"/>
      <c r="OR49" s="170"/>
      <c r="OS49" s="170"/>
      <c r="OT49" s="170"/>
      <c r="OU49" s="170"/>
      <c r="OV49" s="170"/>
      <c r="OW49" s="170"/>
      <c r="OX49" s="170"/>
      <c r="OY49" s="170"/>
      <c r="OZ49" s="170"/>
      <c r="PA49" s="170"/>
      <c r="PB49" s="170"/>
      <c r="PC49" s="170"/>
      <c r="PD49" s="170"/>
      <c r="PE49" s="170"/>
      <c r="PF49" s="170"/>
      <c r="PG49" s="170"/>
      <c r="PH49" s="170"/>
      <c r="PI49" s="170"/>
      <c r="PJ49" s="170"/>
      <c r="PK49" s="170"/>
      <c r="PL49" s="170"/>
      <c r="PM49" s="170"/>
      <c r="PN49" s="170"/>
      <c r="PO49" s="170"/>
      <c r="PP49" s="170"/>
      <c r="PQ49" s="170"/>
      <c r="PR49" s="170"/>
      <c r="PS49" s="170"/>
      <c r="PT49" s="170"/>
      <c r="PU49" s="170"/>
      <c r="PV49" s="170"/>
      <c r="PW49" s="170"/>
      <c r="PX49" s="170"/>
      <c r="PY49" s="170"/>
      <c r="PZ49" s="170"/>
      <c r="QA49" s="170"/>
      <c r="QB49" s="170"/>
      <c r="QC49" s="170"/>
      <c r="QD49" s="170"/>
      <c r="QE49" s="170"/>
      <c r="QF49" s="170"/>
      <c r="QG49" s="170"/>
      <c r="QH49" s="170"/>
      <c r="QI49" s="170"/>
      <c r="QJ49" s="170"/>
      <c r="QK49" s="170"/>
      <c r="QL49" s="170"/>
      <c r="QM49" s="170"/>
      <c r="QN49" s="170"/>
      <c r="QO49" s="170"/>
      <c r="QP49" s="170"/>
      <c r="QQ49" s="170"/>
      <c r="QR49" s="170"/>
      <c r="QS49" s="170"/>
      <c r="QT49" s="170"/>
      <c r="QU49" s="170"/>
      <c r="QV49" s="170"/>
      <c r="QW49" s="170"/>
      <c r="QX49" s="170"/>
      <c r="QY49" s="170"/>
      <c r="QZ49" s="170"/>
      <c r="RA49" s="170"/>
      <c r="RB49" s="170"/>
      <c r="RC49" s="170"/>
      <c r="RD49" s="170"/>
      <c r="RE49" s="170"/>
      <c r="RF49" s="170"/>
      <c r="RG49" s="170"/>
      <c r="RH49" s="170"/>
      <c r="RI49" s="170"/>
      <c r="RJ49" s="170"/>
      <c r="RK49" s="170"/>
      <c r="RL49" s="170"/>
      <c r="RM49" s="170"/>
      <c r="RN49" s="170"/>
      <c r="RO49" s="170"/>
      <c r="RP49" s="170"/>
      <c r="RQ49" s="170"/>
      <c r="RR49" s="170"/>
      <c r="RS49" s="170"/>
      <c r="RT49" s="170"/>
      <c r="RU49" s="170"/>
      <c r="RV49" s="170"/>
      <c r="RW49" s="170"/>
      <c r="RX49" s="170"/>
      <c r="RY49" s="170"/>
      <c r="RZ49" s="170"/>
      <c r="SA49" s="170"/>
      <c r="SB49" s="170"/>
      <c r="SC49" s="170"/>
      <c r="SD49" s="170"/>
      <c r="SE49" s="170"/>
      <c r="SF49" s="170"/>
      <c r="SG49" s="170"/>
      <c r="SH49" s="170"/>
      <c r="SI49" s="170"/>
      <c r="SJ49" s="170"/>
      <c r="SK49" s="170"/>
      <c r="SL49" s="170"/>
      <c r="SM49" s="170"/>
      <c r="SN49" s="170"/>
      <c r="SO49" s="170"/>
      <c r="SP49" s="170"/>
      <c r="SQ49" s="170"/>
      <c r="SR49" s="170"/>
      <c r="SS49" s="170"/>
      <c r="ST49" s="170"/>
      <c r="SU49" s="170"/>
      <c r="SV49" s="170"/>
      <c r="SW49" s="170"/>
      <c r="SX49" s="170"/>
      <c r="SY49" s="170"/>
      <c r="SZ49" s="170"/>
      <c r="TA49" s="170"/>
      <c r="TB49" s="170"/>
      <c r="TC49" s="170"/>
      <c r="TD49" s="170"/>
      <c r="TE49" s="170"/>
      <c r="TF49" s="170"/>
      <c r="TG49" s="170"/>
      <c r="TH49" s="170"/>
      <c r="TI49" s="170"/>
      <c r="TJ49" s="170"/>
      <c r="TK49" s="170"/>
      <c r="TL49" s="170"/>
      <c r="TM49" s="170"/>
      <c r="TN49" s="170"/>
      <c r="TO49" s="170"/>
      <c r="TP49" s="170"/>
      <c r="TQ49" s="170"/>
      <c r="TR49" s="170"/>
      <c r="TS49" s="170"/>
      <c r="TT49" s="170"/>
      <c r="TU49" s="170"/>
      <c r="TV49" s="170"/>
      <c r="TW49" s="170"/>
      <c r="TX49" s="170"/>
      <c r="TY49" s="170"/>
      <c r="TZ49" s="170"/>
      <c r="UA49" s="170"/>
      <c r="UB49" s="170"/>
      <c r="UC49" s="170"/>
      <c r="UD49" s="170"/>
      <c r="UE49" s="170"/>
      <c r="UF49" s="170"/>
      <c r="UG49" s="170"/>
      <c r="UH49" s="170"/>
      <c r="UI49" s="170"/>
      <c r="UJ49" s="170"/>
      <c r="UK49" s="170"/>
      <c r="UL49" s="170"/>
      <c r="UM49" s="170"/>
      <c r="UN49" s="170"/>
      <c r="UO49" s="170"/>
      <c r="UP49" s="170"/>
      <c r="UQ49" s="170"/>
      <c r="UR49" s="170"/>
      <c r="US49" s="170"/>
      <c r="UT49" s="170"/>
      <c r="UU49" s="170"/>
      <c r="UV49" s="170"/>
      <c r="UW49" s="170"/>
      <c r="UX49" s="170"/>
      <c r="UY49" s="170"/>
      <c r="UZ49" s="170"/>
      <c r="VA49" s="170"/>
      <c r="VB49" s="170"/>
      <c r="VC49" s="170"/>
      <c r="VD49" s="170"/>
      <c r="VE49" s="170"/>
      <c r="VF49" s="170"/>
      <c r="VG49" s="170"/>
      <c r="VH49" s="170"/>
      <c r="VI49" s="170"/>
      <c r="VJ49" s="170"/>
      <c r="VM49" s="171">
        <f>IF(AND($VQ49&gt;0,COUNTA(H49:VJ49)=0),0,IF(AND(COUNTBLANK(D49)=0,CNGE_2024_M1_Secc3!$Q692="X",COUNTA(H49:VJ49)=0),0,IF(AND(COUNTBLANK(D49)=0,CNGE_2024_M1_Secc3!$Q692="",COUNTA(H49:VJ49)&gt;0),0,IF(AND(COUNTBLANK(D49)=1,COUNTA(H49:VJ49)=0),0,1))))</f>
        <v>0</v>
      </c>
      <c r="VN49" s="194">
        <f t="shared" si="0"/>
        <v>0</v>
      </c>
      <c r="VO49" s="200">
        <f>IF(AND(CNGE_2024_M1_Secc3!$Q692="X",COUNTA(H49:VJ49)&gt;0),1,0)</f>
        <v>0</v>
      </c>
      <c r="VP49" s="211">
        <f>IF(SUM(H49:VJ49)=SUM(CNGE_2024_M1_Secc3!S692:AD692),0,1)</f>
        <v>0</v>
      </c>
      <c r="VQ49" s="200">
        <f>IF(COUNTIF(CNGE_2024_M1_Secc3!M103,"NA")&gt;0,1,IF(AND(CNGE_2024_M1_Secc3!S103&lt;&gt;"",CNGE_2024_M1_Secc3!S103&lt;&gt;1),1,0))</f>
        <v>0</v>
      </c>
    </row>
    <row r="50" spans="1:589" customFormat="1" ht="15" customHeight="1">
      <c r="A50" s="115"/>
      <c r="B50" s="87"/>
      <c r="C50" s="32" t="s">
        <v>82</v>
      </c>
      <c r="D50" s="361" t="str">
        <f>IF(CNGE_2024_M1_Secc3!D104="","",CNGE_2024_M1_Secc3!D104)</f>
        <v/>
      </c>
      <c r="E50" s="361"/>
      <c r="F50" s="361"/>
      <c r="G50" s="361"/>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0"/>
      <c r="BR50" s="170"/>
      <c r="BS50" s="170"/>
      <c r="BT50" s="170"/>
      <c r="BU50" s="170"/>
      <c r="BV50" s="170"/>
      <c r="BW50" s="170"/>
      <c r="BX50" s="170"/>
      <c r="BY50" s="170"/>
      <c r="BZ50" s="170"/>
      <c r="CA50" s="170"/>
      <c r="CB50" s="170"/>
      <c r="CC50" s="170"/>
      <c r="CD50" s="170"/>
      <c r="CE50" s="170"/>
      <c r="CF50" s="170"/>
      <c r="CG50" s="170"/>
      <c r="CH50" s="170"/>
      <c r="CI50" s="170"/>
      <c r="CJ50" s="170"/>
      <c r="CK50" s="170"/>
      <c r="CL50" s="170"/>
      <c r="CM50" s="170"/>
      <c r="CN50" s="170"/>
      <c r="CO50" s="170"/>
      <c r="CP50" s="170"/>
      <c r="CQ50" s="170"/>
      <c r="CR50" s="170"/>
      <c r="CS50" s="170"/>
      <c r="CT50" s="170"/>
      <c r="CU50" s="170"/>
      <c r="CV50" s="170"/>
      <c r="CW50" s="170"/>
      <c r="CX50" s="170"/>
      <c r="CY50" s="170"/>
      <c r="CZ50" s="170"/>
      <c r="DA50" s="170"/>
      <c r="DB50" s="170"/>
      <c r="DC50" s="170"/>
      <c r="DD50" s="170"/>
      <c r="DE50" s="170"/>
      <c r="DF50" s="170"/>
      <c r="DG50" s="170"/>
      <c r="DH50" s="170"/>
      <c r="DI50" s="170"/>
      <c r="DJ50" s="170"/>
      <c r="DK50" s="170"/>
      <c r="DL50" s="170"/>
      <c r="DM50" s="170"/>
      <c r="DN50" s="170"/>
      <c r="DO50" s="170"/>
      <c r="DP50" s="170"/>
      <c r="DQ50" s="170"/>
      <c r="DR50" s="170"/>
      <c r="DS50" s="170"/>
      <c r="DT50" s="170"/>
      <c r="DU50" s="170"/>
      <c r="DV50" s="170"/>
      <c r="DW50" s="170"/>
      <c r="DX50" s="170"/>
      <c r="DY50" s="170"/>
      <c r="DZ50" s="170"/>
      <c r="EA50" s="170"/>
      <c r="EB50" s="170"/>
      <c r="EC50" s="170"/>
      <c r="ED50" s="170"/>
      <c r="EE50" s="170"/>
      <c r="EF50" s="170"/>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70"/>
      <c r="FC50" s="170"/>
      <c r="FD50" s="170"/>
      <c r="FE50" s="170"/>
      <c r="FF50" s="170"/>
      <c r="FG50" s="170"/>
      <c r="FH50" s="170"/>
      <c r="FI50" s="170"/>
      <c r="FJ50" s="170"/>
      <c r="FK50" s="170"/>
      <c r="FL50" s="170"/>
      <c r="FM50" s="170"/>
      <c r="FN50" s="170"/>
      <c r="FO50" s="170"/>
      <c r="FP50" s="170"/>
      <c r="FQ50" s="170"/>
      <c r="FR50" s="170"/>
      <c r="FS50" s="170"/>
      <c r="FT50" s="170"/>
      <c r="FU50" s="170"/>
      <c r="FV50" s="170"/>
      <c r="FW50" s="170"/>
      <c r="FX50" s="170"/>
      <c r="FY50" s="170"/>
      <c r="FZ50" s="170"/>
      <c r="GA50" s="170"/>
      <c r="GB50" s="170"/>
      <c r="GC50" s="170"/>
      <c r="GD50" s="170"/>
      <c r="GE50" s="170"/>
      <c r="GF50" s="170"/>
      <c r="GG50" s="170"/>
      <c r="GH50" s="170"/>
      <c r="GI50" s="170"/>
      <c r="GJ50" s="170"/>
      <c r="GK50" s="170"/>
      <c r="GL50" s="170"/>
      <c r="GM50" s="170"/>
      <c r="GN50" s="170"/>
      <c r="GO50" s="170"/>
      <c r="GP50" s="170"/>
      <c r="GQ50" s="170"/>
      <c r="GR50" s="170"/>
      <c r="GS50" s="170"/>
      <c r="GT50" s="170"/>
      <c r="GU50" s="170"/>
      <c r="GV50" s="170"/>
      <c r="GW50" s="170"/>
      <c r="GX50" s="170"/>
      <c r="GY50" s="170"/>
      <c r="GZ50" s="170"/>
      <c r="HA50" s="170"/>
      <c r="HB50" s="170"/>
      <c r="HC50" s="170"/>
      <c r="HD50" s="170"/>
      <c r="HE50" s="170"/>
      <c r="HF50" s="170"/>
      <c r="HG50" s="170"/>
      <c r="HH50" s="170"/>
      <c r="HI50" s="170"/>
      <c r="HJ50" s="170"/>
      <c r="HK50" s="170"/>
      <c r="HL50" s="170"/>
      <c r="HM50" s="170"/>
      <c r="HN50" s="170"/>
      <c r="HO50" s="170"/>
      <c r="HP50" s="170"/>
      <c r="HQ50" s="170"/>
      <c r="HR50" s="170"/>
      <c r="HS50" s="170"/>
      <c r="HT50" s="170"/>
      <c r="HU50" s="170"/>
      <c r="HV50" s="170"/>
      <c r="HW50" s="170"/>
      <c r="HX50" s="170"/>
      <c r="HY50" s="170"/>
      <c r="HZ50" s="170"/>
      <c r="IA50" s="170"/>
      <c r="IB50" s="170"/>
      <c r="IC50" s="170"/>
      <c r="ID50" s="170"/>
      <c r="IE50" s="170"/>
      <c r="IF50" s="170"/>
      <c r="IG50" s="170"/>
      <c r="IH50" s="170"/>
      <c r="II50" s="170"/>
      <c r="IJ50" s="170"/>
      <c r="IK50" s="170"/>
      <c r="IL50" s="170"/>
      <c r="IM50" s="170"/>
      <c r="IN50" s="170"/>
      <c r="IO50" s="170"/>
      <c r="IP50" s="170"/>
      <c r="IQ50" s="170"/>
      <c r="IR50" s="170"/>
      <c r="IS50" s="170"/>
      <c r="IT50" s="170"/>
      <c r="IU50" s="170"/>
      <c r="IV50" s="170"/>
      <c r="IW50" s="170"/>
      <c r="IX50" s="170"/>
      <c r="IY50" s="170"/>
      <c r="IZ50" s="170"/>
      <c r="JA50" s="170"/>
      <c r="JB50" s="170"/>
      <c r="JC50" s="170"/>
      <c r="JD50" s="170"/>
      <c r="JE50" s="170"/>
      <c r="JF50" s="170"/>
      <c r="JG50" s="170"/>
      <c r="JH50" s="170"/>
      <c r="JI50" s="170"/>
      <c r="JJ50" s="170"/>
      <c r="JK50" s="170"/>
      <c r="JL50" s="170"/>
      <c r="JM50" s="170"/>
      <c r="JN50" s="170"/>
      <c r="JO50" s="170"/>
      <c r="JP50" s="170"/>
      <c r="JQ50" s="170"/>
      <c r="JR50" s="170"/>
      <c r="JS50" s="170"/>
      <c r="JT50" s="170"/>
      <c r="JU50" s="170"/>
      <c r="JV50" s="170"/>
      <c r="JW50" s="170"/>
      <c r="JX50" s="170"/>
      <c r="JY50" s="170"/>
      <c r="JZ50" s="170"/>
      <c r="KA50" s="170"/>
      <c r="KB50" s="170"/>
      <c r="KC50" s="170"/>
      <c r="KD50" s="170"/>
      <c r="KE50" s="170"/>
      <c r="KF50" s="170"/>
      <c r="KG50" s="170"/>
      <c r="KH50" s="170"/>
      <c r="KI50" s="170"/>
      <c r="KJ50" s="170"/>
      <c r="KK50" s="170"/>
      <c r="KL50" s="170"/>
      <c r="KM50" s="170"/>
      <c r="KN50" s="170"/>
      <c r="KO50" s="170"/>
      <c r="KP50" s="170"/>
      <c r="KQ50" s="170"/>
      <c r="KR50" s="170"/>
      <c r="KS50" s="170"/>
      <c r="KT50" s="170"/>
      <c r="KU50" s="170"/>
      <c r="KV50" s="170"/>
      <c r="KW50" s="170"/>
      <c r="KX50" s="170"/>
      <c r="KY50" s="170"/>
      <c r="KZ50" s="170"/>
      <c r="LA50" s="170"/>
      <c r="LB50" s="170"/>
      <c r="LC50" s="170"/>
      <c r="LD50" s="170"/>
      <c r="LE50" s="170"/>
      <c r="LF50" s="170"/>
      <c r="LG50" s="170"/>
      <c r="LH50" s="170"/>
      <c r="LI50" s="170"/>
      <c r="LJ50" s="170"/>
      <c r="LK50" s="170"/>
      <c r="LL50" s="170"/>
      <c r="LM50" s="170"/>
      <c r="LN50" s="170"/>
      <c r="LO50" s="170"/>
      <c r="LP50" s="170"/>
      <c r="LQ50" s="170"/>
      <c r="LR50" s="170"/>
      <c r="LS50" s="170"/>
      <c r="LT50" s="170"/>
      <c r="LU50" s="170"/>
      <c r="LV50" s="170"/>
      <c r="LW50" s="170"/>
      <c r="LX50" s="170"/>
      <c r="LY50" s="170"/>
      <c r="LZ50" s="170"/>
      <c r="MA50" s="170"/>
      <c r="MB50" s="170"/>
      <c r="MC50" s="170"/>
      <c r="MD50" s="170"/>
      <c r="ME50" s="170"/>
      <c r="MF50" s="170"/>
      <c r="MG50" s="170"/>
      <c r="MH50" s="170"/>
      <c r="MI50" s="170"/>
      <c r="MJ50" s="170"/>
      <c r="MK50" s="170"/>
      <c r="ML50" s="170"/>
      <c r="MM50" s="170"/>
      <c r="MN50" s="170"/>
      <c r="MO50" s="170"/>
      <c r="MP50" s="170"/>
      <c r="MQ50" s="170"/>
      <c r="MR50" s="170"/>
      <c r="MS50" s="170"/>
      <c r="MT50" s="170"/>
      <c r="MU50" s="170"/>
      <c r="MV50" s="170"/>
      <c r="MW50" s="170"/>
      <c r="MX50" s="170"/>
      <c r="MY50" s="170"/>
      <c r="MZ50" s="170"/>
      <c r="NA50" s="170"/>
      <c r="NB50" s="170"/>
      <c r="NC50" s="170"/>
      <c r="ND50" s="170"/>
      <c r="NE50" s="170"/>
      <c r="NF50" s="170"/>
      <c r="NG50" s="170"/>
      <c r="NH50" s="170"/>
      <c r="NI50" s="170"/>
      <c r="NJ50" s="170"/>
      <c r="NK50" s="170"/>
      <c r="NL50" s="170"/>
      <c r="NM50" s="170"/>
      <c r="NN50" s="170"/>
      <c r="NO50" s="170"/>
      <c r="NP50" s="170"/>
      <c r="NQ50" s="170"/>
      <c r="NR50" s="170"/>
      <c r="NS50" s="170"/>
      <c r="NT50" s="170"/>
      <c r="NU50" s="170"/>
      <c r="NV50" s="170"/>
      <c r="NW50" s="170"/>
      <c r="NX50" s="170"/>
      <c r="NY50" s="170"/>
      <c r="NZ50" s="170"/>
      <c r="OA50" s="170"/>
      <c r="OB50" s="170"/>
      <c r="OC50" s="170"/>
      <c r="OD50" s="170"/>
      <c r="OE50" s="170"/>
      <c r="OF50" s="170"/>
      <c r="OG50" s="170"/>
      <c r="OH50" s="170"/>
      <c r="OI50" s="170"/>
      <c r="OJ50" s="170"/>
      <c r="OK50" s="170"/>
      <c r="OL50" s="170"/>
      <c r="OM50" s="170"/>
      <c r="ON50" s="170"/>
      <c r="OO50" s="170"/>
      <c r="OP50" s="170"/>
      <c r="OQ50" s="170"/>
      <c r="OR50" s="170"/>
      <c r="OS50" s="170"/>
      <c r="OT50" s="170"/>
      <c r="OU50" s="170"/>
      <c r="OV50" s="170"/>
      <c r="OW50" s="170"/>
      <c r="OX50" s="170"/>
      <c r="OY50" s="170"/>
      <c r="OZ50" s="170"/>
      <c r="PA50" s="170"/>
      <c r="PB50" s="170"/>
      <c r="PC50" s="170"/>
      <c r="PD50" s="170"/>
      <c r="PE50" s="170"/>
      <c r="PF50" s="170"/>
      <c r="PG50" s="170"/>
      <c r="PH50" s="170"/>
      <c r="PI50" s="170"/>
      <c r="PJ50" s="170"/>
      <c r="PK50" s="170"/>
      <c r="PL50" s="170"/>
      <c r="PM50" s="170"/>
      <c r="PN50" s="170"/>
      <c r="PO50" s="170"/>
      <c r="PP50" s="170"/>
      <c r="PQ50" s="170"/>
      <c r="PR50" s="170"/>
      <c r="PS50" s="170"/>
      <c r="PT50" s="170"/>
      <c r="PU50" s="170"/>
      <c r="PV50" s="170"/>
      <c r="PW50" s="170"/>
      <c r="PX50" s="170"/>
      <c r="PY50" s="170"/>
      <c r="PZ50" s="170"/>
      <c r="QA50" s="170"/>
      <c r="QB50" s="170"/>
      <c r="QC50" s="170"/>
      <c r="QD50" s="170"/>
      <c r="QE50" s="170"/>
      <c r="QF50" s="170"/>
      <c r="QG50" s="170"/>
      <c r="QH50" s="170"/>
      <c r="QI50" s="170"/>
      <c r="QJ50" s="170"/>
      <c r="QK50" s="170"/>
      <c r="QL50" s="170"/>
      <c r="QM50" s="170"/>
      <c r="QN50" s="170"/>
      <c r="QO50" s="170"/>
      <c r="QP50" s="170"/>
      <c r="QQ50" s="170"/>
      <c r="QR50" s="170"/>
      <c r="QS50" s="170"/>
      <c r="QT50" s="170"/>
      <c r="QU50" s="170"/>
      <c r="QV50" s="170"/>
      <c r="QW50" s="170"/>
      <c r="QX50" s="170"/>
      <c r="QY50" s="170"/>
      <c r="QZ50" s="170"/>
      <c r="RA50" s="170"/>
      <c r="RB50" s="170"/>
      <c r="RC50" s="170"/>
      <c r="RD50" s="170"/>
      <c r="RE50" s="170"/>
      <c r="RF50" s="170"/>
      <c r="RG50" s="170"/>
      <c r="RH50" s="170"/>
      <c r="RI50" s="170"/>
      <c r="RJ50" s="170"/>
      <c r="RK50" s="170"/>
      <c r="RL50" s="170"/>
      <c r="RM50" s="170"/>
      <c r="RN50" s="170"/>
      <c r="RO50" s="170"/>
      <c r="RP50" s="170"/>
      <c r="RQ50" s="170"/>
      <c r="RR50" s="170"/>
      <c r="RS50" s="170"/>
      <c r="RT50" s="170"/>
      <c r="RU50" s="170"/>
      <c r="RV50" s="170"/>
      <c r="RW50" s="170"/>
      <c r="RX50" s="170"/>
      <c r="RY50" s="170"/>
      <c r="RZ50" s="170"/>
      <c r="SA50" s="170"/>
      <c r="SB50" s="170"/>
      <c r="SC50" s="170"/>
      <c r="SD50" s="170"/>
      <c r="SE50" s="170"/>
      <c r="SF50" s="170"/>
      <c r="SG50" s="170"/>
      <c r="SH50" s="170"/>
      <c r="SI50" s="170"/>
      <c r="SJ50" s="170"/>
      <c r="SK50" s="170"/>
      <c r="SL50" s="170"/>
      <c r="SM50" s="170"/>
      <c r="SN50" s="170"/>
      <c r="SO50" s="170"/>
      <c r="SP50" s="170"/>
      <c r="SQ50" s="170"/>
      <c r="SR50" s="170"/>
      <c r="SS50" s="170"/>
      <c r="ST50" s="170"/>
      <c r="SU50" s="170"/>
      <c r="SV50" s="170"/>
      <c r="SW50" s="170"/>
      <c r="SX50" s="170"/>
      <c r="SY50" s="170"/>
      <c r="SZ50" s="170"/>
      <c r="TA50" s="170"/>
      <c r="TB50" s="170"/>
      <c r="TC50" s="170"/>
      <c r="TD50" s="170"/>
      <c r="TE50" s="170"/>
      <c r="TF50" s="170"/>
      <c r="TG50" s="170"/>
      <c r="TH50" s="170"/>
      <c r="TI50" s="170"/>
      <c r="TJ50" s="170"/>
      <c r="TK50" s="170"/>
      <c r="TL50" s="170"/>
      <c r="TM50" s="170"/>
      <c r="TN50" s="170"/>
      <c r="TO50" s="170"/>
      <c r="TP50" s="170"/>
      <c r="TQ50" s="170"/>
      <c r="TR50" s="170"/>
      <c r="TS50" s="170"/>
      <c r="TT50" s="170"/>
      <c r="TU50" s="170"/>
      <c r="TV50" s="170"/>
      <c r="TW50" s="170"/>
      <c r="TX50" s="170"/>
      <c r="TY50" s="170"/>
      <c r="TZ50" s="170"/>
      <c r="UA50" s="170"/>
      <c r="UB50" s="170"/>
      <c r="UC50" s="170"/>
      <c r="UD50" s="170"/>
      <c r="UE50" s="170"/>
      <c r="UF50" s="170"/>
      <c r="UG50" s="170"/>
      <c r="UH50" s="170"/>
      <c r="UI50" s="170"/>
      <c r="UJ50" s="170"/>
      <c r="UK50" s="170"/>
      <c r="UL50" s="170"/>
      <c r="UM50" s="170"/>
      <c r="UN50" s="170"/>
      <c r="UO50" s="170"/>
      <c r="UP50" s="170"/>
      <c r="UQ50" s="170"/>
      <c r="UR50" s="170"/>
      <c r="US50" s="170"/>
      <c r="UT50" s="170"/>
      <c r="UU50" s="170"/>
      <c r="UV50" s="170"/>
      <c r="UW50" s="170"/>
      <c r="UX50" s="170"/>
      <c r="UY50" s="170"/>
      <c r="UZ50" s="170"/>
      <c r="VA50" s="170"/>
      <c r="VB50" s="170"/>
      <c r="VC50" s="170"/>
      <c r="VD50" s="170"/>
      <c r="VE50" s="170"/>
      <c r="VF50" s="170"/>
      <c r="VG50" s="170"/>
      <c r="VH50" s="170"/>
      <c r="VI50" s="170"/>
      <c r="VJ50" s="170"/>
      <c r="VM50" s="171">
        <f>IF(AND($VQ50&gt;0,COUNTA(H50:VJ50)=0),0,IF(AND(COUNTBLANK(D50)=0,CNGE_2024_M1_Secc3!$Q693="X",COUNTA(H50:VJ50)=0),0,IF(AND(COUNTBLANK(D50)=0,CNGE_2024_M1_Secc3!$Q693="",COUNTA(H50:VJ50)&gt;0),0,IF(AND(COUNTBLANK(D50)=1,COUNTA(H50:VJ50)=0),0,1))))</f>
        <v>0</v>
      </c>
      <c r="VN50" s="194">
        <f t="shared" si="0"/>
        <v>0</v>
      </c>
      <c r="VO50" s="200">
        <f>IF(AND(CNGE_2024_M1_Secc3!$Q693="X",COUNTA(H50:VJ50)&gt;0),1,0)</f>
        <v>0</v>
      </c>
      <c r="VP50" s="211">
        <f>IF(SUM(H50:VJ50)=SUM(CNGE_2024_M1_Secc3!S693:AD693),0,1)</f>
        <v>0</v>
      </c>
      <c r="VQ50" s="200">
        <f>IF(COUNTIF(CNGE_2024_M1_Secc3!M104,"NA")&gt;0,1,IF(AND(CNGE_2024_M1_Secc3!S104&lt;&gt;"",CNGE_2024_M1_Secc3!S104&lt;&gt;1),1,0))</f>
        <v>0</v>
      </c>
    </row>
    <row r="51" spans="1:589" customFormat="1" ht="15" customHeight="1">
      <c r="A51" s="115"/>
      <c r="B51" s="87"/>
      <c r="C51" s="32" t="s">
        <v>83</v>
      </c>
      <c r="D51" s="361" t="str">
        <f>IF(CNGE_2024_M1_Secc3!D105="","",CNGE_2024_M1_Secc3!D105)</f>
        <v/>
      </c>
      <c r="E51" s="361"/>
      <c r="F51" s="361"/>
      <c r="G51" s="361"/>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c r="CX51" s="170"/>
      <c r="CY51" s="170"/>
      <c r="CZ51" s="170"/>
      <c r="DA51" s="170"/>
      <c r="DB51" s="170"/>
      <c r="DC51" s="170"/>
      <c r="DD51" s="170"/>
      <c r="DE51" s="170"/>
      <c r="DF51" s="170"/>
      <c r="DG51" s="170"/>
      <c r="DH51" s="170"/>
      <c r="DI51" s="170"/>
      <c r="DJ51" s="170"/>
      <c r="DK51" s="170"/>
      <c r="DL51" s="170"/>
      <c r="DM51" s="170"/>
      <c r="DN51" s="170"/>
      <c r="DO51" s="170"/>
      <c r="DP51" s="170"/>
      <c r="DQ51" s="170"/>
      <c r="DR51" s="170"/>
      <c r="DS51" s="170"/>
      <c r="DT51" s="170"/>
      <c r="DU51" s="170"/>
      <c r="DV51" s="170"/>
      <c r="DW51" s="170"/>
      <c r="DX51" s="170"/>
      <c r="DY51" s="170"/>
      <c r="DZ51" s="170"/>
      <c r="EA51" s="170"/>
      <c r="EB51" s="170"/>
      <c r="EC51" s="170"/>
      <c r="ED51" s="170"/>
      <c r="EE51" s="170"/>
      <c r="EF51" s="170"/>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70"/>
      <c r="FC51" s="170"/>
      <c r="FD51" s="170"/>
      <c r="FE51" s="170"/>
      <c r="FF51" s="170"/>
      <c r="FG51" s="170"/>
      <c r="FH51" s="170"/>
      <c r="FI51" s="170"/>
      <c r="FJ51" s="170"/>
      <c r="FK51" s="170"/>
      <c r="FL51" s="170"/>
      <c r="FM51" s="170"/>
      <c r="FN51" s="170"/>
      <c r="FO51" s="170"/>
      <c r="FP51" s="170"/>
      <c r="FQ51" s="170"/>
      <c r="FR51" s="170"/>
      <c r="FS51" s="170"/>
      <c r="FT51" s="170"/>
      <c r="FU51" s="170"/>
      <c r="FV51" s="170"/>
      <c r="FW51" s="170"/>
      <c r="FX51" s="170"/>
      <c r="FY51" s="170"/>
      <c r="FZ51" s="170"/>
      <c r="GA51" s="170"/>
      <c r="GB51" s="170"/>
      <c r="GC51" s="170"/>
      <c r="GD51" s="170"/>
      <c r="GE51" s="170"/>
      <c r="GF51" s="170"/>
      <c r="GG51" s="170"/>
      <c r="GH51" s="170"/>
      <c r="GI51" s="170"/>
      <c r="GJ51" s="170"/>
      <c r="GK51" s="170"/>
      <c r="GL51" s="170"/>
      <c r="GM51" s="170"/>
      <c r="GN51" s="170"/>
      <c r="GO51" s="170"/>
      <c r="GP51" s="170"/>
      <c r="GQ51" s="170"/>
      <c r="GR51" s="170"/>
      <c r="GS51" s="170"/>
      <c r="GT51" s="170"/>
      <c r="GU51" s="170"/>
      <c r="GV51" s="170"/>
      <c r="GW51" s="170"/>
      <c r="GX51" s="170"/>
      <c r="GY51" s="170"/>
      <c r="GZ51" s="170"/>
      <c r="HA51" s="170"/>
      <c r="HB51" s="170"/>
      <c r="HC51" s="170"/>
      <c r="HD51" s="170"/>
      <c r="HE51" s="170"/>
      <c r="HF51" s="170"/>
      <c r="HG51" s="170"/>
      <c r="HH51" s="170"/>
      <c r="HI51" s="170"/>
      <c r="HJ51" s="170"/>
      <c r="HK51" s="170"/>
      <c r="HL51" s="170"/>
      <c r="HM51" s="170"/>
      <c r="HN51" s="170"/>
      <c r="HO51" s="170"/>
      <c r="HP51" s="170"/>
      <c r="HQ51" s="170"/>
      <c r="HR51" s="170"/>
      <c r="HS51" s="170"/>
      <c r="HT51" s="170"/>
      <c r="HU51" s="170"/>
      <c r="HV51" s="170"/>
      <c r="HW51" s="170"/>
      <c r="HX51" s="170"/>
      <c r="HY51" s="170"/>
      <c r="HZ51" s="170"/>
      <c r="IA51" s="170"/>
      <c r="IB51" s="170"/>
      <c r="IC51" s="170"/>
      <c r="ID51" s="170"/>
      <c r="IE51" s="170"/>
      <c r="IF51" s="170"/>
      <c r="IG51" s="170"/>
      <c r="IH51" s="170"/>
      <c r="II51" s="170"/>
      <c r="IJ51" s="170"/>
      <c r="IK51" s="170"/>
      <c r="IL51" s="170"/>
      <c r="IM51" s="170"/>
      <c r="IN51" s="170"/>
      <c r="IO51" s="170"/>
      <c r="IP51" s="170"/>
      <c r="IQ51" s="170"/>
      <c r="IR51" s="170"/>
      <c r="IS51" s="170"/>
      <c r="IT51" s="170"/>
      <c r="IU51" s="170"/>
      <c r="IV51" s="170"/>
      <c r="IW51" s="170"/>
      <c r="IX51" s="170"/>
      <c r="IY51" s="170"/>
      <c r="IZ51" s="170"/>
      <c r="JA51" s="170"/>
      <c r="JB51" s="170"/>
      <c r="JC51" s="170"/>
      <c r="JD51" s="170"/>
      <c r="JE51" s="170"/>
      <c r="JF51" s="170"/>
      <c r="JG51" s="170"/>
      <c r="JH51" s="170"/>
      <c r="JI51" s="170"/>
      <c r="JJ51" s="170"/>
      <c r="JK51" s="170"/>
      <c r="JL51" s="170"/>
      <c r="JM51" s="170"/>
      <c r="JN51" s="170"/>
      <c r="JO51" s="170"/>
      <c r="JP51" s="170"/>
      <c r="JQ51" s="170"/>
      <c r="JR51" s="170"/>
      <c r="JS51" s="170"/>
      <c r="JT51" s="170"/>
      <c r="JU51" s="170"/>
      <c r="JV51" s="170"/>
      <c r="JW51" s="170"/>
      <c r="JX51" s="170"/>
      <c r="JY51" s="170"/>
      <c r="JZ51" s="170"/>
      <c r="KA51" s="170"/>
      <c r="KB51" s="170"/>
      <c r="KC51" s="170"/>
      <c r="KD51" s="170"/>
      <c r="KE51" s="170"/>
      <c r="KF51" s="170"/>
      <c r="KG51" s="170"/>
      <c r="KH51" s="170"/>
      <c r="KI51" s="170"/>
      <c r="KJ51" s="170"/>
      <c r="KK51" s="170"/>
      <c r="KL51" s="170"/>
      <c r="KM51" s="170"/>
      <c r="KN51" s="170"/>
      <c r="KO51" s="170"/>
      <c r="KP51" s="170"/>
      <c r="KQ51" s="170"/>
      <c r="KR51" s="170"/>
      <c r="KS51" s="170"/>
      <c r="KT51" s="170"/>
      <c r="KU51" s="170"/>
      <c r="KV51" s="170"/>
      <c r="KW51" s="170"/>
      <c r="KX51" s="170"/>
      <c r="KY51" s="170"/>
      <c r="KZ51" s="170"/>
      <c r="LA51" s="170"/>
      <c r="LB51" s="170"/>
      <c r="LC51" s="170"/>
      <c r="LD51" s="170"/>
      <c r="LE51" s="170"/>
      <c r="LF51" s="170"/>
      <c r="LG51" s="170"/>
      <c r="LH51" s="170"/>
      <c r="LI51" s="170"/>
      <c r="LJ51" s="170"/>
      <c r="LK51" s="170"/>
      <c r="LL51" s="170"/>
      <c r="LM51" s="170"/>
      <c r="LN51" s="170"/>
      <c r="LO51" s="170"/>
      <c r="LP51" s="170"/>
      <c r="LQ51" s="170"/>
      <c r="LR51" s="170"/>
      <c r="LS51" s="170"/>
      <c r="LT51" s="170"/>
      <c r="LU51" s="170"/>
      <c r="LV51" s="170"/>
      <c r="LW51" s="170"/>
      <c r="LX51" s="170"/>
      <c r="LY51" s="170"/>
      <c r="LZ51" s="170"/>
      <c r="MA51" s="170"/>
      <c r="MB51" s="170"/>
      <c r="MC51" s="170"/>
      <c r="MD51" s="170"/>
      <c r="ME51" s="170"/>
      <c r="MF51" s="170"/>
      <c r="MG51" s="170"/>
      <c r="MH51" s="170"/>
      <c r="MI51" s="170"/>
      <c r="MJ51" s="170"/>
      <c r="MK51" s="170"/>
      <c r="ML51" s="170"/>
      <c r="MM51" s="170"/>
      <c r="MN51" s="170"/>
      <c r="MO51" s="170"/>
      <c r="MP51" s="170"/>
      <c r="MQ51" s="170"/>
      <c r="MR51" s="170"/>
      <c r="MS51" s="170"/>
      <c r="MT51" s="170"/>
      <c r="MU51" s="170"/>
      <c r="MV51" s="170"/>
      <c r="MW51" s="170"/>
      <c r="MX51" s="170"/>
      <c r="MY51" s="170"/>
      <c r="MZ51" s="170"/>
      <c r="NA51" s="170"/>
      <c r="NB51" s="170"/>
      <c r="NC51" s="170"/>
      <c r="ND51" s="170"/>
      <c r="NE51" s="170"/>
      <c r="NF51" s="170"/>
      <c r="NG51" s="170"/>
      <c r="NH51" s="170"/>
      <c r="NI51" s="170"/>
      <c r="NJ51" s="170"/>
      <c r="NK51" s="170"/>
      <c r="NL51" s="170"/>
      <c r="NM51" s="170"/>
      <c r="NN51" s="170"/>
      <c r="NO51" s="170"/>
      <c r="NP51" s="170"/>
      <c r="NQ51" s="170"/>
      <c r="NR51" s="170"/>
      <c r="NS51" s="170"/>
      <c r="NT51" s="170"/>
      <c r="NU51" s="170"/>
      <c r="NV51" s="170"/>
      <c r="NW51" s="170"/>
      <c r="NX51" s="170"/>
      <c r="NY51" s="170"/>
      <c r="NZ51" s="170"/>
      <c r="OA51" s="170"/>
      <c r="OB51" s="170"/>
      <c r="OC51" s="170"/>
      <c r="OD51" s="170"/>
      <c r="OE51" s="170"/>
      <c r="OF51" s="170"/>
      <c r="OG51" s="170"/>
      <c r="OH51" s="170"/>
      <c r="OI51" s="170"/>
      <c r="OJ51" s="170"/>
      <c r="OK51" s="170"/>
      <c r="OL51" s="170"/>
      <c r="OM51" s="170"/>
      <c r="ON51" s="170"/>
      <c r="OO51" s="170"/>
      <c r="OP51" s="170"/>
      <c r="OQ51" s="170"/>
      <c r="OR51" s="170"/>
      <c r="OS51" s="170"/>
      <c r="OT51" s="170"/>
      <c r="OU51" s="170"/>
      <c r="OV51" s="170"/>
      <c r="OW51" s="170"/>
      <c r="OX51" s="170"/>
      <c r="OY51" s="170"/>
      <c r="OZ51" s="170"/>
      <c r="PA51" s="170"/>
      <c r="PB51" s="170"/>
      <c r="PC51" s="170"/>
      <c r="PD51" s="170"/>
      <c r="PE51" s="170"/>
      <c r="PF51" s="170"/>
      <c r="PG51" s="170"/>
      <c r="PH51" s="170"/>
      <c r="PI51" s="170"/>
      <c r="PJ51" s="170"/>
      <c r="PK51" s="170"/>
      <c r="PL51" s="170"/>
      <c r="PM51" s="170"/>
      <c r="PN51" s="170"/>
      <c r="PO51" s="170"/>
      <c r="PP51" s="170"/>
      <c r="PQ51" s="170"/>
      <c r="PR51" s="170"/>
      <c r="PS51" s="170"/>
      <c r="PT51" s="170"/>
      <c r="PU51" s="170"/>
      <c r="PV51" s="170"/>
      <c r="PW51" s="170"/>
      <c r="PX51" s="170"/>
      <c r="PY51" s="170"/>
      <c r="PZ51" s="170"/>
      <c r="QA51" s="170"/>
      <c r="QB51" s="170"/>
      <c r="QC51" s="170"/>
      <c r="QD51" s="170"/>
      <c r="QE51" s="170"/>
      <c r="QF51" s="170"/>
      <c r="QG51" s="170"/>
      <c r="QH51" s="170"/>
      <c r="QI51" s="170"/>
      <c r="QJ51" s="170"/>
      <c r="QK51" s="170"/>
      <c r="QL51" s="170"/>
      <c r="QM51" s="170"/>
      <c r="QN51" s="170"/>
      <c r="QO51" s="170"/>
      <c r="QP51" s="170"/>
      <c r="QQ51" s="170"/>
      <c r="QR51" s="170"/>
      <c r="QS51" s="170"/>
      <c r="QT51" s="170"/>
      <c r="QU51" s="170"/>
      <c r="QV51" s="170"/>
      <c r="QW51" s="170"/>
      <c r="QX51" s="170"/>
      <c r="QY51" s="170"/>
      <c r="QZ51" s="170"/>
      <c r="RA51" s="170"/>
      <c r="RB51" s="170"/>
      <c r="RC51" s="170"/>
      <c r="RD51" s="170"/>
      <c r="RE51" s="170"/>
      <c r="RF51" s="170"/>
      <c r="RG51" s="170"/>
      <c r="RH51" s="170"/>
      <c r="RI51" s="170"/>
      <c r="RJ51" s="170"/>
      <c r="RK51" s="170"/>
      <c r="RL51" s="170"/>
      <c r="RM51" s="170"/>
      <c r="RN51" s="170"/>
      <c r="RO51" s="170"/>
      <c r="RP51" s="170"/>
      <c r="RQ51" s="170"/>
      <c r="RR51" s="170"/>
      <c r="RS51" s="170"/>
      <c r="RT51" s="170"/>
      <c r="RU51" s="170"/>
      <c r="RV51" s="170"/>
      <c r="RW51" s="170"/>
      <c r="RX51" s="170"/>
      <c r="RY51" s="170"/>
      <c r="RZ51" s="170"/>
      <c r="SA51" s="170"/>
      <c r="SB51" s="170"/>
      <c r="SC51" s="170"/>
      <c r="SD51" s="170"/>
      <c r="SE51" s="170"/>
      <c r="SF51" s="170"/>
      <c r="SG51" s="170"/>
      <c r="SH51" s="170"/>
      <c r="SI51" s="170"/>
      <c r="SJ51" s="170"/>
      <c r="SK51" s="170"/>
      <c r="SL51" s="170"/>
      <c r="SM51" s="170"/>
      <c r="SN51" s="170"/>
      <c r="SO51" s="170"/>
      <c r="SP51" s="170"/>
      <c r="SQ51" s="170"/>
      <c r="SR51" s="170"/>
      <c r="SS51" s="170"/>
      <c r="ST51" s="170"/>
      <c r="SU51" s="170"/>
      <c r="SV51" s="170"/>
      <c r="SW51" s="170"/>
      <c r="SX51" s="170"/>
      <c r="SY51" s="170"/>
      <c r="SZ51" s="170"/>
      <c r="TA51" s="170"/>
      <c r="TB51" s="170"/>
      <c r="TC51" s="170"/>
      <c r="TD51" s="170"/>
      <c r="TE51" s="170"/>
      <c r="TF51" s="170"/>
      <c r="TG51" s="170"/>
      <c r="TH51" s="170"/>
      <c r="TI51" s="170"/>
      <c r="TJ51" s="170"/>
      <c r="TK51" s="170"/>
      <c r="TL51" s="170"/>
      <c r="TM51" s="170"/>
      <c r="TN51" s="170"/>
      <c r="TO51" s="170"/>
      <c r="TP51" s="170"/>
      <c r="TQ51" s="170"/>
      <c r="TR51" s="170"/>
      <c r="TS51" s="170"/>
      <c r="TT51" s="170"/>
      <c r="TU51" s="170"/>
      <c r="TV51" s="170"/>
      <c r="TW51" s="170"/>
      <c r="TX51" s="170"/>
      <c r="TY51" s="170"/>
      <c r="TZ51" s="170"/>
      <c r="UA51" s="170"/>
      <c r="UB51" s="170"/>
      <c r="UC51" s="170"/>
      <c r="UD51" s="170"/>
      <c r="UE51" s="170"/>
      <c r="UF51" s="170"/>
      <c r="UG51" s="170"/>
      <c r="UH51" s="170"/>
      <c r="UI51" s="170"/>
      <c r="UJ51" s="170"/>
      <c r="UK51" s="170"/>
      <c r="UL51" s="170"/>
      <c r="UM51" s="170"/>
      <c r="UN51" s="170"/>
      <c r="UO51" s="170"/>
      <c r="UP51" s="170"/>
      <c r="UQ51" s="170"/>
      <c r="UR51" s="170"/>
      <c r="US51" s="170"/>
      <c r="UT51" s="170"/>
      <c r="UU51" s="170"/>
      <c r="UV51" s="170"/>
      <c r="UW51" s="170"/>
      <c r="UX51" s="170"/>
      <c r="UY51" s="170"/>
      <c r="UZ51" s="170"/>
      <c r="VA51" s="170"/>
      <c r="VB51" s="170"/>
      <c r="VC51" s="170"/>
      <c r="VD51" s="170"/>
      <c r="VE51" s="170"/>
      <c r="VF51" s="170"/>
      <c r="VG51" s="170"/>
      <c r="VH51" s="170"/>
      <c r="VI51" s="170"/>
      <c r="VJ51" s="170"/>
      <c r="VM51" s="171">
        <f>IF(AND($VQ51&gt;0,COUNTA(H51:VJ51)=0),0,IF(AND(COUNTBLANK(D51)=0,CNGE_2024_M1_Secc3!$Q694="X",COUNTA(H51:VJ51)=0),0,IF(AND(COUNTBLANK(D51)=0,CNGE_2024_M1_Secc3!$Q694="",COUNTA(H51:VJ51)&gt;0),0,IF(AND(COUNTBLANK(D51)=1,COUNTA(H51:VJ51)=0),0,1))))</f>
        <v>0</v>
      </c>
      <c r="VN51" s="194">
        <f t="shared" si="0"/>
        <v>0</v>
      </c>
      <c r="VO51" s="200">
        <f>IF(AND(CNGE_2024_M1_Secc3!$Q694="X",COUNTA(H51:VJ51)&gt;0),1,0)</f>
        <v>0</v>
      </c>
      <c r="VP51" s="211">
        <f>IF(SUM(H51:VJ51)=SUM(CNGE_2024_M1_Secc3!S694:AD694),0,1)</f>
        <v>0</v>
      </c>
      <c r="VQ51" s="200">
        <f>IF(COUNTIF(CNGE_2024_M1_Secc3!M105,"NA")&gt;0,1,IF(AND(CNGE_2024_M1_Secc3!S105&lt;&gt;"",CNGE_2024_M1_Secc3!S105&lt;&gt;1),1,0))</f>
        <v>0</v>
      </c>
    </row>
    <row r="52" spans="1:589" customFormat="1" ht="15" customHeight="1">
      <c r="A52" s="115"/>
      <c r="B52" s="87"/>
      <c r="C52" s="32" t="s">
        <v>84</v>
      </c>
      <c r="D52" s="361" t="str">
        <f>IF(CNGE_2024_M1_Secc3!D106="","",CNGE_2024_M1_Secc3!D106)</f>
        <v/>
      </c>
      <c r="E52" s="361"/>
      <c r="F52" s="361"/>
      <c r="G52" s="361"/>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70"/>
      <c r="FC52" s="170"/>
      <c r="FD52" s="170"/>
      <c r="FE52" s="170"/>
      <c r="FF52" s="170"/>
      <c r="FG52" s="170"/>
      <c r="FH52" s="170"/>
      <c r="FI52" s="170"/>
      <c r="FJ52" s="170"/>
      <c r="FK52" s="170"/>
      <c r="FL52" s="170"/>
      <c r="FM52" s="170"/>
      <c r="FN52" s="170"/>
      <c r="FO52" s="170"/>
      <c r="FP52" s="170"/>
      <c r="FQ52" s="170"/>
      <c r="FR52" s="170"/>
      <c r="FS52" s="170"/>
      <c r="FT52" s="170"/>
      <c r="FU52" s="170"/>
      <c r="FV52" s="170"/>
      <c r="FW52" s="170"/>
      <c r="FX52" s="170"/>
      <c r="FY52" s="170"/>
      <c r="FZ52" s="170"/>
      <c r="GA52" s="170"/>
      <c r="GB52" s="170"/>
      <c r="GC52" s="170"/>
      <c r="GD52" s="170"/>
      <c r="GE52" s="170"/>
      <c r="GF52" s="170"/>
      <c r="GG52" s="170"/>
      <c r="GH52" s="170"/>
      <c r="GI52" s="170"/>
      <c r="GJ52" s="170"/>
      <c r="GK52" s="170"/>
      <c r="GL52" s="170"/>
      <c r="GM52" s="170"/>
      <c r="GN52" s="170"/>
      <c r="GO52" s="170"/>
      <c r="GP52" s="170"/>
      <c r="GQ52" s="170"/>
      <c r="GR52" s="170"/>
      <c r="GS52" s="170"/>
      <c r="GT52" s="170"/>
      <c r="GU52" s="170"/>
      <c r="GV52" s="170"/>
      <c r="GW52" s="170"/>
      <c r="GX52" s="170"/>
      <c r="GY52" s="170"/>
      <c r="GZ52" s="170"/>
      <c r="HA52" s="170"/>
      <c r="HB52" s="170"/>
      <c r="HC52" s="170"/>
      <c r="HD52" s="170"/>
      <c r="HE52" s="170"/>
      <c r="HF52" s="170"/>
      <c r="HG52" s="170"/>
      <c r="HH52" s="170"/>
      <c r="HI52" s="170"/>
      <c r="HJ52" s="170"/>
      <c r="HK52" s="170"/>
      <c r="HL52" s="170"/>
      <c r="HM52" s="170"/>
      <c r="HN52" s="170"/>
      <c r="HO52" s="170"/>
      <c r="HP52" s="170"/>
      <c r="HQ52" s="170"/>
      <c r="HR52" s="170"/>
      <c r="HS52" s="170"/>
      <c r="HT52" s="170"/>
      <c r="HU52" s="170"/>
      <c r="HV52" s="170"/>
      <c r="HW52" s="170"/>
      <c r="HX52" s="170"/>
      <c r="HY52" s="170"/>
      <c r="HZ52" s="170"/>
      <c r="IA52" s="170"/>
      <c r="IB52" s="170"/>
      <c r="IC52" s="170"/>
      <c r="ID52" s="170"/>
      <c r="IE52" s="170"/>
      <c r="IF52" s="170"/>
      <c r="IG52" s="170"/>
      <c r="IH52" s="170"/>
      <c r="II52" s="170"/>
      <c r="IJ52" s="170"/>
      <c r="IK52" s="170"/>
      <c r="IL52" s="170"/>
      <c r="IM52" s="170"/>
      <c r="IN52" s="170"/>
      <c r="IO52" s="170"/>
      <c r="IP52" s="170"/>
      <c r="IQ52" s="170"/>
      <c r="IR52" s="170"/>
      <c r="IS52" s="170"/>
      <c r="IT52" s="170"/>
      <c r="IU52" s="170"/>
      <c r="IV52" s="170"/>
      <c r="IW52" s="170"/>
      <c r="IX52" s="170"/>
      <c r="IY52" s="170"/>
      <c r="IZ52" s="170"/>
      <c r="JA52" s="170"/>
      <c r="JB52" s="170"/>
      <c r="JC52" s="170"/>
      <c r="JD52" s="170"/>
      <c r="JE52" s="170"/>
      <c r="JF52" s="170"/>
      <c r="JG52" s="170"/>
      <c r="JH52" s="170"/>
      <c r="JI52" s="170"/>
      <c r="JJ52" s="170"/>
      <c r="JK52" s="170"/>
      <c r="JL52" s="170"/>
      <c r="JM52" s="170"/>
      <c r="JN52" s="170"/>
      <c r="JO52" s="170"/>
      <c r="JP52" s="170"/>
      <c r="JQ52" s="170"/>
      <c r="JR52" s="170"/>
      <c r="JS52" s="170"/>
      <c r="JT52" s="170"/>
      <c r="JU52" s="170"/>
      <c r="JV52" s="170"/>
      <c r="JW52" s="170"/>
      <c r="JX52" s="170"/>
      <c r="JY52" s="170"/>
      <c r="JZ52" s="170"/>
      <c r="KA52" s="170"/>
      <c r="KB52" s="170"/>
      <c r="KC52" s="170"/>
      <c r="KD52" s="170"/>
      <c r="KE52" s="170"/>
      <c r="KF52" s="170"/>
      <c r="KG52" s="170"/>
      <c r="KH52" s="170"/>
      <c r="KI52" s="170"/>
      <c r="KJ52" s="170"/>
      <c r="KK52" s="170"/>
      <c r="KL52" s="170"/>
      <c r="KM52" s="170"/>
      <c r="KN52" s="170"/>
      <c r="KO52" s="170"/>
      <c r="KP52" s="170"/>
      <c r="KQ52" s="170"/>
      <c r="KR52" s="170"/>
      <c r="KS52" s="170"/>
      <c r="KT52" s="170"/>
      <c r="KU52" s="170"/>
      <c r="KV52" s="170"/>
      <c r="KW52" s="170"/>
      <c r="KX52" s="170"/>
      <c r="KY52" s="170"/>
      <c r="KZ52" s="170"/>
      <c r="LA52" s="170"/>
      <c r="LB52" s="170"/>
      <c r="LC52" s="170"/>
      <c r="LD52" s="170"/>
      <c r="LE52" s="170"/>
      <c r="LF52" s="170"/>
      <c r="LG52" s="170"/>
      <c r="LH52" s="170"/>
      <c r="LI52" s="170"/>
      <c r="LJ52" s="170"/>
      <c r="LK52" s="170"/>
      <c r="LL52" s="170"/>
      <c r="LM52" s="170"/>
      <c r="LN52" s="170"/>
      <c r="LO52" s="170"/>
      <c r="LP52" s="170"/>
      <c r="LQ52" s="170"/>
      <c r="LR52" s="170"/>
      <c r="LS52" s="170"/>
      <c r="LT52" s="170"/>
      <c r="LU52" s="170"/>
      <c r="LV52" s="170"/>
      <c r="LW52" s="170"/>
      <c r="LX52" s="170"/>
      <c r="LY52" s="170"/>
      <c r="LZ52" s="170"/>
      <c r="MA52" s="170"/>
      <c r="MB52" s="170"/>
      <c r="MC52" s="170"/>
      <c r="MD52" s="170"/>
      <c r="ME52" s="170"/>
      <c r="MF52" s="170"/>
      <c r="MG52" s="170"/>
      <c r="MH52" s="170"/>
      <c r="MI52" s="170"/>
      <c r="MJ52" s="170"/>
      <c r="MK52" s="170"/>
      <c r="ML52" s="170"/>
      <c r="MM52" s="170"/>
      <c r="MN52" s="170"/>
      <c r="MO52" s="170"/>
      <c r="MP52" s="170"/>
      <c r="MQ52" s="170"/>
      <c r="MR52" s="170"/>
      <c r="MS52" s="170"/>
      <c r="MT52" s="170"/>
      <c r="MU52" s="170"/>
      <c r="MV52" s="170"/>
      <c r="MW52" s="170"/>
      <c r="MX52" s="170"/>
      <c r="MY52" s="170"/>
      <c r="MZ52" s="170"/>
      <c r="NA52" s="170"/>
      <c r="NB52" s="170"/>
      <c r="NC52" s="170"/>
      <c r="ND52" s="170"/>
      <c r="NE52" s="170"/>
      <c r="NF52" s="170"/>
      <c r="NG52" s="170"/>
      <c r="NH52" s="170"/>
      <c r="NI52" s="170"/>
      <c r="NJ52" s="170"/>
      <c r="NK52" s="170"/>
      <c r="NL52" s="170"/>
      <c r="NM52" s="170"/>
      <c r="NN52" s="170"/>
      <c r="NO52" s="170"/>
      <c r="NP52" s="170"/>
      <c r="NQ52" s="170"/>
      <c r="NR52" s="170"/>
      <c r="NS52" s="170"/>
      <c r="NT52" s="170"/>
      <c r="NU52" s="170"/>
      <c r="NV52" s="170"/>
      <c r="NW52" s="170"/>
      <c r="NX52" s="170"/>
      <c r="NY52" s="170"/>
      <c r="NZ52" s="170"/>
      <c r="OA52" s="170"/>
      <c r="OB52" s="170"/>
      <c r="OC52" s="170"/>
      <c r="OD52" s="170"/>
      <c r="OE52" s="170"/>
      <c r="OF52" s="170"/>
      <c r="OG52" s="170"/>
      <c r="OH52" s="170"/>
      <c r="OI52" s="170"/>
      <c r="OJ52" s="170"/>
      <c r="OK52" s="170"/>
      <c r="OL52" s="170"/>
      <c r="OM52" s="170"/>
      <c r="ON52" s="170"/>
      <c r="OO52" s="170"/>
      <c r="OP52" s="170"/>
      <c r="OQ52" s="170"/>
      <c r="OR52" s="170"/>
      <c r="OS52" s="170"/>
      <c r="OT52" s="170"/>
      <c r="OU52" s="170"/>
      <c r="OV52" s="170"/>
      <c r="OW52" s="170"/>
      <c r="OX52" s="170"/>
      <c r="OY52" s="170"/>
      <c r="OZ52" s="170"/>
      <c r="PA52" s="170"/>
      <c r="PB52" s="170"/>
      <c r="PC52" s="170"/>
      <c r="PD52" s="170"/>
      <c r="PE52" s="170"/>
      <c r="PF52" s="170"/>
      <c r="PG52" s="170"/>
      <c r="PH52" s="170"/>
      <c r="PI52" s="170"/>
      <c r="PJ52" s="170"/>
      <c r="PK52" s="170"/>
      <c r="PL52" s="170"/>
      <c r="PM52" s="170"/>
      <c r="PN52" s="170"/>
      <c r="PO52" s="170"/>
      <c r="PP52" s="170"/>
      <c r="PQ52" s="170"/>
      <c r="PR52" s="170"/>
      <c r="PS52" s="170"/>
      <c r="PT52" s="170"/>
      <c r="PU52" s="170"/>
      <c r="PV52" s="170"/>
      <c r="PW52" s="170"/>
      <c r="PX52" s="170"/>
      <c r="PY52" s="170"/>
      <c r="PZ52" s="170"/>
      <c r="QA52" s="170"/>
      <c r="QB52" s="170"/>
      <c r="QC52" s="170"/>
      <c r="QD52" s="170"/>
      <c r="QE52" s="170"/>
      <c r="QF52" s="170"/>
      <c r="QG52" s="170"/>
      <c r="QH52" s="170"/>
      <c r="QI52" s="170"/>
      <c r="QJ52" s="170"/>
      <c r="QK52" s="170"/>
      <c r="QL52" s="170"/>
      <c r="QM52" s="170"/>
      <c r="QN52" s="170"/>
      <c r="QO52" s="170"/>
      <c r="QP52" s="170"/>
      <c r="QQ52" s="170"/>
      <c r="QR52" s="170"/>
      <c r="QS52" s="170"/>
      <c r="QT52" s="170"/>
      <c r="QU52" s="170"/>
      <c r="QV52" s="170"/>
      <c r="QW52" s="170"/>
      <c r="QX52" s="170"/>
      <c r="QY52" s="170"/>
      <c r="QZ52" s="170"/>
      <c r="RA52" s="170"/>
      <c r="RB52" s="170"/>
      <c r="RC52" s="170"/>
      <c r="RD52" s="170"/>
      <c r="RE52" s="170"/>
      <c r="RF52" s="170"/>
      <c r="RG52" s="170"/>
      <c r="RH52" s="170"/>
      <c r="RI52" s="170"/>
      <c r="RJ52" s="170"/>
      <c r="RK52" s="170"/>
      <c r="RL52" s="170"/>
      <c r="RM52" s="170"/>
      <c r="RN52" s="170"/>
      <c r="RO52" s="170"/>
      <c r="RP52" s="170"/>
      <c r="RQ52" s="170"/>
      <c r="RR52" s="170"/>
      <c r="RS52" s="170"/>
      <c r="RT52" s="170"/>
      <c r="RU52" s="170"/>
      <c r="RV52" s="170"/>
      <c r="RW52" s="170"/>
      <c r="RX52" s="170"/>
      <c r="RY52" s="170"/>
      <c r="RZ52" s="170"/>
      <c r="SA52" s="170"/>
      <c r="SB52" s="170"/>
      <c r="SC52" s="170"/>
      <c r="SD52" s="170"/>
      <c r="SE52" s="170"/>
      <c r="SF52" s="170"/>
      <c r="SG52" s="170"/>
      <c r="SH52" s="170"/>
      <c r="SI52" s="170"/>
      <c r="SJ52" s="170"/>
      <c r="SK52" s="170"/>
      <c r="SL52" s="170"/>
      <c r="SM52" s="170"/>
      <c r="SN52" s="170"/>
      <c r="SO52" s="170"/>
      <c r="SP52" s="170"/>
      <c r="SQ52" s="170"/>
      <c r="SR52" s="170"/>
      <c r="SS52" s="170"/>
      <c r="ST52" s="170"/>
      <c r="SU52" s="170"/>
      <c r="SV52" s="170"/>
      <c r="SW52" s="170"/>
      <c r="SX52" s="170"/>
      <c r="SY52" s="170"/>
      <c r="SZ52" s="170"/>
      <c r="TA52" s="170"/>
      <c r="TB52" s="170"/>
      <c r="TC52" s="170"/>
      <c r="TD52" s="170"/>
      <c r="TE52" s="170"/>
      <c r="TF52" s="170"/>
      <c r="TG52" s="170"/>
      <c r="TH52" s="170"/>
      <c r="TI52" s="170"/>
      <c r="TJ52" s="170"/>
      <c r="TK52" s="170"/>
      <c r="TL52" s="170"/>
      <c r="TM52" s="170"/>
      <c r="TN52" s="170"/>
      <c r="TO52" s="170"/>
      <c r="TP52" s="170"/>
      <c r="TQ52" s="170"/>
      <c r="TR52" s="170"/>
      <c r="TS52" s="170"/>
      <c r="TT52" s="170"/>
      <c r="TU52" s="170"/>
      <c r="TV52" s="170"/>
      <c r="TW52" s="170"/>
      <c r="TX52" s="170"/>
      <c r="TY52" s="170"/>
      <c r="TZ52" s="170"/>
      <c r="UA52" s="170"/>
      <c r="UB52" s="170"/>
      <c r="UC52" s="170"/>
      <c r="UD52" s="170"/>
      <c r="UE52" s="170"/>
      <c r="UF52" s="170"/>
      <c r="UG52" s="170"/>
      <c r="UH52" s="170"/>
      <c r="UI52" s="170"/>
      <c r="UJ52" s="170"/>
      <c r="UK52" s="170"/>
      <c r="UL52" s="170"/>
      <c r="UM52" s="170"/>
      <c r="UN52" s="170"/>
      <c r="UO52" s="170"/>
      <c r="UP52" s="170"/>
      <c r="UQ52" s="170"/>
      <c r="UR52" s="170"/>
      <c r="US52" s="170"/>
      <c r="UT52" s="170"/>
      <c r="UU52" s="170"/>
      <c r="UV52" s="170"/>
      <c r="UW52" s="170"/>
      <c r="UX52" s="170"/>
      <c r="UY52" s="170"/>
      <c r="UZ52" s="170"/>
      <c r="VA52" s="170"/>
      <c r="VB52" s="170"/>
      <c r="VC52" s="170"/>
      <c r="VD52" s="170"/>
      <c r="VE52" s="170"/>
      <c r="VF52" s="170"/>
      <c r="VG52" s="170"/>
      <c r="VH52" s="170"/>
      <c r="VI52" s="170"/>
      <c r="VJ52" s="170"/>
      <c r="VM52" s="171">
        <f>IF(AND($VQ52&gt;0,COUNTA(H52:VJ52)=0),0,IF(AND(COUNTBLANK(D52)=0,CNGE_2024_M1_Secc3!$Q695="X",COUNTA(H52:VJ52)=0),0,IF(AND(COUNTBLANK(D52)=0,CNGE_2024_M1_Secc3!$Q695="",COUNTA(H52:VJ52)&gt;0),0,IF(AND(COUNTBLANK(D52)=1,COUNTA(H52:VJ52)=0),0,1))))</f>
        <v>0</v>
      </c>
      <c r="VN52" s="194">
        <f t="shared" si="0"/>
        <v>0</v>
      </c>
      <c r="VO52" s="200">
        <f>IF(AND(CNGE_2024_M1_Secc3!$Q695="X",COUNTA(H52:VJ52)&gt;0),1,0)</f>
        <v>0</v>
      </c>
      <c r="VP52" s="211">
        <f>IF(SUM(H52:VJ52)=SUM(CNGE_2024_M1_Secc3!S695:AD695),0,1)</f>
        <v>0</v>
      </c>
      <c r="VQ52" s="200">
        <f>IF(COUNTIF(CNGE_2024_M1_Secc3!M106,"NA")&gt;0,1,IF(AND(CNGE_2024_M1_Secc3!S106&lt;&gt;"",CNGE_2024_M1_Secc3!S106&lt;&gt;1),1,0))</f>
        <v>0</v>
      </c>
    </row>
    <row r="53" spans="1:589" customFormat="1" ht="15" customHeight="1">
      <c r="A53" s="115"/>
      <c r="B53" s="87"/>
      <c r="C53" s="32" t="s">
        <v>85</v>
      </c>
      <c r="D53" s="361" t="str">
        <f>IF(CNGE_2024_M1_Secc3!D107="","",CNGE_2024_M1_Secc3!D107)</f>
        <v/>
      </c>
      <c r="E53" s="361"/>
      <c r="F53" s="361"/>
      <c r="G53" s="361"/>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0"/>
      <c r="GL53" s="170"/>
      <c r="GM53" s="170"/>
      <c r="GN53" s="170"/>
      <c r="GO53" s="170"/>
      <c r="GP53" s="170"/>
      <c r="GQ53" s="170"/>
      <c r="GR53" s="170"/>
      <c r="GS53" s="170"/>
      <c r="GT53" s="170"/>
      <c r="GU53" s="170"/>
      <c r="GV53" s="170"/>
      <c r="GW53" s="170"/>
      <c r="GX53" s="170"/>
      <c r="GY53" s="170"/>
      <c r="GZ53" s="170"/>
      <c r="HA53" s="170"/>
      <c r="HB53" s="170"/>
      <c r="HC53" s="170"/>
      <c r="HD53" s="170"/>
      <c r="HE53" s="170"/>
      <c r="HF53" s="170"/>
      <c r="HG53" s="170"/>
      <c r="HH53" s="170"/>
      <c r="HI53" s="170"/>
      <c r="HJ53" s="170"/>
      <c r="HK53" s="170"/>
      <c r="HL53" s="170"/>
      <c r="HM53" s="170"/>
      <c r="HN53" s="170"/>
      <c r="HO53" s="170"/>
      <c r="HP53" s="170"/>
      <c r="HQ53" s="170"/>
      <c r="HR53" s="170"/>
      <c r="HS53" s="170"/>
      <c r="HT53" s="170"/>
      <c r="HU53" s="170"/>
      <c r="HV53" s="170"/>
      <c r="HW53" s="170"/>
      <c r="HX53" s="170"/>
      <c r="HY53" s="170"/>
      <c r="HZ53" s="170"/>
      <c r="IA53" s="170"/>
      <c r="IB53" s="170"/>
      <c r="IC53" s="170"/>
      <c r="ID53" s="170"/>
      <c r="IE53" s="170"/>
      <c r="IF53" s="170"/>
      <c r="IG53" s="170"/>
      <c r="IH53" s="170"/>
      <c r="II53" s="170"/>
      <c r="IJ53" s="170"/>
      <c r="IK53" s="170"/>
      <c r="IL53" s="170"/>
      <c r="IM53" s="170"/>
      <c r="IN53" s="170"/>
      <c r="IO53" s="170"/>
      <c r="IP53" s="170"/>
      <c r="IQ53" s="170"/>
      <c r="IR53" s="170"/>
      <c r="IS53" s="170"/>
      <c r="IT53" s="170"/>
      <c r="IU53" s="170"/>
      <c r="IV53" s="170"/>
      <c r="IW53" s="170"/>
      <c r="IX53" s="170"/>
      <c r="IY53" s="170"/>
      <c r="IZ53" s="170"/>
      <c r="JA53" s="170"/>
      <c r="JB53" s="170"/>
      <c r="JC53" s="170"/>
      <c r="JD53" s="170"/>
      <c r="JE53" s="170"/>
      <c r="JF53" s="170"/>
      <c r="JG53" s="170"/>
      <c r="JH53" s="170"/>
      <c r="JI53" s="170"/>
      <c r="JJ53" s="170"/>
      <c r="JK53" s="170"/>
      <c r="JL53" s="170"/>
      <c r="JM53" s="170"/>
      <c r="JN53" s="170"/>
      <c r="JO53" s="170"/>
      <c r="JP53" s="170"/>
      <c r="JQ53" s="170"/>
      <c r="JR53" s="170"/>
      <c r="JS53" s="170"/>
      <c r="JT53" s="170"/>
      <c r="JU53" s="170"/>
      <c r="JV53" s="170"/>
      <c r="JW53" s="170"/>
      <c r="JX53" s="170"/>
      <c r="JY53" s="170"/>
      <c r="JZ53" s="170"/>
      <c r="KA53" s="170"/>
      <c r="KB53" s="170"/>
      <c r="KC53" s="170"/>
      <c r="KD53" s="170"/>
      <c r="KE53" s="170"/>
      <c r="KF53" s="170"/>
      <c r="KG53" s="170"/>
      <c r="KH53" s="170"/>
      <c r="KI53" s="170"/>
      <c r="KJ53" s="170"/>
      <c r="KK53" s="170"/>
      <c r="KL53" s="170"/>
      <c r="KM53" s="170"/>
      <c r="KN53" s="170"/>
      <c r="KO53" s="170"/>
      <c r="KP53" s="170"/>
      <c r="KQ53" s="170"/>
      <c r="KR53" s="170"/>
      <c r="KS53" s="170"/>
      <c r="KT53" s="170"/>
      <c r="KU53" s="170"/>
      <c r="KV53" s="170"/>
      <c r="KW53" s="170"/>
      <c r="KX53" s="170"/>
      <c r="KY53" s="170"/>
      <c r="KZ53" s="170"/>
      <c r="LA53" s="170"/>
      <c r="LB53" s="170"/>
      <c r="LC53" s="170"/>
      <c r="LD53" s="170"/>
      <c r="LE53" s="170"/>
      <c r="LF53" s="170"/>
      <c r="LG53" s="170"/>
      <c r="LH53" s="170"/>
      <c r="LI53" s="170"/>
      <c r="LJ53" s="170"/>
      <c r="LK53" s="170"/>
      <c r="LL53" s="170"/>
      <c r="LM53" s="170"/>
      <c r="LN53" s="170"/>
      <c r="LO53" s="170"/>
      <c r="LP53" s="170"/>
      <c r="LQ53" s="170"/>
      <c r="LR53" s="170"/>
      <c r="LS53" s="170"/>
      <c r="LT53" s="170"/>
      <c r="LU53" s="170"/>
      <c r="LV53" s="170"/>
      <c r="LW53" s="170"/>
      <c r="LX53" s="170"/>
      <c r="LY53" s="170"/>
      <c r="LZ53" s="170"/>
      <c r="MA53" s="170"/>
      <c r="MB53" s="170"/>
      <c r="MC53" s="170"/>
      <c r="MD53" s="170"/>
      <c r="ME53" s="170"/>
      <c r="MF53" s="170"/>
      <c r="MG53" s="170"/>
      <c r="MH53" s="170"/>
      <c r="MI53" s="170"/>
      <c r="MJ53" s="170"/>
      <c r="MK53" s="170"/>
      <c r="ML53" s="170"/>
      <c r="MM53" s="170"/>
      <c r="MN53" s="170"/>
      <c r="MO53" s="170"/>
      <c r="MP53" s="170"/>
      <c r="MQ53" s="170"/>
      <c r="MR53" s="170"/>
      <c r="MS53" s="170"/>
      <c r="MT53" s="170"/>
      <c r="MU53" s="170"/>
      <c r="MV53" s="170"/>
      <c r="MW53" s="170"/>
      <c r="MX53" s="170"/>
      <c r="MY53" s="170"/>
      <c r="MZ53" s="170"/>
      <c r="NA53" s="170"/>
      <c r="NB53" s="170"/>
      <c r="NC53" s="170"/>
      <c r="ND53" s="170"/>
      <c r="NE53" s="170"/>
      <c r="NF53" s="170"/>
      <c r="NG53" s="170"/>
      <c r="NH53" s="170"/>
      <c r="NI53" s="170"/>
      <c r="NJ53" s="170"/>
      <c r="NK53" s="170"/>
      <c r="NL53" s="170"/>
      <c r="NM53" s="170"/>
      <c r="NN53" s="170"/>
      <c r="NO53" s="170"/>
      <c r="NP53" s="170"/>
      <c r="NQ53" s="170"/>
      <c r="NR53" s="170"/>
      <c r="NS53" s="170"/>
      <c r="NT53" s="170"/>
      <c r="NU53" s="170"/>
      <c r="NV53" s="170"/>
      <c r="NW53" s="170"/>
      <c r="NX53" s="170"/>
      <c r="NY53" s="170"/>
      <c r="NZ53" s="170"/>
      <c r="OA53" s="170"/>
      <c r="OB53" s="170"/>
      <c r="OC53" s="170"/>
      <c r="OD53" s="170"/>
      <c r="OE53" s="170"/>
      <c r="OF53" s="170"/>
      <c r="OG53" s="170"/>
      <c r="OH53" s="170"/>
      <c r="OI53" s="170"/>
      <c r="OJ53" s="170"/>
      <c r="OK53" s="170"/>
      <c r="OL53" s="170"/>
      <c r="OM53" s="170"/>
      <c r="ON53" s="170"/>
      <c r="OO53" s="170"/>
      <c r="OP53" s="170"/>
      <c r="OQ53" s="170"/>
      <c r="OR53" s="170"/>
      <c r="OS53" s="170"/>
      <c r="OT53" s="170"/>
      <c r="OU53" s="170"/>
      <c r="OV53" s="170"/>
      <c r="OW53" s="170"/>
      <c r="OX53" s="170"/>
      <c r="OY53" s="170"/>
      <c r="OZ53" s="170"/>
      <c r="PA53" s="170"/>
      <c r="PB53" s="170"/>
      <c r="PC53" s="170"/>
      <c r="PD53" s="170"/>
      <c r="PE53" s="170"/>
      <c r="PF53" s="170"/>
      <c r="PG53" s="170"/>
      <c r="PH53" s="170"/>
      <c r="PI53" s="170"/>
      <c r="PJ53" s="170"/>
      <c r="PK53" s="170"/>
      <c r="PL53" s="170"/>
      <c r="PM53" s="170"/>
      <c r="PN53" s="170"/>
      <c r="PO53" s="170"/>
      <c r="PP53" s="170"/>
      <c r="PQ53" s="170"/>
      <c r="PR53" s="170"/>
      <c r="PS53" s="170"/>
      <c r="PT53" s="170"/>
      <c r="PU53" s="170"/>
      <c r="PV53" s="170"/>
      <c r="PW53" s="170"/>
      <c r="PX53" s="170"/>
      <c r="PY53" s="170"/>
      <c r="PZ53" s="170"/>
      <c r="QA53" s="170"/>
      <c r="QB53" s="170"/>
      <c r="QC53" s="170"/>
      <c r="QD53" s="170"/>
      <c r="QE53" s="170"/>
      <c r="QF53" s="170"/>
      <c r="QG53" s="170"/>
      <c r="QH53" s="170"/>
      <c r="QI53" s="170"/>
      <c r="QJ53" s="170"/>
      <c r="QK53" s="170"/>
      <c r="QL53" s="170"/>
      <c r="QM53" s="170"/>
      <c r="QN53" s="170"/>
      <c r="QO53" s="170"/>
      <c r="QP53" s="170"/>
      <c r="QQ53" s="170"/>
      <c r="QR53" s="170"/>
      <c r="QS53" s="170"/>
      <c r="QT53" s="170"/>
      <c r="QU53" s="170"/>
      <c r="QV53" s="170"/>
      <c r="QW53" s="170"/>
      <c r="QX53" s="170"/>
      <c r="QY53" s="170"/>
      <c r="QZ53" s="170"/>
      <c r="RA53" s="170"/>
      <c r="RB53" s="170"/>
      <c r="RC53" s="170"/>
      <c r="RD53" s="170"/>
      <c r="RE53" s="170"/>
      <c r="RF53" s="170"/>
      <c r="RG53" s="170"/>
      <c r="RH53" s="170"/>
      <c r="RI53" s="170"/>
      <c r="RJ53" s="170"/>
      <c r="RK53" s="170"/>
      <c r="RL53" s="170"/>
      <c r="RM53" s="170"/>
      <c r="RN53" s="170"/>
      <c r="RO53" s="170"/>
      <c r="RP53" s="170"/>
      <c r="RQ53" s="170"/>
      <c r="RR53" s="170"/>
      <c r="RS53" s="170"/>
      <c r="RT53" s="170"/>
      <c r="RU53" s="170"/>
      <c r="RV53" s="170"/>
      <c r="RW53" s="170"/>
      <c r="RX53" s="170"/>
      <c r="RY53" s="170"/>
      <c r="RZ53" s="170"/>
      <c r="SA53" s="170"/>
      <c r="SB53" s="170"/>
      <c r="SC53" s="170"/>
      <c r="SD53" s="170"/>
      <c r="SE53" s="170"/>
      <c r="SF53" s="170"/>
      <c r="SG53" s="170"/>
      <c r="SH53" s="170"/>
      <c r="SI53" s="170"/>
      <c r="SJ53" s="170"/>
      <c r="SK53" s="170"/>
      <c r="SL53" s="170"/>
      <c r="SM53" s="170"/>
      <c r="SN53" s="170"/>
      <c r="SO53" s="170"/>
      <c r="SP53" s="170"/>
      <c r="SQ53" s="170"/>
      <c r="SR53" s="170"/>
      <c r="SS53" s="170"/>
      <c r="ST53" s="170"/>
      <c r="SU53" s="170"/>
      <c r="SV53" s="170"/>
      <c r="SW53" s="170"/>
      <c r="SX53" s="170"/>
      <c r="SY53" s="170"/>
      <c r="SZ53" s="170"/>
      <c r="TA53" s="170"/>
      <c r="TB53" s="170"/>
      <c r="TC53" s="170"/>
      <c r="TD53" s="170"/>
      <c r="TE53" s="170"/>
      <c r="TF53" s="170"/>
      <c r="TG53" s="170"/>
      <c r="TH53" s="170"/>
      <c r="TI53" s="170"/>
      <c r="TJ53" s="170"/>
      <c r="TK53" s="170"/>
      <c r="TL53" s="170"/>
      <c r="TM53" s="170"/>
      <c r="TN53" s="170"/>
      <c r="TO53" s="170"/>
      <c r="TP53" s="170"/>
      <c r="TQ53" s="170"/>
      <c r="TR53" s="170"/>
      <c r="TS53" s="170"/>
      <c r="TT53" s="170"/>
      <c r="TU53" s="170"/>
      <c r="TV53" s="170"/>
      <c r="TW53" s="170"/>
      <c r="TX53" s="170"/>
      <c r="TY53" s="170"/>
      <c r="TZ53" s="170"/>
      <c r="UA53" s="170"/>
      <c r="UB53" s="170"/>
      <c r="UC53" s="170"/>
      <c r="UD53" s="170"/>
      <c r="UE53" s="170"/>
      <c r="UF53" s="170"/>
      <c r="UG53" s="170"/>
      <c r="UH53" s="170"/>
      <c r="UI53" s="170"/>
      <c r="UJ53" s="170"/>
      <c r="UK53" s="170"/>
      <c r="UL53" s="170"/>
      <c r="UM53" s="170"/>
      <c r="UN53" s="170"/>
      <c r="UO53" s="170"/>
      <c r="UP53" s="170"/>
      <c r="UQ53" s="170"/>
      <c r="UR53" s="170"/>
      <c r="US53" s="170"/>
      <c r="UT53" s="170"/>
      <c r="UU53" s="170"/>
      <c r="UV53" s="170"/>
      <c r="UW53" s="170"/>
      <c r="UX53" s="170"/>
      <c r="UY53" s="170"/>
      <c r="UZ53" s="170"/>
      <c r="VA53" s="170"/>
      <c r="VB53" s="170"/>
      <c r="VC53" s="170"/>
      <c r="VD53" s="170"/>
      <c r="VE53" s="170"/>
      <c r="VF53" s="170"/>
      <c r="VG53" s="170"/>
      <c r="VH53" s="170"/>
      <c r="VI53" s="170"/>
      <c r="VJ53" s="170"/>
      <c r="VM53" s="171">
        <f>IF(AND($VQ53&gt;0,COUNTA(H53:VJ53)=0),0,IF(AND(COUNTBLANK(D53)=0,CNGE_2024_M1_Secc3!$Q696="X",COUNTA(H53:VJ53)=0),0,IF(AND(COUNTBLANK(D53)=0,CNGE_2024_M1_Secc3!$Q696="",COUNTA(H53:VJ53)&gt;0),0,IF(AND(COUNTBLANK(D53)=1,COUNTA(H53:VJ53)=0),0,1))))</f>
        <v>0</v>
      </c>
      <c r="VN53" s="194">
        <f t="shared" si="0"/>
        <v>0</v>
      </c>
      <c r="VO53" s="200">
        <f>IF(AND(CNGE_2024_M1_Secc3!$Q696="X",COUNTA(H53:VJ53)&gt;0),1,0)</f>
        <v>0</v>
      </c>
      <c r="VP53" s="211">
        <f>IF(SUM(H53:VJ53)=SUM(CNGE_2024_M1_Secc3!S696:AD696),0,1)</f>
        <v>0</v>
      </c>
      <c r="VQ53" s="200">
        <f>IF(COUNTIF(CNGE_2024_M1_Secc3!M107,"NA")&gt;0,1,IF(AND(CNGE_2024_M1_Secc3!S107&lt;&gt;"",CNGE_2024_M1_Secc3!S107&lt;&gt;1),1,0))</f>
        <v>0</v>
      </c>
    </row>
    <row r="54" spans="1:589" customFormat="1" ht="15" customHeight="1">
      <c r="A54" s="115"/>
      <c r="B54" s="87"/>
      <c r="C54" s="32" t="s">
        <v>86</v>
      </c>
      <c r="D54" s="361" t="str">
        <f>IF(CNGE_2024_M1_Secc3!D108="","",CNGE_2024_M1_Secc3!D108)</f>
        <v/>
      </c>
      <c r="E54" s="361"/>
      <c r="F54" s="361"/>
      <c r="G54" s="361"/>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c r="FA54" s="170"/>
      <c r="FB54" s="170"/>
      <c r="FC54" s="170"/>
      <c r="FD54" s="170"/>
      <c r="FE54" s="170"/>
      <c r="FF54" s="170"/>
      <c r="FG54" s="170"/>
      <c r="FH54" s="170"/>
      <c r="FI54" s="170"/>
      <c r="FJ54" s="170"/>
      <c r="FK54" s="170"/>
      <c r="FL54" s="170"/>
      <c r="FM54" s="170"/>
      <c r="FN54" s="170"/>
      <c r="FO54" s="170"/>
      <c r="FP54" s="170"/>
      <c r="FQ54" s="170"/>
      <c r="FR54" s="170"/>
      <c r="FS54" s="170"/>
      <c r="FT54" s="170"/>
      <c r="FU54" s="170"/>
      <c r="FV54" s="170"/>
      <c r="FW54" s="170"/>
      <c r="FX54" s="170"/>
      <c r="FY54" s="170"/>
      <c r="FZ54" s="170"/>
      <c r="GA54" s="170"/>
      <c r="GB54" s="170"/>
      <c r="GC54" s="170"/>
      <c r="GD54" s="170"/>
      <c r="GE54" s="170"/>
      <c r="GF54" s="170"/>
      <c r="GG54" s="170"/>
      <c r="GH54" s="170"/>
      <c r="GI54" s="170"/>
      <c r="GJ54" s="170"/>
      <c r="GK54" s="170"/>
      <c r="GL54" s="170"/>
      <c r="GM54" s="170"/>
      <c r="GN54" s="170"/>
      <c r="GO54" s="170"/>
      <c r="GP54" s="170"/>
      <c r="GQ54" s="170"/>
      <c r="GR54" s="170"/>
      <c r="GS54" s="170"/>
      <c r="GT54" s="170"/>
      <c r="GU54" s="170"/>
      <c r="GV54" s="170"/>
      <c r="GW54" s="170"/>
      <c r="GX54" s="170"/>
      <c r="GY54" s="170"/>
      <c r="GZ54" s="170"/>
      <c r="HA54" s="170"/>
      <c r="HB54" s="170"/>
      <c r="HC54" s="170"/>
      <c r="HD54" s="170"/>
      <c r="HE54" s="170"/>
      <c r="HF54" s="170"/>
      <c r="HG54" s="170"/>
      <c r="HH54" s="170"/>
      <c r="HI54" s="170"/>
      <c r="HJ54" s="170"/>
      <c r="HK54" s="170"/>
      <c r="HL54" s="170"/>
      <c r="HM54" s="170"/>
      <c r="HN54" s="170"/>
      <c r="HO54" s="170"/>
      <c r="HP54" s="170"/>
      <c r="HQ54" s="170"/>
      <c r="HR54" s="170"/>
      <c r="HS54" s="170"/>
      <c r="HT54" s="170"/>
      <c r="HU54" s="170"/>
      <c r="HV54" s="170"/>
      <c r="HW54" s="170"/>
      <c r="HX54" s="170"/>
      <c r="HY54" s="170"/>
      <c r="HZ54" s="170"/>
      <c r="IA54" s="170"/>
      <c r="IB54" s="170"/>
      <c r="IC54" s="170"/>
      <c r="ID54" s="170"/>
      <c r="IE54" s="170"/>
      <c r="IF54" s="170"/>
      <c r="IG54" s="170"/>
      <c r="IH54" s="170"/>
      <c r="II54" s="170"/>
      <c r="IJ54" s="170"/>
      <c r="IK54" s="170"/>
      <c r="IL54" s="170"/>
      <c r="IM54" s="170"/>
      <c r="IN54" s="170"/>
      <c r="IO54" s="170"/>
      <c r="IP54" s="170"/>
      <c r="IQ54" s="170"/>
      <c r="IR54" s="170"/>
      <c r="IS54" s="170"/>
      <c r="IT54" s="170"/>
      <c r="IU54" s="170"/>
      <c r="IV54" s="170"/>
      <c r="IW54" s="170"/>
      <c r="IX54" s="170"/>
      <c r="IY54" s="170"/>
      <c r="IZ54" s="170"/>
      <c r="JA54" s="170"/>
      <c r="JB54" s="170"/>
      <c r="JC54" s="170"/>
      <c r="JD54" s="170"/>
      <c r="JE54" s="170"/>
      <c r="JF54" s="170"/>
      <c r="JG54" s="170"/>
      <c r="JH54" s="170"/>
      <c r="JI54" s="170"/>
      <c r="JJ54" s="170"/>
      <c r="JK54" s="170"/>
      <c r="JL54" s="170"/>
      <c r="JM54" s="170"/>
      <c r="JN54" s="170"/>
      <c r="JO54" s="170"/>
      <c r="JP54" s="170"/>
      <c r="JQ54" s="170"/>
      <c r="JR54" s="170"/>
      <c r="JS54" s="170"/>
      <c r="JT54" s="170"/>
      <c r="JU54" s="170"/>
      <c r="JV54" s="170"/>
      <c r="JW54" s="170"/>
      <c r="JX54" s="170"/>
      <c r="JY54" s="170"/>
      <c r="JZ54" s="170"/>
      <c r="KA54" s="170"/>
      <c r="KB54" s="170"/>
      <c r="KC54" s="170"/>
      <c r="KD54" s="170"/>
      <c r="KE54" s="170"/>
      <c r="KF54" s="170"/>
      <c r="KG54" s="170"/>
      <c r="KH54" s="170"/>
      <c r="KI54" s="170"/>
      <c r="KJ54" s="170"/>
      <c r="KK54" s="170"/>
      <c r="KL54" s="170"/>
      <c r="KM54" s="170"/>
      <c r="KN54" s="170"/>
      <c r="KO54" s="170"/>
      <c r="KP54" s="170"/>
      <c r="KQ54" s="170"/>
      <c r="KR54" s="170"/>
      <c r="KS54" s="170"/>
      <c r="KT54" s="170"/>
      <c r="KU54" s="170"/>
      <c r="KV54" s="170"/>
      <c r="KW54" s="170"/>
      <c r="KX54" s="170"/>
      <c r="KY54" s="170"/>
      <c r="KZ54" s="170"/>
      <c r="LA54" s="170"/>
      <c r="LB54" s="170"/>
      <c r="LC54" s="170"/>
      <c r="LD54" s="170"/>
      <c r="LE54" s="170"/>
      <c r="LF54" s="170"/>
      <c r="LG54" s="170"/>
      <c r="LH54" s="170"/>
      <c r="LI54" s="170"/>
      <c r="LJ54" s="170"/>
      <c r="LK54" s="170"/>
      <c r="LL54" s="170"/>
      <c r="LM54" s="170"/>
      <c r="LN54" s="170"/>
      <c r="LO54" s="170"/>
      <c r="LP54" s="170"/>
      <c r="LQ54" s="170"/>
      <c r="LR54" s="170"/>
      <c r="LS54" s="170"/>
      <c r="LT54" s="170"/>
      <c r="LU54" s="170"/>
      <c r="LV54" s="170"/>
      <c r="LW54" s="170"/>
      <c r="LX54" s="170"/>
      <c r="LY54" s="170"/>
      <c r="LZ54" s="170"/>
      <c r="MA54" s="170"/>
      <c r="MB54" s="170"/>
      <c r="MC54" s="170"/>
      <c r="MD54" s="170"/>
      <c r="ME54" s="170"/>
      <c r="MF54" s="170"/>
      <c r="MG54" s="170"/>
      <c r="MH54" s="170"/>
      <c r="MI54" s="170"/>
      <c r="MJ54" s="170"/>
      <c r="MK54" s="170"/>
      <c r="ML54" s="170"/>
      <c r="MM54" s="170"/>
      <c r="MN54" s="170"/>
      <c r="MO54" s="170"/>
      <c r="MP54" s="170"/>
      <c r="MQ54" s="170"/>
      <c r="MR54" s="170"/>
      <c r="MS54" s="170"/>
      <c r="MT54" s="170"/>
      <c r="MU54" s="170"/>
      <c r="MV54" s="170"/>
      <c r="MW54" s="170"/>
      <c r="MX54" s="170"/>
      <c r="MY54" s="170"/>
      <c r="MZ54" s="170"/>
      <c r="NA54" s="170"/>
      <c r="NB54" s="170"/>
      <c r="NC54" s="170"/>
      <c r="ND54" s="170"/>
      <c r="NE54" s="170"/>
      <c r="NF54" s="170"/>
      <c r="NG54" s="170"/>
      <c r="NH54" s="170"/>
      <c r="NI54" s="170"/>
      <c r="NJ54" s="170"/>
      <c r="NK54" s="170"/>
      <c r="NL54" s="170"/>
      <c r="NM54" s="170"/>
      <c r="NN54" s="170"/>
      <c r="NO54" s="170"/>
      <c r="NP54" s="170"/>
      <c r="NQ54" s="170"/>
      <c r="NR54" s="170"/>
      <c r="NS54" s="170"/>
      <c r="NT54" s="170"/>
      <c r="NU54" s="170"/>
      <c r="NV54" s="170"/>
      <c r="NW54" s="170"/>
      <c r="NX54" s="170"/>
      <c r="NY54" s="170"/>
      <c r="NZ54" s="170"/>
      <c r="OA54" s="170"/>
      <c r="OB54" s="170"/>
      <c r="OC54" s="170"/>
      <c r="OD54" s="170"/>
      <c r="OE54" s="170"/>
      <c r="OF54" s="170"/>
      <c r="OG54" s="170"/>
      <c r="OH54" s="170"/>
      <c r="OI54" s="170"/>
      <c r="OJ54" s="170"/>
      <c r="OK54" s="170"/>
      <c r="OL54" s="170"/>
      <c r="OM54" s="170"/>
      <c r="ON54" s="170"/>
      <c r="OO54" s="170"/>
      <c r="OP54" s="170"/>
      <c r="OQ54" s="170"/>
      <c r="OR54" s="170"/>
      <c r="OS54" s="170"/>
      <c r="OT54" s="170"/>
      <c r="OU54" s="170"/>
      <c r="OV54" s="170"/>
      <c r="OW54" s="170"/>
      <c r="OX54" s="170"/>
      <c r="OY54" s="170"/>
      <c r="OZ54" s="170"/>
      <c r="PA54" s="170"/>
      <c r="PB54" s="170"/>
      <c r="PC54" s="170"/>
      <c r="PD54" s="170"/>
      <c r="PE54" s="170"/>
      <c r="PF54" s="170"/>
      <c r="PG54" s="170"/>
      <c r="PH54" s="170"/>
      <c r="PI54" s="170"/>
      <c r="PJ54" s="170"/>
      <c r="PK54" s="170"/>
      <c r="PL54" s="170"/>
      <c r="PM54" s="170"/>
      <c r="PN54" s="170"/>
      <c r="PO54" s="170"/>
      <c r="PP54" s="170"/>
      <c r="PQ54" s="170"/>
      <c r="PR54" s="170"/>
      <c r="PS54" s="170"/>
      <c r="PT54" s="170"/>
      <c r="PU54" s="170"/>
      <c r="PV54" s="170"/>
      <c r="PW54" s="170"/>
      <c r="PX54" s="170"/>
      <c r="PY54" s="170"/>
      <c r="PZ54" s="170"/>
      <c r="QA54" s="170"/>
      <c r="QB54" s="170"/>
      <c r="QC54" s="170"/>
      <c r="QD54" s="170"/>
      <c r="QE54" s="170"/>
      <c r="QF54" s="170"/>
      <c r="QG54" s="170"/>
      <c r="QH54" s="170"/>
      <c r="QI54" s="170"/>
      <c r="QJ54" s="170"/>
      <c r="QK54" s="170"/>
      <c r="QL54" s="170"/>
      <c r="QM54" s="170"/>
      <c r="QN54" s="170"/>
      <c r="QO54" s="170"/>
      <c r="QP54" s="170"/>
      <c r="QQ54" s="170"/>
      <c r="QR54" s="170"/>
      <c r="QS54" s="170"/>
      <c r="QT54" s="170"/>
      <c r="QU54" s="170"/>
      <c r="QV54" s="170"/>
      <c r="QW54" s="170"/>
      <c r="QX54" s="170"/>
      <c r="QY54" s="170"/>
      <c r="QZ54" s="170"/>
      <c r="RA54" s="170"/>
      <c r="RB54" s="170"/>
      <c r="RC54" s="170"/>
      <c r="RD54" s="170"/>
      <c r="RE54" s="170"/>
      <c r="RF54" s="170"/>
      <c r="RG54" s="170"/>
      <c r="RH54" s="170"/>
      <c r="RI54" s="170"/>
      <c r="RJ54" s="170"/>
      <c r="RK54" s="170"/>
      <c r="RL54" s="170"/>
      <c r="RM54" s="170"/>
      <c r="RN54" s="170"/>
      <c r="RO54" s="170"/>
      <c r="RP54" s="170"/>
      <c r="RQ54" s="170"/>
      <c r="RR54" s="170"/>
      <c r="RS54" s="170"/>
      <c r="RT54" s="170"/>
      <c r="RU54" s="170"/>
      <c r="RV54" s="170"/>
      <c r="RW54" s="170"/>
      <c r="RX54" s="170"/>
      <c r="RY54" s="170"/>
      <c r="RZ54" s="170"/>
      <c r="SA54" s="170"/>
      <c r="SB54" s="170"/>
      <c r="SC54" s="170"/>
      <c r="SD54" s="170"/>
      <c r="SE54" s="170"/>
      <c r="SF54" s="170"/>
      <c r="SG54" s="170"/>
      <c r="SH54" s="170"/>
      <c r="SI54" s="170"/>
      <c r="SJ54" s="170"/>
      <c r="SK54" s="170"/>
      <c r="SL54" s="170"/>
      <c r="SM54" s="170"/>
      <c r="SN54" s="170"/>
      <c r="SO54" s="170"/>
      <c r="SP54" s="170"/>
      <c r="SQ54" s="170"/>
      <c r="SR54" s="170"/>
      <c r="SS54" s="170"/>
      <c r="ST54" s="170"/>
      <c r="SU54" s="170"/>
      <c r="SV54" s="170"/>
      <c r="SW54" s="170"/>
      <c r="SX54" s="170"/>
      <c r="SY54" s="170"/>
      <c r="SZ54" s="170"/>
      <c r="TA54" s="170"/>
      <c r="TB54" s="170"/>
      <c r="TC54" s="170"/>
      <c r="TD54" s="170"/>
      <c r="TE54" s="170"/>
      <c r="TF54" s="170"/>
      <c r="TG54" s="170"/>
      <c r="TH54" s="170"/>
      <c r="TI54" s="170"/>
      <c r="TJ54" s="170"/>
      <c r="TK54" s="170"/>
      <c r="TL54" s="170"/>
      <c r="TM54" s="170"/>
      <c r="TN54" s="170"/>
      <c r="TO54" s="170"/>
      <c r="TP54" s="170"/>
      <c r="TQ54" s="170"/>
      <c r="TR54" s="170"/>
      <c r="TS54" s="170"/>
      <c r="TT54" s="170"/>
      <c r="TU54" s="170"/>
      <c r="TV54" s="170"/>
      <c r="TW54" s="170"/>
      <c r="TX54" s="170"/>
      <c r="TY54" s="170"/>
      <c r="TZ54" s="170"/>
      <c r="UA54" s="170"/>
      <c r="UB54" s="170"/>
      <c r="UC54" s="170"/>
      <c r="UD54" s="170"/>
      <c r="UE54" s="170"/>
      <c r="UF54" s="170"/>
      <c r="UG54" s="170"/>
      <c r="UH54" s="170"/>
      <c r="UI54" s="170"/>
      <c r="UJ54" s="170"/>
      <c r="UK54" s="170"/>
      <c r="UL54" s="170"/>
      <c r="UM54" s="170"/>
      <c r="UN54" s="170"/>
      <c r="UO54" s="170"/>
      <c r="UP54" s="170"/>
      <c r="UQ54" s="170"/>
      <c r="UR54" s="170"/>
      <c r="US54" s="170"/>
      <c r="UT54" s="170"/>
      <c r="UU54" s="170"/>
      <c r="UV54" s="170"/>
      <c r="UW54" s="170"/>
      <c r="UX54" s="170"/>
      <c r="UY54" s="170"/>
      <c r="UZ54" s="170"/>
      <c r="VA54" s="170"/>
      <c r="VB54" s="170"/>
      <c r="VC54" s="170"/>
      <c r="VD54" s="170"/>
      <c r="VE54" s="170"/>
      <c r="VF54" s="170"/>
      <c r="VG54" s="170"/>
      <c r="VH54" s="170"/>
      <c r="VI54" s="170"/>
      <c r="VJ54" s="170"/>
      <c r="VM54" s="171">
        <f>IF(AND($VQ54&gt;0,COUNTA(H54:VJ54)=0),0,IF(AND(COUNTBLANK(D54)=0,CNGE_2024_M1_Secc3!$Q697="X",COUNTA(H54:VJ54)=0),0,IF(AND(COUNTBLANK(D54)=0,CNGE_2024_M1_Secc3!$Q697="",COUNTA(H54:VJ54)&gt;0),0,IF(AND(COUNTBLANK(D54)=1,COUNTA(H54:VJ54)=0),0,1))))</f>
        <v>0</v>
      </c>
      <c r="VN54" s="194">
        <f t="shared" si="0"/>
        <v>0</v>
      </c>
      <c r="VO54" s="200">
        <f>IF(AND(CNGE_2024_M1_Secc3!$Q697="X",COUNTA(H54:VJ54)&gt;0),1,0)</f>
        <v>0</v>
      </c>
      <c r="VP54" s="211">
        <f>IF(SUM(H54:VJ54)=SUM(CNGE_2024_M1_Secc3!S697:AD697),0,1)</f>
        <v>0</v>
      </c>
      <c r="VQ54" s="200">
        <f>IF(COUNTIF(CNGE_2024_M1_Secc3!M108,"NA")&gt;0,1,IF(AND(CNGE_2024_M1_Secc3!S108&lt;&gt;"",CNGE_2024_M1_Secc3!S108&lt;&gt;1),1,0))</f>
        <v>0</v>
      </c>
    </row>
    <row r="55" spans="1:589" customFormat="1" ht="15" customHeight="1">
      <c r="A55" s="115"/>
      <c r="B55" s="87"/>
      <c r="C55" s="32" t="s">
        <v>87</v>
      </c>
      <c r="D55" s="361" t="str">
        <f>IF(CNGE_2024_M1_Secc3!D109="","",CNGE_2024_M1_Secc3!D109)</f>
        <v/>
      </c>
      <c r="E55" s="361"/>
      <c r="F55" s="361"/>
      <c r="G55" s="361"/>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c r="DB55" s="170"/>
      <c r="DC55" s="170"/>
      <c r="DD55" s="170"/>
      <c r="DE55" s="170"/>
      <c r="DF55" s="170"/>
      <c r="DG55" s="170"/>
      <c r="DH55" s="170"/>
      <c r="DI55" s="170"/>
      <c r="DJ55" s="170"/>
      <c r="DK55" s="170"/>
      <c r="DL55" s="170"/>
      <c r="DM55" s="170"/>
      <c r="DN55" s="170"/>
      <c r="DO55" s="170"/>
      <c r="DP55" s="170"/>
      <c r="DQ55" s="170"/>
      <c r="DR55" s="170"/>
      <c r="DS55" s="170"/>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0"/>
      <c r="EX55" s="170"/>
      <c r="EY55" s="170"/>
      <c r="EZ55" s="170"/>
      <c r="FA55" s="170"/>
      <c r="FB55" s="170"/>
      <c r="FC55" s="170"/>
      <c r="FD55" s="170"/>
      <c r="FE55" s="170"/>
      <c r="FF55" s="170"/>
      <c r="FG55" s="170"/>
      <c r="FH55" s="170"/>
      <c r="FI55" s="170"/>
      <c r="FJ55" s="170"/>
      <c r="FK55" s="170"/>
      <c r="FL55" s="170"/>
      <c r="FM55" s="170"/>
      <c r="FN55" s="170"/>
      <c r="FO55" s="170"/>
      <c r="FP55" s="170"/>
      <c r="FQ55" s="170"/>
      <c r="FR55" s="170"/>
      <c r="FS55" s="170"/>
      <c r="FT55" s="170"/>
      <c r="FU55" s="170"/>
      <c r="FV55" s="170"/>
      <c r="FW55" s="170"/>
      <c r="FX55" s="170"/>
      <c r="FY55" s="170"/>
      <c r="FZ55" s="170"/>
      <c r="GA55" s="170"/>
      <c r="GB55" s="170"/>
      <c r="GC55" s="170"/>
      <c r="GD55" s="170"/>
      <c r="GE55" s="170"/>
      <c r="GF55" s="170"/>
      <c r="GG55" s="170"/>
      <c r="GH55" s="170"/>
      <c r="GI55" s="170"/>
      <c r="GJ55" s="170"/>
      <c r="GK55" s="170"/>
      <c r="GL55" s="170"/>
      <c r="GM55" s="170"/>
      <c r="GN55" s="170"/>
      <c r="GO55" s="170"/>
      <c r="GP55" s="170"/>
      <c r="GQ55" s="170"/>
      <c r="GR55" s="170"/>
      <c r="GS55" s="170"/>
      <c r="GT55" s="170"/>
      <c r="GU55" s="170"/>
      <c r="GV55" s="170"/>
      <c r="GW55" s="170"/>
      <c r="GX55" s="170"/>
      <c r="GY55" s="170"/>
      <c r="GZ55" s="170"/>
      <c r="HA55" s="170"/>
      <c r="HB55" s="170"/>
      <c r="HC55" s="170"/>
      <c r="HD55" s="170"/>
      <c r="HE55" s="170"/>
      <c r="HF55" s="170"/>
      <c r="HG55" s="170"/>
      <c r="HH55" s="170"/>
      <c r="HI55" s="170"/>
      <c r="HJ55" s="170"/>
      <c r="HK55" s="170"/>
      <c r="HL55" s="170"/>
      <c r="HM55" s="170"/>
      <c r="HN55" s="170"/>
      <c r="HO55" s="170"/>
      <c r="HP55" s="170"/>
      <c r="HQ55" s="170"/>
      <c r="HR55" s="170"/>
      <c r="HS55" s="170"/>
      <c r="HT55" s="170"/>
      <c r="HU55" s="170"/>
      <c r="HV55" s="170"/>
      <c r="HW55" s="170"/>
      <c r="HX55" s="170"/>
      <c r="HY55" s="170"/>
      <c r="HZ55" s="170"/>
      <c r="IA55" s="170"/>
      <c r="IB55" s="170"/>
      <c r="IC55" s="170"/>
      <c r="ID55" s="170"/>
      <c r="IE55" s="170"/>
      <c r="IF55" s="170"/>
      <c r="IG55" s="170"/>
      <c r="IH55" s="170"/>
      <c r="II55" s="170"/>
      <c r="IJ55" s="170"/>
      <c r="IK55" s="170"/>
      <c r="IL55" s="170"/>
      <c r="IM55" s="170"/>
      <c r="IN55" s="170"/>
      <c r="IO55" s="170"/>
      <c r="IP55" s="170"/>
      <c r="IQ55" s="170"/>
      <c r="IR55" s="170"/>
      <c r="IS55" s="170"/>
      <c r="IT55" s="170"/>
      <c r="IU55" s="170"/>
      <c r="IV55" s="170"/>
      <c r="IW55" s="170"/>
      <c r="IX55" s="170"/>
      <c r="IY55" s="170"/>
      <c r="IZ55" s="170"/>
      <c r="JA55" s="170"/>
      <c r="JB55" s="170"/>
      <c r="JC55" s="170"/>
      <c r="JD55" s="170"/>
      <c r="JE55" s="170"/>
      <c r="JF55" s="170"/>
      <c r="JG55" s="170"/>
      <c r="JH55" s="170"/>
      <c r="JI55" s="170"/>
      <c r="JJ55" s="170"/>
      <c r="JK55" s="170"/>
      <c r="JL55" s="170"/>
      <c r="JM55" s="170"/>
      <c r="JN55" s="170"/>
      <c r="JO55" s="170"/>
      <c r="JP55" s="170"/>
      <c r="JQ55" s="170"/>
      <c r="JR55" s="170"/>
      <c r="JS55" s="170"/>
      <c r="JT55" s="170"/>
      <c r="JU55" s="170"/>
      <c r="JV55" s="170"/>
      <c r="JW55" s="170"/>
      <c r="JX55" s="170"/>
      <c r="JY55" s="170"/>
      <c r="JZ55" s="170"/>
      <c r="KA55" s="170"/>
      <c r="KB55" s="170"/>
      <c r="KC55" s="170"/>
      <c r="KD55" s="170"/>
      <c r="KE55" s="170"/>
      <c r="KF55" s="170"/>
      <c r="KG55" s="170"/>
      <c r="KH55" s="170"/>
      <c r="KI55" s="170"/>
      <c r="KJ55" s="170"/>
      <c r="KK55" s="170"/>
      <c r="KL55" s="170"/>
      <c r="KM55" s="170"/>
      <c r="KN55" s="170"/>
      <c r="KO55" s="170"/>
      <c r="KP55" s="170"/>
      <c r="KQ55" s="170"/>
      <c r="KR55" s="170"/>
      <c r="KS55" s="170"/>
      <c r="KT55" s="170"/>
      <c r="KU55" s="170"/>
      <c r="KV55" s="170"/>
      <c r="KW55" s="170"/>
      <c r="KX55" s="170"/>
      <c r="KY55" s="170"/>
      <c r="KZ55" s="170"/>
      <c r="LA55" s="170"/>
      <c r="LB55" s="170"/>
      <c r="LC55" s="170"/>
      <c r="LD55" s="170"/>
      <c r="LE55" s="170"/>
      <c r="LF55" s="170"/>
      <c r="LG55" s="170"/>
      <c r="LH55" s="170"/>
      <c r="LI55" s="170"/>
      <c r="LJ55" s="170"/>
      <c r="LK55" s="170"/>
      <c r="LL55" s="170"/>
      <c r="LM55" s="170"/>
      <c r="LN55" s="170"/>
      <c r="LO55" s="170"/>
      <c r="LP55" s="170"/>
      <c r="LQ55" s="170"/>
      <c r="LR55" s="170"/>
      <c r="LS55" s="170"/>
      <c r="LT55" s="170"/>
      <c r="LU55" s="170"/>
      <c r="LV55" s="170"/>
      <c r="LW55" s="170"/>
      <c r="LX55" s="170"/>
      <c r="LY55" s="170"/>
      <c r="LZ55" s="170"/>
      <c r="MA55" s="170"/>
      <c r="MB55" s="170"/>
      <c r="MC55" s="170"/>
      <c r="MD55" s="170"/>
      <c r="ME55" s="170"/>
      <c r="MF55" s="170"/>
      <c r="MG55" s="170"/>
      <c r="MH55" s="170"/>
      <c r="MI55" s="170"/>
      <c r="MJ55" s="170"/>
      <c r="MK55" s="170"/>
      <c r="ML55" s="170"/>
      <c r="MM55" s="170"/>
      <c r="MN55" s="170"/>
      <c r="MO55" s="170"/>
      <c r="MP55" s="170"/>
      <c r="MQ55" s="170"/>
      <c r="MR55" s="170"/>
      <c r="MS55" s="170"/>
      <c r="MT55" s="170"/>
      <c r="MU55" s="170"/>
      <c r="MV55" s="170"/>
      <c r="MW55" s="170"/>
      <c r="MX55" s="170"/>
      <c r="MY55" s="170"/>
      <c r="MZ55" s="170"/>
      <c r="NA55" s="170"/>
      <c r="NB55" s="170"/>
      <c r="NC55" s="170"/>
      <c r="ND55" s="170"/>
      <c r="NE55" s="170"/>
      <c r="NF55" s="170"/>
      <c r="NG55" s="170"/>
      <c r="NH55" s="170"/>
      <c r="NI55" s="170"/>
      <c r="NJ55" s="170"/>
      <c r="NK55" s="170"/>
      <c r="NL55" s="170"/>
      <c r="NM55" s="170"/>
      <c r="NN55" s="170"/>
      <c r="NO55" s="170"/>
      <c r="NP55" s="170"/>
      <c r="NQ55" s="170"/>
      <c r="NR55" s="170"/>
      <c r="NS55" s="170"/>
      <c r="NT55" s="170"/>
      <c r="NU55" s="170"/>
      <c r="NV55" s="170"/>
      <c r="NW55" s="170"/>
      <c r="NX55" s="170"/>
      <c r="NY55" s="170"/>
      <c r="NZ55" s="170"/>
      <c r="OA55" s="170"/>
      <c r="OB55" s="170"/>
      <c r="OC55" s="170"/>
      <c r="OD55" s="170"/>
      <c r="OE55" s="170"/>
      <c r="OF55" s="170"/>
      <c r="OG55" s="170"/>
      <c r="OH55" s="170"/>
      <c r="OI55" s="170"/>
      <c r="OJ55" s="170"/>
      <c r="OK55" s="170"/>
      <c r="OL55" s="170"/>
      <c r="OM55" s="170"/>
      <c r="ON55" s="170"/>
      <c r="OO55" s="170"/>
      <c r="OP55" s="170"/>
      <c r="OQ55" s="170"/>
      <c r="OR55" s="170"/>
      <c r="OS55" s="170"/>
      <c r="OT55" s="170"/>
      <c r="OU55" s="170"/>
      <c r="OV55" s="170"/>
      <c r="OW55" s="170"/>
      <c r="OX55" s="170"/>
      <c r="OY55" s="170"/>
      <c r="OZ55" s="170"/>
      <c r="PA55" s="170"/>
      <c r="PB55" s="170"/>
      <c r="PC55" s="170"/>
      <c r="PD55" s="170"/>
      <c r="PE55" s="170"/>
      <c r="PF55" s="170"/>
      <c r="PG55" s="170"/>
      <c r="PH55" s="170"/>
      <c r="PI55" s="170"/>
      <c r="PJ55" s="170"/>
      <c r="PK55" s="170"/>
      <c r="PL55" s="170"/>
      <c r="PM55" s="170"/>
      <c r="PN55" s="170"/>
      <c r="PO55" s="170"/>
      <c r="PP55" s="170"/>
      <c r="PQ55" s="170"/>
      <c r="PR55" s="170"/>
      <c r="PS55" s="170"/>
      <c r="PT55" s="170"/>
      <c r="PU55" s="170"/>
      <c r="PV55" s="170"/>
      <c r="PW55" s="170"/>
      <c r="PX55" s="170"/>
      <c r="PY55" s="170"/>
      <c r="PZ55" s="170"/>
      <c r="QA55" s="170"/>
      <c r="QB55" s="170"/>
      <c r="QC55" s="170"/>
      <c r="QD55" s="170"/>
      <c r="QE55" s="170"/>
      <c r="QF55" s="170"/>
      <c r="QG55" s="170"/>
      <c r="QH55" s="170"/>
      <c r="QI55" s="170"/>
      <c r="QJ55" s="170"/>
      <c r="QK55" s="170"/>
      <c r="QL55" s="170"/>
      <c r="QM55" s="170"/>
      <c r="QN55" s="170"/>
      <c r="QO55" s="170"/>
      <c r="QP55" s="170"/>
      <c r="QQ55" s="170"/>
      <c r="QR55" s="170"/>
      <c r="QS55" s="170"/>
      <c r="QT55" s="170"/>
      <c r="QU55" s="170"/>
      <c r="QV55" s="170"/>
      <c r="QW55" s="170"/>
      <c r="QX55" s="170"/>
      <c r="QY55" s="170"/>
      <c r="QZ55" s="170"/>
      <c r="RA55" s="170"/>
      <c r="RB55" s="170"/>
      <c r="RC55" s="170"/>
      <c r="RD55" s="170"/>
      <c r="RE55" s="170"/>
      <c r="RF55" s="170"/>
      <c r="RG55" s="170"/>
      <c r="RH55" s="170"/>
      <c r="RI55" s="170"/>
      <c r="RJ55" s="170"/>
      <c r="RK55" s="170"/>
      <c r="RL55" s="170"/>
      <c r="RM55" s="170"/>
      <c r="RN55" s="170"/>
      <c r="RO55" s="170"/>
      <c r="RP55" s="170"/>
      <c r="RQ55" s="170"/>
      <c r="RR55" s="170"/>
      <c r="RS55" s="170"/>
      <c r="RT55" s="170"/>
      <c r="RU55" s="170"/>
      <c r="RV55" s="170"/>
      <c r="RW55" s="170"/>
      <c r="RX55" s="170"/>
      <c r="RY55" s="170"/>
      <c r="RZ55" s="170"/>
      <c r="SA55" s="170"/>
      <c r="SB55" s="170"/>
      <c r="SC55" s="170"/>
      <c r="SD55" s="170"/>
      <c r="SE55" s="170"/>
      <c r="SF55" s="170"/>
      <c r="SG55" s="170"/>
      <c r="SH55" s="170"/>
      <c r="SI55" s="170"/>
      <c r="SJ55" s="170"/>
      <c r="SK55" s="170"/>
      <c r="SL55" s="170"/>
      <c r="SM55" s="170"/>
      <c r="SN55" s="170"/>
      <c r="SO55" s="170"/>
      <c r="SP55" s="170"/>
      <c r="SQ55" s="170"/>
      <c r="SR55" s="170"/>
      <c r="SS55" s="170"/>
      <c r="ST55" s="170"/>
      <c r="SU55" s="170"/>
      <c r="SV55" s="170"/>
      <c r="SW55" s="170"/>
      <c r="SX55" s="170"/>
      <c r="SY55" s="170"/>
      <c r="SZ55" s="170"/>
      <c r="TA55" s="170"/>
      <c r="TB55" s="170"/>
      <c r="TC55" s="170"/>
      <c r="TD55" s="170"/>
      <c r="TE55" s="170"/>
      <c r="TF55" s="170"/>
      <c r="TG55" s="170"/>
      <c r="TH55" s="170"/>
      <c r="TI55" s="170"/>
      <c r="TJ55" s="170"/>
      <c r="TK55" s="170"/>
      <c r="TL55" s="170"/>
      <c r="TM55" s="170"/>
      <c r="TN55" s="170"/>
      <c r="TO55" s="170"/>
      <c r="TP55" s="170"/>
      <c r="TQ55" s="170"/>
      <c r="TR55" s="170"/>
      <c r="TS55" s="170"/>
      <c r="TT55" s="170"/>
      <c r="TU55" s="170"/>
      <c r="TV55" s="170"/>
      <c r="TW55" s="170"/>
      <c r="TX55" s="170"/>
      <c r="TY55" s="170"/>
      <c r="TZ55" s="170"/>
      <c r="UA55" s="170"/>
      <c r="UB55" s="170"/>
      <c r="UC55" s="170"/>
      <c r="UD55" s="170"/>
      <c r="UE55" s="170"/>
      <c r="UF55" s="170"/>
      <c r="UG55" s="170"/>
      <c r="UH55" s="170"/>
      <c r="UI55" s="170"/>
      <c r="UJ55" s="170"/>
      <c r="UK55" s="170"/>
      <c r="UL55" s="170"/>
      <c r="UM55" s="170"/>
      <c r="UN55" s="170"/>
      <c r="UO55" s="170"/>
      <c r="UP55" s="170"/>
      <c r="UQ55" s="170"/>
      <c r="UR55" s="170"/>
      <c r="US55" s="170"/>
      <c r="UT55" s="170"/>
      <c r="UU55" s="170"/>
      <c r="UV55" s="170"/>
      <c r="UW55" s="170"/>
      <c r="UX55" s="170"/>
      <c r="UY55" s="170"/>
      <c r="UZ55" s="170"/>
      <c r="VA55" s="170"/>
      <c r="VB55" s="170"/>
      <c r="VC55" s="170"/>
      <c r="VD55" s="170"/>
      <c r="VE55" s="170"/>
      <c r="VF55" s="170"/>
      <c r="VG55" s="170"/>
      <c r="VH55" s="170"/>
      <c r="VI55" s="170"/>
      <c r="VJ55" s="170"/>
      <c r="VM55" s="171">
        <f>IF(AND($VQ55&gt;0,COUNTA(H55:VJ55)=0),0,IF(AND(COUNTBLANK(D55)=0,CNGE_2024_M1_Secc3!$Q698="X",COUNTA(H55:VJ55)=0),0,IF(AND(COUNTBLANK(D55)=0,CNGE_2024_M1_Secc3!$Q698="",COUNTA(H55:VJ55)&gt;0),0,IF(AND(COUNTBLANK(D55)=1,COUNTA(H55:VJ55)=0),0,1))))</f>
        <v>0</v>
      </c>
      <c r="VN55" s="194">
        <f t="shared" si="0"/>
        <v>0</v>
      </c>
      <c r="VO55" s="200">
        <f>IF(AND(CNGE_2024_M1_Secc3!$Q698="X",COUNTA(H55:VJ55)&gt;0),1,0)</f>
        <v>0</v>
      </c>
      <c r="VP55" s="211">
        <f>IF(SUM(H55:VJ55)=SUM(CNGE_2024_M1_Secc3!S698:AD698),0,1)</f>
        <v>0</v>
      </c>
      <c r="VQ55" s="200">
        <f>IF(COUNTIF(CNGE_2024_M1_Secc3!M109,"NA")&gt;0,1,IF(AND(CNGE_2024_M1_Secc3!S109&lt;&gt;"",CNGE_2024_M1_Secc3!S109&lt;&gt;1),1,0))</f>
        <v>0</v>
      </c>
    </row>
    <row r="56" spans="1:589" customFormat="1" ht="15" customHeight="1">
      <c r="A56" s="115"/>
      <c r="B56" s="87"/>
      <c r="C56" s="32" t="s">
        <v>88</v>
      </c>
      <c r="D56" s="361" t="str">
        <f>IF(CNGE_2024_M1_Secc3!D110="","",CNGE_2024_M1_Secc3!D110)</f>
        <v/>
      </c>
      <c r="E56" s="361"/>
      <c r="F56" s="361"/>
      <c r="G56" s="361"/>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c r="DB56" s="170"/>
      <c r="DC56" s="170"/>
      <c r="DD56" s="170"/>
      <c r="DE56" s="170"/>
      <c r="DF56" s="170"/>
      <c r="DG56" s="170"/>
      <c r="DH56" s="170"/>
      <c r="DI56" s="170"/>
      <c r="DJ56" s="170"/>
      <c r="DK56" s="170"/>
      <c r="DL56" s="170"/>
      <c r="DM56" s="170"/>
      <c r="DN56" s="170"/>
      <c r="DO56" s="170"/>
      <c r="DP56" s="170"/>
      <c r="DQ56" s="170"/>
      <c r="DR56" s="170"/>
      <c r="DS56" s="170"/>
      <c r="DT56" s="170"/>
      <c r="DU56" s="170"/>
      <c r="DV56" s="170"/>
      <c r="DW56" s="170"/>
      <c r="DX56" s="170"/>
      <c r="DY56" s="170"/>
      <c r="DZ56" s="170"/>
      <c r="EA56" s="170"/>
      <c r="EB56" s="170"/>
      <c r="EC56" s="170"/>
      <c r="ED56" s="170"/>
      <c r="EE56" s="170"/>
      <c r="EF56" s="170"/>
      <c r="EG56" s="170"/>
      <c r="EH56" s="170"/>
      <c r="EI56" s="170"/>
      <c r="EJ56" s="170"/>
      <c r="EK56" s="170"/>
      <c r="EL56" s="170"/>
      <c r="EM56" s="170"/>
      <c r="EN56" s="170"/>
      <c r="EO56" s="170"/>
      <c r="EP56" s="170"/>
      <c r="EQ56" s="170"/>
      <c r="ER56" s="170"/>
      <c r="ES56" s="170"/>
      <c r="ET56" s="170"/>
      <c r="EU56" s="170"/>
      <c r="EV56" s="170"/>
      <c r="EW56" s="170"/>
      <c r="EX56" s="170"/>
      <c r="EY56" s="170"/>
      <c r="EZ56" s="170"/>
      <c r="FA56" s="170"/>
      <c r="FB56" s="170"/>
      <c r="FC56" s="170"/>
      <c r="FD56" s="170"/>
      <c r="FE56" s="170"/>
      <c r="FF56" s="170"/>
      <c r="FG56" s="170"/>
      <c r="FH56" s="170"/>
      <c r="FI56" s="170"/>
      <c r="FJ56" s="170"/>
      <c r="FK56" s="170"/>
      <c r="FL56" s="170"/>
      <c r="FM56" s="170"/>
      <c r="FN56" s="170"/>
      <c r="FO56" s="170"/>
      <c r="FP56" s="170"/>
      <c r="FQ56" s="170"/>
      <c r="FR56" s="170"/>
      <c r="FS56" s="170"/>
      <c r="FT56" s="170"/>
      <c r="FU56" s="170"/>
      <c r="FV56" s="170"/>
      <c r="FW56" s="170"/>
      <c r="FX56" s="170"/>
      <c r="FY56" s="170"/>
      <c r="FZ56" s="170"/>
      <c r="GA56" s="170"/>
      <c r="GB56" s="170"/>
      <c r="GC56" s="170"/>
      <c r="GD56" s="170"/>
      <c r="GE56" s="170"/>
      <c r="GF56" s="170"/>
      <c r="GG56" s="170"/>
      <c r="GH56" s="170"/>
      <c r="GI56" s="170"/>
      <c r="GJ56" s="170"/>
      <c r="GK56" s="170"/>
      <c r="GL56" s="170"/>
      <c r="GM56" s="170"/>
      <c r="GN56" s="170"/>
      <c r="GO56" s="170"/>
      <c r="GP56" s="170"/>
      <c r="GQ56" s="170"/>
      <c r="GR56" s="170"/>
      <c r="GS56" s="170"/>
      <c r="GT56" s="170"/>
      <c r="GU56" s="170"/>
      <c r="GV56" s="170"/>
      <c r="GW56" s="170"/>
      <c r="GX56" s="170"/>
      <c r="GY56" s="170"/>
      <c r="GZ56" s="170"/>
      <c r="HA56" s="170"/>
      <c r="HB56" s="170"/>
      <c r="HC56" s="170"/>
      <c r="HD56" s="170"/>
      <c r="HE56" s="170"/>
      <c r="HF56" s="170"/>
      <c r="HG56" s="170"/>
      <c r="HH56" s="170"/>
      <c r="HI56" s="170"/>
      <c r="HJ56" s="170"/>
      <c r="HK56" s="170"/>
      <c r="HL56" s="170"/>
      <c r="HM56" s="170"/>
      <c r="HN56" s="170"/>
      <c r="HO56" s="170"/>
      <c r="HP56" s="170"/>
      <c r="HQ56" s="170"/>
      <c r="HR56" s="170"/>
      <c r="HS56" s="170"/>
      <c r="HT56" s="170"/>
      <c r="HU56" s="170"/>
      <c r="HV56" s="170"/>
      <c r="HW56" s="170"/>
      <c r="HX56" s="170"/>
      <c r="HY56" s="170"/>
      <c r="HZ56" s="170"/>
      <c r="IA56" s="170"/>
      <c r="IB56" s="170"/>
      <c r="IC56" s="170"/>
      <c r="ID56" s="170"/>
      <c r="IE56" s="170"/>
      <c r="IF56" s="170"/>
      <c r="IG56" s="170"/>
      <c r="IH56" s="170"/>
      <c r="II56" s="170"/>
      <c r="IJ56" s="170"/>
      <c r="IK56" s="170"/>
      <c r="IL56" s="170"/>
      <c r="IM56" s="170"/>
      <c r="IN56" s="170"/>
      <c r="IO56" s="170"/>
      <c r="IP56" s="170"/>
      <c r="IQ56" s="170"/>
      <c r="IR56" s="170"/>
      <c r="IS56" s="170"/>
      <c r="IT56" s="170"/>
      <c r="IU56" s="170"/>
      <c r="IV56" s="170"/>
      <c r="IW56" s="170"/>
      <c r="IX56" s="170"/>
      <c r="IY56" s="170"/>
      <c r="IZ56" s="170"/>
      <c r="JA56" s="170"/>
      <c r="JB56" s="170"/>
      <c r="JC56" s="170"/>
      <c r="JD56" s="170"/>
      <c r="JE56" s="170"/>
      <c r="JF56" s="170"/>
      <c r="JG56" s="170"/>
      <c r="JH56" s="170"/>
      <c r="JI56" s="170"/>
      <c r="JJ56" s="170"/>
      <c r="JK56" s="170"/>
      <c r="JL56" s="170"/>
      <c r="JM56" s="170"/>
      <c r="JN56" s="170"/>
      <c r="JO56" s="170"/>
      <c r="JP56" s="170"/>
      <c r="JQ56" s="170"/>
      <c r="JR56" s="170"/>
      <c r="JS56" s="170"/>
      <c r="JT56" s="170"/>
      <c r="JU56" s="170"/>
      <c r="JV56" s="170"/>
      <c r="JW56" s="170"/>
      <c r="JX56" s="170"/>
      <c r="JY56" s="170"/>
      <c r="JZ56" s="170"/>
      <c r="KA56" s="170"/>
      <c r="KB56" s="170"/>
      <c r="KC56" s="170"/>
      <c r="KD56" s="170"/>
      <c r="KE56" s="170"/>
      <c r="KF56" s="170"/>
      <c r="KG56" s="170"/>
      <c r="KH56" s="170"/>
      <c r="KI56" s="170"/>
      <c r="KJ56" s="170"/>
      <c r="KK56" s="170"/>
      <c r="KL56" s="170"/>
      <c r="KM56" s="170"/>
      <c r="KN56" s="170"/>
      <c r="KO56" s="170"/>
      <c r="KP56" s="170"/>
      <c r="KQ56" s="170"/>
      <c r="KR56" s="170"/>
      <c r="KS56" s="170"/>
      <c r="KT56" s="170"/>
      <c r="KU56" s="170"/>
      <c r="KV56" s="170"/>
      <c r="KW56" s="170"/>
      <c r="KX56" s="170"/>
      <c r="KY56" s="170"/>
      <c r="KZ56" s="170"/>
      <c r="LA56" s="170"/>
      <c r="LB56" s="170"/>
      <c r="LC56" s="170"/>
      <c r="LD56" s="170"/>
      <c r="LE56" s="170"/>
      <c r="LF56" s="170"/>
      <c r="LG56" s="170"/>
      <c r="LH56" s="170"/>
      <c r="LI56" s="170"/>
      <c r="LJ56" s="170"/>
      <c r="LK56" s="170"/>
      <c r="LL56" s="170"/>
      <c r="LM56" s="170"/>
      <c r="LN56" s="170"/>
      <c r="LO56" s="170"/>
      <c r="LP56" s="170"/>
      <c r="LQ56" s="170"/>
      <c r="LR56" s="170"/>
      <c r="LS56" s="170"/>
      <c r="LT56" s="170"/>
      <c r="LU56" s="170"/>
      <c r="LV56" s="170"/>
      <c r="LW56" s="170"/>
      <c r="LX56" s="170"/>
      <c r="LY56" s="170"/>
      <c r="LZ56" s="170"/>
      <c r="MA56" s="170"/>
      <c r="MB56" s="170"/>
      <c r="MC56" s="170"/>
      <c r="MD56" s="170"/>
      <c r="ME56" s="170"/>
      <c r="MF56" s="170"/>
      <c r="MG56" s="170"/>
      <c r="MH56" s="170"/>
      <c r="MI56" s="170"/>
      <c r="MJ56" s="170"/>
      <c r="MK56" s="170"/>
      <c r="ML56" s="170"/>
      <c r="MM56" s="170"/>
      <c r="MN56" s="170"/>
      <c r="MO56" s="170"/>
      <c r="MP56" s="170"/>
      <c r="MQ56" s="170"/>
      <c r="MR56" s="170"/>
      <c r="MS56" s="170"/>
      <c r="MT56" s="170"/>
      <c r="MU56" s="170"/>
      <c r="MV56" s="170"/>
      <c r="MW56" s="170"/>
      <c r="MX56" s="170"/>
      <c r="MY56" s="170"/>
      <c r="MZ56" s="170"/>
      <c r="NA56" s="170"/>
      <c r="NB56" s="170"/>
      <c r="NC56" s="170"/>
      <c r="ND56" s="170"/>
      <c r="NE56" s="170"/>
      <c r="NF56" s="170"/>
      <c r="NG56" s="170"/>
      <c r="NH56" s="170"/>
      <c r="NI56" s="170"/>
      <c r="NJ56" s="170"/>
      <c r="NK56" s="170"/>
      <c r="NL56" s="170"/>
      <c r="NM56" s="170"/>
      <c r="NN56" s="170"/>
      <c r="NO56" s="170"/>
      <c r="NP56" s="170"/>
      <c r="NQ56" s="170"/>
      <c r="NR56" s="170"/>
      <c r="NS56" s="170"/>
      <c r="NT56" s="170"/>
      <c r="NU56" s="170"/>
      <c r="NV56" s="170"/>
      <c r="NW56" s="170"/>
      <c r="NX56" s="170"/>
      <c r="NY56" s="170"/>
      <c r="NZ56" s="170"/>
      <c r="OA56" s="170"/>
      <c r="OB56" s="170"/>
      <c r="OC56" s="170"/>
      <c r="OD56" s="170"/>
      <c r="OE56" s="170"/>
      <c r="OF56" s="170"/>
      <c r="OG56" s="170"/>
      <c r="OH56" s="170"/>
      <c r="OI56" s="170"/>
      <c r="OJ56" s="170"/>
      <c r="OK56" s="170"/>
      <c r="OL56" s="170"/>
      <c r="OM56" s="170"/>
      <c r="ON56" s="170"/>
      <c r="OO56" s="170"/>
      <c r="OP56" s="170"/>
      <c r="OQ56" s="170"/>
      <c r="OR56" s="170"/>
      <c r="OS56" s="170"/>
      <c r="OT56" s="170"/>
      <c r="OU56" s="170"/>
      <c r="OV56" s="170"/>
      <c r="OW56" s="170"/>
      <c r="OX56" s="170"/>
      <c r="OY56" s="170"/>
      <c r="OZ56" s="170"/>
      <c r="PA56" s="170"/>
      <c r="PB56" s="170"/>
      <c r="PC56" s="170"/>
      <c r="PD56" s="170"/>
      <c r="PE56" s="170"/>
      <c r="PF56" s="170"/>
      <c r="PG56" s="170"/>
      <c r="PH56" s="170"/>
      <c r="PI56" s="170"/>
      <c r="PJ56" s="170"/>
      <c r="PK56" s="170"/>
      <c r="PL56" s="170"/>
      <c r="PM56" s="170"/>
      <c r="PN56" s="170"/>
      <c r="PO56" s="170"/>
      <c r="PP56" s="170"/>
      <c r="PQ56" s="170"/>
      <c r="PR56" s="170"/>
      <c r="PS56" s="170"/>
      <c r="PT56" s="170"/>
      <c r="PU56" s="170"/>
      <c r="PV56" s="170"/>
      <c r="PW56" s="170"/>
      <c r="PX56" s="170"/>
      <c r="PY56" s="170"/>
      <c r="PZ56" s="170"/>
      <c r="QA56" s="170"/>
      <c r="QB56" s="170"/>
      <c r="QC56" s="170"/>
      <c r="QD56" s="170"/>
      <c r="QE56" s="170"/>
      <c r="QF56" s="170"/>
      <c r="QG56" s="170"/>
      <c r="QH56" s="170"/>
      <c r="QI56" s="170"/>
      <c r="QJ56" s="170"/>
      <c r="QK56" s="170"/>
      <c r="QL56" s="170"/>
      <c r="QM56" s="170"/>
      <c r="QN56" s="170"/>
      <c r="QO56" s="170"/>
      <c r="QP56" s="170"/>
      <c r="QQ56" s="170"/>
      <c r="QR56" s="170"/>
      <c r="QS56" s="170"/>
      <c r="QT56" s="170"/>
      <c r="QU56" s="170"/>
      <c r="QV56" s="170"/>
      <c r="QW56" s="170"/>
      <c r="QX56" s="170"/>
      <c r="QY56" s="170"/>
      <c r="QZ56" s="170"/>
      <c r="RA56" s="170"/>
      <c r="RB56" s="170"/>
      <c r="RC56" s="170"/>
      <c r="RD56" s="170"/>
      <c r="RE56" s="170"/>
      <c r="RF56" s="170"/>
      <c r="RG56" s="170"/>
      <c r="RH56" s="170"/>
      <c r="RI56" s="170"/>
      <c r="RJ56" s="170"/>
      <c r="RK56" s="170"/>
      <c r="RL56" s="170"/>
      <c r="RM56" s="170"/>
      <c r="RN56" s="170"/>
      <c r="RO56" s="170"/>
      <c r="RP56" s="170"/>
      <c r="RQ56" s="170"/>
      <c r="RR56" s="170"/>
      <c r="RS56" s="170"/>
      <c r="RT56" s="170"/>
      <c r="RU56" s="170"/>
      <c r="RV56" s="170"/>
      <c r="RW56" s="170"/>
      <c r="RX56" s="170"/>
      <c r="RY56" s="170"/>
      <c r="RZ56" s="170"/>
      <c r="SA56" s="170"/>
      <c r="SB56" s="170"/>
      <c r="SC56" s="170"/>
      <c r="SD56" s="170"/>
      <c r="SE56" s="170"/>
      <c r="SF56" s="170"/>
      <c r="SG56" s="170"/>
      <c r="SH56" s="170"/>
      <c r="SI56" s="170"/>
      <c r="SJ56" s="170"/>
      <c r="SK56" s="170"/>
      <c r="SL56" s="170"/>
      <c r="SM56" s="170"/>
      <c r="SN56" s="170"/>
      <c r="SO56" s="170"/>
      <c r="SP56" s="170"/>
      <c r="SQ56" s="170"/>
      <c r="SR56" s="170"/>
      <c r="SS56" s="170"/>
      <c r="ST56" s="170"/>
      <c r="SU56" s="170"/>
      <c r="SV56" s="170"/>
      <c r="SW56" s="170"/>
      <c r="SX56" s="170"/>
      <c r="SY56" s="170"/>
      <c r="SZ56" s="170"/>
      <c r="TA56" s="170"/>
      <c r="TB56" s="170"/>
      <c r="TC56" s="170"/>
      <c r="TD56" s="170"/>
      <c r="TE56" s="170"/>
      <c r="TF56" s="170"/>
      <c r="TG56" s="170"/>
      <c r="TH56" s="170"/>
      <c r="TI56" s="170"/>
      <c r="TJ56" s="170"/>
      <c r="TK56" s="170"/>
      <c r="TL56" s="170"/>
      <c r="TM56" s="170"/>
      <c r="TN56" s="170"/>
      <c r="TO56" s="170"/>
      <c r="TP56" s="170"/>
      <c r="TQ56" s="170"/>
      <c r="TR56" s="170"/>
      <c r="TS56" s="170"/>
      <c r="TT56" s="170"/>
      <c r="TU56" s="170"/>
      <c r="TV56" s="170"/>
      <c r="TW56" s="170"/>
      <c r="TX56" s="170"/>
      <c r="TY56" s="170"/>
      <c r="TZ56" s="170"/>
      <c r="UA56" s="170"/>
      <c r="UB56" s="170"/>
      <c r="UC56" s="170"/>
      <c r="UD56" s="170"/>
      <c r="UE56" s="170"/>
      <c r="UF56" s="170"/>
      <c r="UG56" s="170"/>
      <c r="UH56" s="170"/>
      <c r="UI56" s="170"/>
      <c r="UJ56" s="170"/>
      <c r="UK56" s="170"/>
      <c r="UL56" s="170"/>
      <c r="UM56" s="170"/>
      <c r="UN56" s="170"/>
      <c r="UO56" s="170"/>
      <c r="UP56" s="170"/>
      <c r="UQ56" s="170"/>
      <c r="UR56" s="170"/>
      <c r="US56" s="170"/>
      <c r="UT56" s="170"/>
      <c r="UU56" s="170"/>
      <c r="UV56" s="170"/>
      <c r="UW56" s="170"/>
      <c r="UX56" s="170"/>
      <c r="UY56" s="170"/>
      <c r="UZ56" s="170"/>
      <c r="VA56" s="170"/>
      <c r="VB56" s="170"/>
      <c r="VC56" s="170"/>
      <c r="VD56" s="170"/>
      <c r="VE56" s="170"/>
      <c r="VF56" s="170"/>
      <c r="VG56" s="170"/>
      <c r="VH56" s="170"/>
      <c r="VI56" s="170"/>
      <c r="VJ56" s="170"/>
      <c r="VM56" s="171">
        <f>IF(AND($VQ56&gt;0,COUNTA(H56:VJ56)=0),0,IF(AND(COUNTBLANK(D56)=0,CNGE_2024_M1_Secc3!$Q699="X",COUNTA(H56:VJ56)=0),0,IF(AND(COUNTBLANK(D56)=0,CNGE_2024_M1_Secc3!$Q699="",COUNTA(H56:VJ56)&gt;0),0,IF(AND(COUNTBLANK(D56)=1,COUNTA(H56:VJ56)=0),0,1))))</f>
        <v>0</v>
      </c>
      <c r="VN56" s="194">
        <f t="shared" si="0"/>
        <v>0</v>
      </c>
      <c r="VO56" s="200">
        <f>IF(AND(CNGE_2024_M1_Secc3!$Q699="X",COUNTA(H56:VJ56)&gt;0),1,0)</f>
        <v>0</v>
      </c>
      <c r="VP56" s="211">
        <f>IF(SUM(H56:VJ56)=SUM(CNGE_2024_M1_Secc3!S699:AD699),0,1)</f>
        <v>0</v>
      </c>
      <c r="VQ56" s="200">
        <f>IF(COUNTIF(CNGE_2024_M1_Secc3!M110,"NA")&gt;0,1,IF(AND(CNGE_2024_M1_Secc3!S110&lt;&gt;"",CNGE_2024_M1_Secc3!S110&lt;&gt;1),1,0))</f>
        <v>0</v>
      </c>
    </row>
    <row r="57" spans="1:589" customFormat="1" ht="15" customHeight="1">
      <c r="A57" s="115"/>
      <c r="B57" s="87"/>
      <c r="C57" s="32" t="s">
        <v>89</v>
      </c>
      <c r="D57" s="361" t="str">
        <f>IF(CNGE_2024_M1_Secc3!D111="","",CNGE_2024_M1_Secc3!D111)</f>
        <v/>
      </c>
      <c r="E57" s="361"/>
      <c r="F57" s="361"/>
      <c r="G57" s="361"/>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0"/>
      <c r="BW57" s="170"/>
      <c r="BX57" s="170"/>
      <c r="BY57" s="170"/>
      <c r="BZ57" s="170"/>
      <c r="CA57" s="170"/>
      <c r="CB57" s="170"/>
      <c r="CC57" s="170"/>
      <c r="CD57" s="170"/>
      <c r="CE57" s="170"/>
      <c r="CF57" s="170"/>
      <c r="CG57" s="170"/>
      <c r="CH57" s="170"/>
      <c r="CI57" s="170"/>
      <c r="CJ57" s="170"/>
      <c r="CK57" s="170"/>
      <c r="CL57" s="170"/>
      <c r="CM57" s="170"/>
      <c r="CN57" s="170"/>
      <c r="CO57" s="170"/>
      <c r="CP57" s="170"/>
      <c r="CQ57" s="170"/>
      <c r="CR57" s="170"/>
      <c r="CS57" s="170"/>
      <c r="CT57" s="170"/>
      <c r="CU57" s="170"/>
      <c r="CV57" s="170"/>
      <c r="CW57" s="170"/>
      <c r="CX57" s="170"/>
      <c r="CY57" s="170"/>
      <c r="CZ57" s="170"/>
      <c r="DA57" s="170"/>
      <c r="DB57" s="170"/>
      <c r="DC57" s="170"/>
      <c r="DD57" s="170"/>
      <c r="DE57" s="170"/>
      <c r="DF57" s="170"/>
      <c r="DG57" s="170"/>
      <c r="DH57" s="170"/>
      <c r="DI57" s="170"/>
      <c r="DJ57" s="170"/>
      <c r="DK57" s="170"/>
      <c r="DL57" s="170"/>
      <c r="DM57" s="170"/>
      <c r="DN57" s="170"/>
      <c r="DO57" s="170"/>
      <c r="DP57" s="170"/>
      <c r="DQ57" s="170"/>
      <c r="DR57" s="170"/>
      <c r="DS57" s="170"/>
      <c r="DT57" s="170"/>
      <c r="DU57" s="170"/>
      <c r="DV57" s="170"/>
      <c r="DW57" s="170"/>
      <c r="DX57" s="170"/>
      <c r="DY57" s="170"/>
      <c r="DZ57" s="170"/>
      <c r="EA57" s="170"/>
      <c r="EB57" s="170"/>
      <c r="EC57" s="170"/>
      <c r="ED57" s="170"/>
      <c r="EE57" s="170"/>
      <c r="EF57" s="170"/>
      <c r="EG57" s="170"/>
      <c r="EH57" s="170"/>
      <c r="EI57" s="170"/>
      <c r="EJ57" s="170"/>
      <c r="EK57" s="170"/>
      <c r="EL57" s="170"/>
      <c r="EM57" s="170"/>
      <c r="EN57" s="170"/>
      <c r="EO57" s="170"/>
      <c r="EP57" s="170"/>
      <c r="EQ57" s="170"/>
      <c r="ER57" s="170"/>
      <c r="ES57" s="170"/>
      <c r="ET57" s="170"/>
      <c r="EU57" s="170"/>
      <c r="EV57" s="170"/>
      <c r="EW57" s="170"/>
      <c r="EX57" s="170"/>
      <c r="EY57" s="170"/>
      <c r="EZ57" s="170"/>
      <c r="FA57" s="170"/>
      <c r="FB57" s="170"/>
      <c r="FC57" s="170"/>
      <c r="FD57" s="170"/>
      <c r="FE57" s="170"/>
      <c r="FF57" s="170"/>
      <c r="FG57" s="170"/>
      <c r="FH57" s="170"/>
      <c r="FI57" s="170"/>
      <c r="FJ57" s="170"/>
      <c r="FK57" s="170"/>
      <c r="FL57" s="170"/>
      <c r="FM57" s="170"/>
      <c r="FN57" s="170"/>
      <c r="FO57" s="170"/>
      <c r="FP57" s="170"/>
      <c r="FQ57" s="170"/>
      <c r="FR57" s="170"/>
      <c r="FS57" s="170"/>
      <c r="FT57" s="170"/>
      <c r="FU57" s="170"/>
      <c r="FV57" s="170"/>
      <c r="FW57" s="170"/>
      <c r="FX57" s="170"/>
      <c r="FY57" s="170"/>
      <c r="FZ57" s="170"/>
      <c r="GA57" s="170"/>
      <c r="GB57" s="170"/>
      <c r="GC57" s="170"/>
      <c r="GD57" s="170"/>
      <c r="GE57" s="170"/>
      <c r="GF57" s="170"/>
      <c r="GG57" s="170"/>
      <c r="GH57" s="170"/>
      <c r="GI57" s="170"/>
      <c r="GJ57" s="170"/>
      <c r="GK57" s="170"/>
      <c r="GL57" s="170"/>
      <c r="GM57" s="170"/>
      <c r="GN57" s="170"/>
      <c r="GO57" s="170"/>
      <c r="GP57" s="170"/>
      <c r="GQ57" s="170"/>
      <c r="GR57" s="170"/>
      <c r="GS57" s="170"/>
      <c r="GT57" s="170"/>
      <c r="GU57" s="170"/>
      <c r="GV57" s="170"/>
      <c r="GW57" s="170"/>
      <c r="GX57" s="170"/>
      <c r="GY57" s="170"/>
      <c r="GZ57" s="170"/>
      <c r="HA57" s="170"/>
      <c r="HB57" s="170"/>
      <c r="HC57" s="170"/>
      <c r="HD57" s="170"/>
      <c r="HE57" s="170"/>
      <c r="HF57" s="170"/>
      <c r="HG57" s="170"/>
      <c r="HH57" s="170"/>
      <c r="HI57" s="170"/>
      <c r="HJ57" s="170"/>
      <c r="HK57" s="170"/>
      <c r="HL57" s="170"/>
      <c r="HM57" s="170"/>
      <c r="HN57" s="170"/>
      <c r="HO57" s="170"/>
      <c r="HP57" s="170"/>
      <c r="HQ57" s="170"/>
      <c r="HR57" s="170"/>
      <c r="HS57" s="170"/>
      <c r="HT57" s="170"/>
      <c r="HU57" s="170"/>
      <c r="HV57" s="170"/>
      <c r="HW57" s="170"/>
      <c r="HX57" s="170"/>
      <c r="HY57" s="170"/>
      <c r="HZ57" s="170"/>
      <c r="IA57" s="170"/>
      <c r="IB57" s="170"/>
      <c r="IC57" s="170"/>
      <c r="ID57" s="170"/>
      <c r="IE57" s="170"/>
      <c r="IF57" s="170"/>
      <c r="IG57" s="170"/>
      <c r="IH57" s="170"/>
      <c r="II57" s="170"/>
      <c r="IJ57" s="170"/>
      <c r="IK57" s="170"/>
      <c r="IL57" s="170"/>
      <c r="IM57" s="170"/>
      <c r="IN57" s="170"/>
      <c r="IO57" s="170"/>
      <c r="IP57" s="170"/>
      <c r="IQ57" s="170"/>
      <c r="IR57" s="170"/>
      <c r="IS57" s="170"/>
      <c r="IT57" s="170"/>
      <c r="IU57" s="170"/>
      <c r="IV57" s="170"/>
      <c r="IW57" s="170"/>
      <c r="IX57" s="170"/>
      <c r="IY57" s="170"/>
      <c r="IZ57" s="170"/>
      <c r="JA57" s="170"/>
      <c r="JB57" s="170"/>
      <c r="JC57" s="170"/>
      <c r="JD57" s="170"/>
      <c r="JE57" s="170"/>
      <c r="JF57" s="170"/>
      <c r="JG57" s="170"/>
      <c r="JH57" s="170"/>
      <c r="JI57" s="170"/>
      <c r="JJ57" s="170"/>
      <c r="JK57" s="170"/>
      <c r="JL57" s="170"/>
      <c r="JM57" s="170"/>
      <c r="JN57" s="170"/>
      <c r="JO57" s="170"/>
      <c r="JP57" s="170"/>
      <c r="JQ57" s="170"/>
      <c r="JR57" s="170"/>
      <c r="JS57" s="170"/>
      <c r="JT57" s="170"/>
      <c r="JU57" s="170"/>
      <c r="JV57" s="170"/>
      <c r="JW57" s="170"/>
      <c r="JX57" s="170"/>
      <c r="JY57" s="170"/>
      <c r="JZ57" s="170"/>
      <c r="KA57" s="170"/>
      <c r="KB57" s="170"/>
      <c r="KC57" s="170"/>
      <c r="KD57" s="170"/>
      <c r="KE57" s="170"/>
      <c r="KF57" s="170"/>
      <c r="KG57" s="170"/>
      <c r="KH57" s="170"/>
      <c r="KI57" s="170"/>
      <c r="KJ57" s="170"/>
      <c r="KK57" s="170"/>
      <c r="KL57" s="170"/>
      <c r="KM57" s="170"/>
      <c r="KN57" s="170"/>
      <c r="KO57" s="170"/>
      <c r="KP57" s="170"/>
      <c r="KQ57" s="170"/>
      <c r="KR57" s="170"/>
      <c r="KS57" s="170"/>
      <c r="KT57" s="170"/>
      <c r="KU57" s="170"/>
      <c r="KV57" s="170"/>
      <c r="KW57" s="170"/>
      <c r="KX57" s="170"/>
      <c r="KY57" s="170"/>
      <c r="KZ57" s="170"/>
      <c r="LA57" s="170"/>
      <c r="LB57" s="170"/>
      <c r="LC57" s="170"/>
      <c r="LD57" s="170"/>
      <c r="LE57" s="170"/>
      <c r="LF57" s="170"/>
      <c r="LG57" s="170"/>
      <c r="LH57" s="170"/>
      <c r="LI57" s="170"/>
      <c r="LJ57" s="170"/>
      <c r="LK57" s="170"/>
      <c r="LL57" s="170"/>
      <c r="LM57" s="170"/>
      <c r="LN57" s="170"/>
      <c r="LO57" s="170"/>
      <c r="LP57" s="170"/>
      <c r="LQ57" s="170"/>
      <c r="LR57" s="170"/>
      <c r="LS57" s="170"/>
      <c r="LT57" s="170"/>
      <c r="LU57" s="170"/>
      <c r="LV57" s="170"/>
      <c r="LW57" s="170"/>
      <c r="LX57" s="170"/>
      <c r="LY57" s="170"/>
      <c r="LZ57" s="170"/>
      <c r="MA57" s="170"/>
      <c r="MB57" s="170"/>
      <c r="MC57" s="170"/>
      <c r="MD57" s="170"/>
      <c r="ME57" s="170"/>
      <c r="MF57" s="170"/>
      <c r="MG57" s="170"/>
      <c r="MH57" s="170"/>
      <c r="MI57" s="170"/>
      <c r="MJ57" s="170"/>
      <c r="MK57" s="170"/>
      <c r="ML57" s="170"/>
      <c r="MM57" s="170"/>
      <c r="MN57" s="170"/>
      <c r="MO57" s="170"/>
      <c r="MP57" s="170"/>
      <c r="MQ57" s="170"/>
      <c r="MR57" s="170"/>
      <c r="MS57" s="170"/>
      <c r="MT57" s="170"/>
      <c r="MU57" s="170"/>
      <c r="MV57" s="170"/>
      <c r="MW57" s="170"/>
      <c r="MX57" s="170"/>
      <c r="MY57" s="170"/>
      <c r="MZ57" s="170"/>
      <c r="NA57" s="170"/>
      <c r="NB57" s="170"/>
      <c r="NC57" s="170"/>
      <c r="ND57" s="170"/>
      <c r="NE57" s="170"/>
      <c r="NF57" s="170"/>
      <c r="NG57" s="170"/>
      <c r="NH57" s="170"/>
      <c r="NI57" s="170"/>
      <c r="NJ57" s="170"/>
      <c r="NK57" s="170"/>
      <c r="NL57" s="170"/>
      <c r="NM57" s="170"/>
      <c r="NN57" s="170"/>
      <c r="NO57" s="170"/>
      <c r="NP57" s="170"/>
      <c r="NQ57" s="170"/>
      <c r="NR57" s="170"/>
      <c r="NS57" s="170"/>
      <c r="NT57" s="170"/>
      <c r="NU57" s="170"/>
      <c r="NV57" s="170"/>
      <c r="NW57" s="170"/>
      <c r="NX57" s="170"/>
      <c r="NY57" s="170"/>
      <c r="NZ57" s="170"/>
      <c r="OA57" s="170"/>
      <c r="OB57" s="170"/>
      <c r="OC57" s="170"/>
      <c r="OD57" s="170"/>
      <c r="OE57" s="170"/>
      <c r="OF57" s="170"/>
      <c r="OG57" s="170"/>
      <c r="OH57" s="170"/>
      <c r="OI57" s="170"/>
      <c r="OJ57" s="170"/>
      <c r="OK57" s="170"/>
      <c r="OL57" s="170"/>
      <c r="OM57" s="170"/>
      <c r="ON57" s="170"/>
      <c r="OO57" s="170"/>
      <c r="OP57" s="170"/>
      <c r="OQ57" s="170"/>
      <c r="OR57" s="170"/>
      <c r="OS57" s="170"/>
      <c r="OT57" s="170"/>
      <c r="OU57" s="170"/>
      <c r="OV57" s="170"/>
      <c r="OW57" s="170"/>
      <c r="OX57" s="170"/>
      <c r="OY57" s="170"/>
      <c r="OZ57" s="170"/>
      <c r="PA57" s="170"/>
      <c r="PB57" s="170"/>
      <c r="PC57" s="170"/>
      <c r="PD57" s="170"/>
      <c r="PE57" s="170"/>
      <c r="PF57" s="170"/>
      <c r="PG57" s="170"/>
      <c r="PH57" s="170"/>
      <c r="PI57" s="170"/>
      <c r="PJ57" s="170"/>
      <c r="PK57" s="170"/>
      <c r="PL57" s="170"/>
      <c r="PM57" s="170"/>
      <c r="PN57" s="170"/>
      <c r="PO57" s="170"/>
      <c r="PP57" s="170"/>
      <c r="PQ57" s="170"/>
      <c r="PR57" s="170"/>
      <c r="PS57" s="170"/>
      <c r="PT57" s="170"/>
      <c r="PU57" s="170"/>
      <c r="PV57" s="170"/>
      <c r="PW57" s="170"/>
      <c r="PX57" s="170"/>
      <c r="PY57" s="170"/>
      <c r="PZ57" s="170"/>
      <c r="QA57" s="170"/>
      <c r="QB57" s="170"/>
      <c r="QC57" s="170"/>
      <c r="QD57" s="170"/>
      <c r="QE57" s="170"/>
      <c r="QF57" s="170"/>
      <c r="QG57" s="170"/>
      <c r="QH57" s="170"/>
      <c r="QI57" s="170"/>
      <c r="QJ57" s="170"/>
      <c r="QK57" s="170"/>
      <c r="QL57" s="170"/>
      <c r="QM57" s="170"/>
      <c r="QN57" s="170"/>
      <c r="QO57" s="170"/>
      <c r="QP57" s="170"/>
      <c r="QQ57" s="170"/>
      <c r="QR57" s="170"/>
      <c r="QS57" s="170"/>
      <c r="QT57" s="170"/>
      <c r="QU57" s="170"/>
      <c r="QV57" s="170"/>
      <c r="QW57" s="170"/>
      <c r="QX57" s="170"/>
      <c r="QY57" s="170"/>
      <c r="QZ57" s="170"/>
      <c r="RA57" s="170"/>
      <c r="RB57" s="170"/>
      <c r="RC57" s="170"/>
      <c r="RD57" s="170"/>
      <c r="RE57" s="170"/>
      <c r="RF57" s="170"/>
      <c r="RG57" s="170"/>
      <c r="RH57" s="170"/>
      <c r="RI57" s="170"/>
      <c r="RJ57" s="170"/>
      <c r="RK57" s="170"/>
      <c r="RL57" s="170"/>
      <c r="RM57" s="170"/>
      <c r="RN57" s="170"/>
      <c r="RO57" s="170"/>
      <c r="RP57" s="170"/>
      <c r="RQ57" s="170"/>
      <c r="RR57" s="170"/>
      <c r="RS57" s="170"/>
      <c r="RT57" s="170"/>
      <c r="RU57" s="170"/>
      <c r="RV57" s="170"/>
      <c r="RW57" s="170"/>
      <c r="RX57" s="170"/>
      <c r="RY57" s="170"/>
      <c r="RZ57" s="170"/>
      <c r="SA57" s="170"/>
      <c r="SB57" s="170"/>
      <c r="SC57" s="170"/>
      <c r="SD57" s="170"/>
      <c r="SE57" s="170"/>
      <c r="SF57" s="170"/>
      <c r="SG57" s="170"/>
      <c r="SH57" s="170"/>
      <c r="SI57" s="170"/>
      <c r="SJ57" s="170"/>
      <c r="SK57" s="170"/>
      <c r="SL57" s="170"/>
      <c r="SM57" s="170"/>
      <c r="SN57" s="170"/>
      <c r="SO57" s="170"/>
      <c r="SP57" s="170"/>
      <c r="SQ57" s="170"/>
      <c r="SR57" s="170"/>
      <c r="SS57" s="170"/>
      <c r="ST57" s="170"/>
      <c r="SU57" s="170"/>
      <c r="SV57" s="170"/>
      <c r="SW57" s="170"/>
      <c r="SX57" s="170"/>
      <c r="SY57" s="170"/>
      <c r="SZ57" s="170"/>
      <c r="TA57" s="170"/>
      <c r="TB57" s="170"/>
      <c r="TC57" s="170"/>
      <c r="TD57" s="170"/>
      <c r="TE57" s="170"/>
      <c r="TF57" s="170"/>
      <c r="TG57" s="170"/>
      <c r="TH57" s="170"/>
      <c r="TI57" s="170"/>
      <c r="TJ57" s="170"/>
      <c r="TK57" s="170"/>
      <c r="TL57" s="170"/>
      <c r="TM57" s="170"/>
      <c r="TN57" s="170"/>
      <c r="TO57" s="170"/>
      <c r="TP57" s="170"/>
      <c r="TQ57" s="170"/>
      <c r="TR57" s="170"/>
      <c r="TS57" s="170"/>
      <c r="TT57" s="170"/>
      <c r="TU57" s="170"/>
      <c r="TV57" s="170"/>
      <c r="TW57" s="170"/>
      <c r="TX57" s="170"/>
      <c r="TY57" s="170"/>
      <c r="TZ57" s="170"/>
      <c r="UA57" s="170"/>
      <c r="UB57" s="170"/>
      <c r="UC57" s="170"/>
      <c r="UD57" s="170"/>
      <c r="UE57" s="170"/>
      <c r="UF57" s="170"/>
      <c r="UG57" s="170"/>
      <c r="UH57" s="170"/>
      <c r="UI57" s="170"/>
      <c r="UJ57" s="170"/>
      <c r="UK57" s="170"/>
      <c r="UL57" s="170"/>
      <c r="UM57" s="170"/>
      <c r="UN57" s="170"/>
      <c r="UO57" s="170"/>
      <c r="UP57" s="170"/>
      <c r="UQ57" s="170"/>
      <c r="UR57" s="170"/>
      <c r="US57" s="170"/>
      <c r="UT57" s="170"/>
      <c r="UU57" s="170"/>
      <c r="UV57" s="170"/>
      <c r="UW57" s="170"/>
      <c r="UX57" s="170"/>
      <c r="UY57" s="170"/>
      <c r="UZ57" s="170"/>
      <c r="VA57" s="170"/>
      <c r="VB57" s="170"/>
      <c r="VC57" s="170"/>
      <c r="VD57" s="170"/>
      <c r="VE57" s="170"/>
      <c r="VF57" s="170"/>
      <c r="VG57" s="170"/>
      <c r="VH57" s="170"/>
      <c r="VI57" s="170"/>
      <c r="VJ57" s="170"/>
      <c r="VM57" s="171">
        <f>IF(AND($VQ57&gt;0,COUNTA(H57:VJ57)=0),0,IF(AND(COUNTBLANK(D57)=0,CNGE_2024_M1_Secc3!$Q700="X",COUNTA(H57:VJ57)=0),0,IF(AND(COUNTBLANK(D57)=0,CNGE_2024_M1_Secc3!$Q700="",COUNTA(H57:VJ57)&gt;0),0,IF(AND(COUNTBLANK(D57)=1,COUNTA(H57:VJ57)=0),0,1))))</f>
        <v>0</v>
      </c>
      <c r="VN57" s="194">
        <f t="shared" si="0"/>
        <v>0</v>
      </c>
      <c r="VO57" s="200">
        <f>IF(AND(CNGE_2024_M1_Secc3!$Q700="X",COUNTA(H57:VJ57)&gt;0),1,0)</f>
        <v>0</v>
      </c>
      <c r="VP57" s="211">
        <f>IF(SUM(H57:VJ57)=SUM(CNGE_2024_M1_Secc3!S700:AD700),0,1)</f>
        <v>0</v>
      </c>
      <c r="VQ57" s="200">
        <f>IF(COUNTIF(CNGE_2024_M1_Secc3!M111,"NA")&gt;0,1,IF(AND(CNGE_2024_M1_Secc3!S111&lt;&gt;"",CNGE_2024_M1_Secc3!S111&lt;&gt;1),1,0))</f>
        <v>0</v>
      </c>
    </row>
    <row r="58" spans="1:589" customFormat="1" ht="15" customHeight="1">
      <c r="A58" s="115"/>
      <c r="B58" s="87"/>
      <c r="C58" s="32" t="s">
        <v>90</v>
      </c>
      <c r="D58" s="361" t="str">
        <f>IF(CNGE_2024_M1_Secc3!D112="","",CNGE_2024_M1_Secc3!D112)</f>
        <v/>
      </c>
      <c r="E58" s="361"/>
      <c r="F58" s="361"/>
      <c r="G58" s="361"/>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0"/>
      <c r="CC58" s="170"/>
      <c r="CD58" s="170"/>
      <c r="CE58" s="170"/>
      <c r="CF58" s="170"/>
      <c r="CG58" s="170"/>
      <c r="CH58" s="170"/>
      <c r="CI58" s="170"/>
      <c r="CJ58" s="170"/>
      <c r="CK58" s="170"/>
      <c r="CL58" s="170"/>
      <c r="CM58" s="170"/>
      <c r="CN58" s="170"/>
      <c r="CO58" s="170"/>
      <c r="CP58" s="170"/>
      <c r="CQ58" s="170"/>
      <c r="CR58" s="170"/>
      <c r="CS58" s="170"/>
      <c r="CT58" s="170"/>
      <c r="CU58" s="170"/>
      <c r="CV58" s="170"/>
      <c r="CW58" s="170"/>
      <c r="CX58" s="170"/>
      <c r="CY58" s="170"/>
      <c r="CZ58" s="170"/>
      <c r="DA58" s="170"/>
      <c r="DB58" s="170"/>
      <c r="DC58" s="170"/>
      <c r="DD58" s="170"/>
      <c r="DE58" s="170"/>
      <c r="DF58" s="170"/>
      <c r="DG58" s="170"/>
      <c r="DH58" s="170"/>
      <c r="DI58" s="170"/>
      <c r="DJ58" s="170"/>
      <c r="DK58" s="170"/>
      <c r="DL58" s="170"/>
      <c r="DM58" s="170"/>
      <c r="DN58" s="170"/>
      <c r="DO58" s="170"/>
      <c r="DP58" s="170"/>
      <c r="DQ58" s="170"/>
      <c r="DR58" s="170"/>
      <c r="DS58" s="170"/>
      <c r="DT58" s="170"/>
      <c r="DU58" s="170"/>
      <c r="DV58" s="170"/>
      <c r="DW58" s="170"/>
      <c r="DX58" s="170"/>
      <c r="DY58" s="170"/>
      <c r="DZ58" s="170"/>
      <c r="EA58" s="170"/>
      <c r="EB58" s="170"/>
      <c r="EC58" s="170"/>
      <c r="ED58" s="170"/>
      <c r="EE58" s="170"/>
      <c r="EF58" s="170"/>
      <c r="EG58" s="170"/>
      <c r="EH58" s="170"/>
      <c r="EI58" s="170"/>
      <c r="EJ58" s="170"/>
      <c r="EK58" s="170"/>
      <c r="EL58" s="170"/>
      <c r="EM58" s="170"/>
      <c r="EN58" s="170"/>
      <c r="EO58" s="170"/>
      <c r="EP58" s="170"/>
      <c r="EQ58" s="170"/>
      <c r="ER58" s="170"/>
      <c r="ES58" s="170"/>
      <c r="ET58" s="170"/>
      <c r="EU58" s="170"/>
      <c r="EV58" s="170"/>
      <c r="EW58" s="170"/>
      <c r="EX58" s="170"/>
      <c r="EY58" s="170"/>
      <c r="EZ58" s="170"/>
      <c r="FA58" s="170"/>
      <c r="FB58" s="170"/>
      <c r="FC58" s="170"/>
      <c r="FD58" s="170"/>
      <c r="FE58" s="170"/>
      <c r="FF58" s="170"/>
      <c r="FG58" s="170"/>
      <c r="FH58" s="170"/>
      <c r="FI58" s="170"/>
      <c r="FJ58" s="170"/>
      <c r="FK58" s="170"/>
      <c r="FL58" s="170"/>
      <c r="FM58" s="170"/>
      <c r="FN58" s="170"/>
      <c r="FO58" s="170"/>
      <c r="FP58" s="170"/>
      <c r="FQ58" s="170"/>
      <c r="FR58" s="170"/>
      <c r="FS58" s="170"/>
      <c r="FT58" s="170"/>
      <c r="FU58" s="170"/>
      <c r="FV58" s="170"/>
      <c r="FW58" s="170"/>
      <c r="FX58" s="170"/>
      <c r="FY58" s="170"/>
      <c r="FZ58" s="170"/>
      <c r="GA58" s="170"/>
      <c r="GB58" s="170"/>
      <c r="GC58" s="170"/>
      <c r="GD58" s="170"/>
      <c r="GE58" s="170"/>
      <c r="GF58" s="170"/>
      <c r="GG58" s="170"/>
      <c r="GH58" s="170"/>
      <c r="GI58" s="170"/>
      <c r="GJ58" s="170"/>
      <c r="GK58" s="170"/>
      <c r="GL58" s="170"/>
      <c r="GM58" s="170"/>
      <c r="GN58" s="170"/>
      <c r="GO58" s="170"/>
      <c r="GP58" s="170"/>
      <c r="GQ58" s="170"/>
      <c r="GR58" s="170"/>
      <c r="GS58" s="170"/>
      <c r="GT58" s="170"/>
      <c r="GU58" s="170"/>
      <c r="GV58" s="170"/>
      <c r="GW58" s="170"/>
      <c r="GX58" s="170"/>
      <c r="GY58" s="170"/>
      <c r="GZ58" s="170"/>
      <c r="HA58" s="170"/>
      <c r="HB58" s="170"/>
      <c r="HC58" s="170"/>
      <c r="HD58" s="170"/>
      <c r="HE58" s="170"/>
      <c r="HF58" s="170"/>
      <c r="HG58" s="170"/>
      <c r="HH58" s="170"/>
      <c r="HI58" s="170"/>
      <c r="HJ58" s="170"/>
      <c r="HK58" s="170"/>
      <c r="HL58" s="170"/>
      <c r="HM58" s="170"/>
      <c r="HN58" s="170"/>
      <c r="HO58" s="170"/>
      <c r="HP58" s="170"/>
      <c r="HQ58" s="170"/>
      <c r="HR58" s="170"/>
      <c r="HS58" s="170"/>
      <c r="HT58" s="170"/>
      <c r="HU58" s="170"/>
      <c r="HV58" s="170"/>
      <c r="HW58" s="170"/>
      <c r="HX58" s="170"/>
      <c r="HY58" s="170"/>
      <c r="HZ58" s="170"/>
      <c r="IA58" s="170"/>
      <c r="IB58" s="170"/>
      <c r="IC58" s="170"/>
      <c r="ID58" s="170"/>
      <c r="IE58" s="170"/>
      <c r="IF58" s="170"/>
      <c r="IG58" s="170"/>
      <c r="IH58" s="170"/>
      <c r="II58" s="170"/>
      <c r="IJ58" s="170"/>
      <c r="IK58" s="170"/>
      <c r="IL58" s="170"/>
      <c r="IM58" s="170"/>
      <c r="IN58" s="170"/>
      <c r="IO58" s="170"/>
      <c r="IP58" s="170"/>
      <c r="IQ58" s="170"/>
      <c r="IR58" s="170"/>
      <c r="IS58" s="170"/>
      <c r="IT58" s="170"/>
      <c r="IU58" s="170"/>
      <c r="IV58" s="170"/>
      <c r="IW58" s="170"/>
      <c r="IX58" s="170"/>
      <c r="IY58" s="170"/>
      <c r="IZ58" s="170"/>
      <c r="JA58" s="170"/>
      <c r="JB58" s="170"/>
      <c r="JC58" s="170"/>
      <c r="JD58" s="170"/>
      <c r="JE58" s="170"/>
      <c r="JF58" s="170"/>
      <c r="JG58" s="170"/>
      <c r="JH58" s="170"/>
      <c r="JI58" s="170"/>
      <c r="JJ58" s="170"/>
      <c r="JK58" s="170"/>
      <c r="JL58" s="170"/>
      <c r="JM58" s="170"/>
      <c r="JN58" s="170"/>
      <c r="JO58" s="170"/>
      <c r="JP58" s="170"/>
      <c r="JQ58" s="170"/>
      <c r="JR58" s="170"/>
      <c r="JS58" s="170"/>
      <c r="JT58" s="170"/>
      <c r="JU58" s="170"/>
      <c r="JV58" s="170"/>
      <c r="JW58" s="170"/>
      <c r="JX58" s="170"/>
      <c r="JY58" s="170"/>
      <c r="JZ58" s="170"/>
      <c r="KA58" s="170"/>
      <c r="KB58" s="170"/>
      <c r="KC58" s="170"/>
      <c r="KD58" s="170"/>
      <c r="KE58" s="170"/>
      <c r="KF58" s="170"/>
      <c r="KG58" s="170"/>
      <c r="KH58" s="170"/>
      <c r="KI58" s="170"/>
      <c r="KJ58" s="170"/>
      <c r="KK58" s="170"/>
      <c r="KL58" s="170"/>
      <c r="KM58" s="170"/>
      <c r="KN58" s="170"/>
      <c r="KO58" s="170"/>
      <c r="KP58" s="170"/>
      <c r="KQ58" s="170"/>
      <c r="KR58" s="170"/>
      <c r="KS58" s="170"/>
      <c r="KT58" s="170"/>
      <c r="KU58" s="170"/>
      <c r="KV58" s="170"/>
      <c r="KW58" s="170"/>
      <c r="KX58" s="170"/>
      <c r="KY58" s="170"/>
      <c r="KZ58" s="170"/>
      <c r="LA58" s="170"/>
      <c r="LB58" s="170"/>
      <c r="LC58" s="170"/>
      <c r="LD58" s="170"/>
      <c r="LE58" s="170"/>
      <c r="LF58" s="170"/>
      <c r="LG58" s="170"/>
      <c r="LH58" s="170"/>
      <c r="LI58" s="170"/>
      <c r="LJ58" s="170"/>
      <c r="LK58" s="170"/>
      <c r="LL58" s="170"/>
      <c r="LM58" s="170"/>
      <c r="LN58" s="170"/>
      <c r="LO58" s="170"/>
      <c r="LP58" s="170"/>
      <c r="LQ58" s="170"/>
      <c r="LR58" s="170"/>
      <c r="LS58" s="170"/>
      <c r="LT58" s="170"/>
      <c r="LU58" s="170"/>
      <c r="LV58" s="170"/>
      <c r="LW58" s="170"/>
      <c r="LX58" s="170"/>
      <c r="LY58" s="170"/>
      <c r="LZ58" s="170"/>
      <c r="MA58" s="170"/>
      <c r="MB58" s="170"/>
      <c r="MC58" s="170"/>
      <c r="MD58" s="170"/>
      <c r="ME58" s="170"/>
      <c r="MF58" s="170"/>
      <c r="MG58" s="170"/>
      <c r="MH58" s="170"/>
      <c r="MI58" s="170"/>
      <c r="MJ58" s="170"/>
      <c r="MK58" s="170"/>
      <c r="ML58" s="170"/>
      <c r="MM58" s="170"/>
      <c r="MN58" s="170"/>
      <c r="MO58" s="170"/>
      <c r="MP58" s="170"/>
      <c r="MQ58" s="170"/>
      <c r="MR58" s="170"/>
      <c r="MS58" s="170"/>
      <c r="MT58" s="170"/>
      <c r="MU58" s="170"/>
      <c r="MV58" s="170"/>
      <c r="MW58" s="170"/>
      <c r="MX58" s="170"/>
      <c r="MY58" s="170"/>
      <c r="MZ58" s="170"/>
      <c r="NA58" s="170"/>
      <c r="NB58" s="170"/>
      <c r="NC58" s="170"/>
      <c r="ND58" s="170"/>
      <c r="NE58" s="170"/>
      <c r="NF58" s="170"/>
      <c r="NG58" s="170"/>
      <c r="NH58" s="170"/>
      <c r="NI58" s="170"/>
      <c r="NJ58" s="170"/>
      <c r="NK58" s="170"/>
      <c r="NL58" s="170"/>
      <c r="NM58" s="170"/>
      <c r="NN58" s="170"/>
      <c r="NO58" s="170"/>
      <c r="NP58" s="170"/>
      <c r="NQ58" s="170"/>
      <c r="NR58" s="170"/>
      <c r="NS58" s="170"/>
      <c r="NT58" s="170"/>
      <c r="NU58" s="170"/>
      <c r="NV58" s="170"/>
      <c r="NW58" s="170"/>
      <c r="NX58" s="170"/>
      <c r="NY58" s="170"/>
      <c r="NZ58" s="170"/>
      <c r="OA58" s="170"/>
      <c r="OB58" s="170"/>
      <c r="OC58" s="170"/>
      <c r="OD58" s="170"/>
      <c r="OE58" s="170"/>
      <c r="OF58" s="170"/>
      <c r="OG58" s="170"/>
      <c r="OH58" s="170"/>
      <c r="OI58" s="170"/>
      <c r="OJ58" s="170"/>
      <c r="OK58" s="170"/>
      <c r="OL58" s="170"/>
      <c r="OM58" s="170"/>
      <c r="ON58" s="170"/>
      <c r="OO58" s="170"/>
      <c r="OP58" s="170"/>
      <c r="OQ58" s="170"/>
      <c r="OR58" s="170"/>
      <c r="OS58" s="170"/>
      <c r="OT58" s="170"/>
      <c r="OU58" s="170"/>
      <c r="OV58" s="170"/>
      <c r="OW58" s="170"/>
      <c r="OX58" s="170"/>
      <c r="OY58" s="170"/>
      <c r="OZ58" s="170"/>
      <c r="PA58" s="170"/>
      <c r="PB58" s="170"/>
      <c r="PC58" s="170"/>
      <c r="PD58" s="170"/>
      <c r="PE58" s="170"/>
      <c r="PF58" s="170"/>
      <c r="PG58" s="170"/>
      <c r="PH58" s="170"/>
      <c r="PI58" s="170"/>
      <c r="PJ58" s="170"/>
      <c r="PK58" s="170"/>
      <c r="PL58" s="170"/>
      <c r="PM58" s="170"/>
      <c r="PN58" s="170"/>
      <c r="PO58" s="170"/>
      <c r="PP58" s="170"/>
      <c r="PQ58" s="170"/>
      <c r="PR58" s="170"/>
      <c r="PS58" s="170"/>
      <c r="PT58" s="170"/>
      <c r="PU58" s="170"/>
      <c r="PV58" s="170"/>
      <c r="PW58" s="170"/>
      <c r="PX58" s="170"/>
      <c r="PY58" s="170"/>
      <c r="PZ58" s="170"/>
      <c r="QA58" s="170"/>
      <c r="QB58" s="170"/>
      <c r="QC58" s="170"/>
      <c r="QD58" s="170"/>
      <c r="QE58" s="170"/>
      <c r="QF58" s="170"/>
      <c r="QG58" s="170"/>
      <c r="QH58" s="170"/>
      <c r="QI58" s="170"/>
      <c r="QJ58" s="170"/>
      <c r="QK58" s="170"/>
      <c r="QL58" s="170"/>
      <c r="QM58" s="170"/>
      <c r="QN58" s="170"/>
      <c r="QO58" s="170"/>
      <c r="QP58" s="170"/>
      <c r="QQ58" s="170"/>
      <c r="QR58" s="170"/>
      <c r="QS58" s="170"/>
      <c r="QT58" s="170"/>
      <c r="QU58" s="170"/>
      <c r="QV58" s="170"/>
      <c r="QW58" s="170"/>
      <c r="QX58" s="170"/>
      <c r="QY58" s="170"/>
      <c r="QZ58" s="170"/>
      <c r="RA58" s="170"/>
      <c r="RB58" s="170"/>
      <c r="RC58" s="170"/>
      <c r="RD58" s="170"/>
      <c r="RE58" s="170"/>
      <c r="RF58" s="170"/>
      <c r="RG58" s="170"/>
      <c r="RH58" s="170"/>
      <c r="RI58" s="170"/>
      <c r="RJ58" s="170"/>
      <c r="RK58" s="170"/>
      <c r="RL58" s="170"/>
      <c r="RM58" s="170"/>
      <c r="RN58" s="170"/>
      <c r="RO58" s="170"/>
      <c r="RP58" s="170"/>
      <c r="RQ58" s="170"/>
      <c r="RR58" s="170"/>
      <c r="RS58" s="170"/>
      <c r="RT58" s="170"/>
      <c r="RU58" s="170"/>
      <c r="RV58" s="170"/>
      <c r="RW58" s="170"/>
      <c r="RX58" s="170"/>
      <c r="RY58" s="170"/>
      <c r="RZ58" s="170"/>
      <c r="SA58" s="170"/>
      <c r="SB58" s="170"/>
      <c r="SC58" s="170"/>
      <c r="SD58" s="170"/>
      <c r="SE58" s="170"/>
      <c r="SF58" s="170"/>
      <c r="SG58" s="170"/>
      <c r="SH58" s="170"/>
      <c r="SI58" s="170"/>
      <c r="SJ58" s="170"/>
      <c r="SK58" s="170"/>
      <c r="SL58" s="170"/>
      <c r="SM58" s="170"/>
      <c r="SN58" s="170"/>
      <c r="SO58" s="170"/>
      <c r="SP58" s="170"/>
      <c r="SQ58" s="170"/>
      <c r="SR58" s="170"/>
      <c r="SS58" s="170"/>
      <c r="ST58" s="170"/>
      <c r="SU58" s="170"/>
      <c r="SV58" s="170"/>
      <c r="SW58" s="170"/>
      <c r="SX58" s="170"/>
      <c r="SY58" s="170"/>
      <c r="SZ58" s="170"/>
      <c r="TA58" s="170"/>
      <c r="TB58" s="170"/>
      <c r="TC58" s="170"/>
      <c r="TD58" s="170"/>
      <c r="TE58" s="170"/>
      <c r="TF58" s="170"/>
      <c r="TG58" s="170"/>
      <c r="TH58" s="170"/>
      <c r="TI58" s="170"/>
      <c r="TJ58" s="170"/>
      <c r="TK58" s="170"/>
      <c r="TL58" s="170"/>
      <c r="TM58" s="170"/>
      <c r="TN58" s="170"/>
      <c r="TO58" s="170"/>
      <c r="TP58" s="170"/>
      <c r="TQ58" s="170"/>
      <c r="TR58" s="170"/>
      <c r="TS58" s="170"/>
      <c r="TT58" s="170"/>
      <c r="TU58" s="170"/>
      <c r="TV58" s="170"/>
      <c r="TW58" s="170"/>
      <c r="TX58" s="170"/>
      <c r="TY58" s="170"/>
      <c r="TZ58" s="170"/>
      <c r="UA58" s="170"/>
      <c r="UB58" s="170"/>
      <c r="UC58" s="170"/>
      <c r="UD58" s="170"/>
      <c r="UE58" s="170"/>
      <c r="UF58" s="170"/>
      <c r="UG58" s="170"/>
      <c r="UH58" s="170"/>
      <c r="UI58" s="170"/>
      <c r="UJ58" s="170"/>
      <c r="UK58" s="170"/>
      <c r="UL58" s="170"/>
      <c r="UM58" s="170"/>
      <c r="UN58" s="170"/>
      <c r="UO58" s="170"/>
      <c r="UP58" s="170"/>
      <c r="UQ58" s="170"/>
      <c r="UR58" s="170"/>
      <c r="US58" s="170"/>
      <c r="UT58" s="170"/>
      <c r="UU58" s="170"/>
      <c r="UV58" s="170"/>
      <c r="UW58" s="170"/>
      <c r="UX58" s="170"/>
      <c r="UY58" s="170"/>
      <c r="UZ58" s="170"/>
      <c r="VA58" s="170"/>
      <c r="VB58" s="170"/>
      <c r="VC58" s="170"/>
      <c r="VD58" s="170"/>
      <c r="VE58" s="170"/>
      <c r="VF58" s="170"/>
      <c r="VG58" s="170"/>
      <c r="VH58" s="170"/>
      <c r="VI58" s="170"/>
      <c r="VJ58" s="170"/>
      <c r="VM58" s="171">
        <f>IF(AND($VQ58&gt;0,COUNTA(H58:VJ58)=0),0,IF(AND(COUNTBLANK(D58)=0,CNGE_2024_M1_Secc3!$Q701="X",COUNTA(H58:VJ58)=0),0,IF(AND(COUNTBLANK(D58)=0,CNGE_2024_M1_Secc3!$Q701="",COUNTA(H58:VJ58)&gt;0),0,IF(AND(COUNTBLANK(D58)=1,COUNTA(H58:VJ58)=0),0,1))))</f>
        <v>0</v>
      </c>
      <c r="VN58" s="194">
        <f t="shared" si="0"/>
        <v>0</v>
      </c>
      <c r="VO58" s="200">
        <f>IF(AND(CNGE_2024_M1_Secc3!$Q701="X",COUNTA(H58:VJ58)&gt;0),1,0)</f>
        <v>0</v>
      </c>
      <c r="VP58" s="211">
        <f>IF(SUM(H58:VJ58)=SUM(CNGE_2024_M1_Secc3!S701:AD701),0,1)</f>
        <v>0</v>
      </c>
      <c r="VQ58" s="200">
        <f>IF(COUNTIF(CNGE_2024_M1_Secc3!M112,"NA")&gt;0,1,IF(AND(CNGE_2024_M1_Secc3!S112&lt;&gt;"",CNGE_2024_M1_Secc3!S112&lt;&gt;1),1,0))</f>
        <v>0</v>
      </c>
    </row>
    <row r="59" spans="1:589" customFormat="1" ht="15" customHeight="1">
      <c r="A59" s="115"/>
      <c r="B59" s="87"/>
      <c r="C59" s="32" t="s">
        <v>91</v>
      </c>
      <c r="D59" s="361" t="str">
        <f>IF(CNGE_2024_M1_Secc3!D113="","",CNGE_2024_M1_Secc3!D113)</f>
        <v/>
      </c>
      <c r="E59" s="361"/>
      <c r="F59" s="361"/>
      <c r="G59" s="361"/>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c r="CE59" s="170"/>
      <c r="CF59" s="170"/>
      <c r="CG59" s="170"/>
      <c r="CH59" s="170"/>
      <c r="CI59" s="170"/>
      <c r="CJ59" s="170"/>
      <c r="CK59" s="170"/>
      <c r="CL59" s="170"/>
      <c r="CM59" s="170"/>
      <c r="CN59" s="170"/>
      <c r="CO59" s="170"/>
      <c r="CP59" s="170"/>
      <c r="CQ59" s="170"/>
      <c r="CR59" s="170"/>
      <c r="CS59" s="170"/>
      <c r="CT59" s="170"/>
      <c r="CU59" s="170"/>
      <c r="CV59" s="170"/>
      <c r="CW59" s="170"/>
      <c r="CX59" s="170"/>
      <c r="CY59" s="170"/>
      <c r="CZ59" s="170"/>
      <c r="DA59" s="170"/>
      <c r="DB59" s="170"/>
      <c r="DC59" s="170"/>
      <c r="DD59" s="170"/>
      <c r="DE59" s="170"/>
      <c r="DF59" s="170"/>
      <c r="DG59" s="170"/>
      <c r="DH59" s="170"/>
      <c r="DI59" s="170"/>
      <c r="DJ59" s="170"/>
      <c r="DK59" s="170"/>
      <c r="DL59" s="170"/>
      <c r="DM59" s="170"/>
      <c r="DN59" s="170"/>
      <c r="DO59" s="170"/>
      <c r="DP59" s="170"/>
      <c r="DQ59" s="170"/>
      <c r="DR59" s="170"/>
      <c r="DS59" s="170"/>
      <c r="DT59" s="170"/>
      <c r="DU59" s="170"/>
      <c r="DV59" s="170"/>
      <c r="DW59" s="170"/>
      <c r="DX59" s="170"/>
      <c r="DY59" s="170"/>
      <c r="DZ59" s="170"/>
      <c r="EA59" s="170"/>
      <c r="EB59" s="170"/>
      <c r="EC59" s="170"/>
      <c r="ED59" s="170"/>
      <c r="EE59" s="170"/>
      <c r="EF59" s="170"/>
      <c r="EG59" s="170"/>
      <c r="EH59" s="170"/>
      <c r="EI59" s="170"/>
      <c r="EJ59" s="170"/>
      <c r="EK59" s="170"/>
      <c r="EL59" s="170"/>
      <c r="EM59" s="170"/>
      <c r="EN59" s="170"/>
      <c r="EO59" s="170"/>
      <c r="EP59" s="170"/>
      <c r="EQ59" s="170"/>
      <c r="ER59" s="170"/>
      <c r="ES59" s="170"/>
      <c r="ET59" s="170"/>
      <c r="EU59" s="170"/>
      <c r="EV59" s="170"/>
      <c r="EW59" s="170"/>
      <c r="EX59" s="170"/>
      <c r="EY59" s="170"/>
      <c r="EZ59" s="170"/>
      <c r="FA59" s="170"/>
      <c r="FB59" s="170"/>
      <c r="FC59" s="170"/>
      <c r="FD59" s="170"/>
      <c r="FE59" s="170"/>
      <c r="FF59" s="170"/>
      <c r="FG59" s="170"/>
      <c r="FH59" s="170"/>
      <c r="FI59" s="170"/>
      <c r="FJ59" s="170"/>
      <c r="FK59" s="170"/>
      <c r="FL59" s="170"/>
      <c r="FM59" s="170"/>
      <c r="FN59" s="170"/>
      <c r="FO59" s="170"/>
      <c r="FP59" s="170"/>
      <c r="FQ59" s="170"/>
      <c r="FR59" s="170"/>
      <c r="FS59" s="170"/>
      <c r="FT59" s="170"/>
      <c r="FU59" s="170"/>
      <c r="FV59" s="170"/>
      <c r="FW59" s="170"/>
      <c r="FX59" s="170"/>
      <c r="FY59" s="170"/>
      <c r="FZ59" s="170"/>
      <c r="GA59" s="170"/>
      <c r="GB59" s="170"/>
      <c r="GC59" s="170"/>
      <c r="GD59" s="170"/>
      <c r="GE59" s="170"/>
      <c r="GF59" s="170"/>
      <c r="GG59" s="170"/>
      <c r="GH59" s="170"/>
      <c r="GI59" s="170"/>
      <c r="GJ59" s="170"/>
      <c r="GK59" s="170"/>
      <c r="GL59" s="170"/>
      <c r="GM59" s="170"/>
      <c r="GN59" s="170"/>
      <c r="GO59" s="170"/>
      <c r="GP59" s="170"/>
      <c r="GQ59" s="170"/>
      <c r="GR59" s="170"/>
      <c r="GS59" s="170"/>
      <c r="GT59" s="170"/>
      <c r="GU59" s="170"/>
      <c r="GV59" s="170"/>
      <c r="GW59" s="170"/>
      <c r="GX59" s="170"/>
      <c r="GY59" s="170"/>
      <c r="GZ59" s="170"/>
      <c r="HA59" s="170"/>
      <c r="HB59" s="170"/>
      <c r="HC59" s="170"/>
      <c r="HD59" s="170"/>
      <c r="HE59" s="170"/>
      <c r="HF59" s="170"/>
      <c r="HG59" s="170"/>
      <c r="HH59" s="170"/>
      <c r="HI59" s="170"/>
      <c r="HJ59" s="170"/>
      <c r="HK59" s="170"/>
      <c r="HL59" s="170"/>
      <c r="HM59" s="170"/>
      <c r="HN59" s="170"/>
      <c r="HO59" s="170"/>
      <c r="HP59" s="170"/>
      <c r="HQ59" s="170"/>
      <c r="HR59" s="170"/>
      <c r="HS59" s="170"/>
      <c r="HT59" s="170"/>
      <c r="HU59" s="170"/>
      <c r="HV59" s="170"/>
      <c r="HW59" s="170"/>
      <c r="HX59" s="170"/>
      <c r="HY59" s="170"/>
      <c r="HZ59" s="170"/>
      <c r="IA59" s="170"/>
      <c r="IB59" s="170"/>
      <c r="IC59" s="170"/>
      <c r="ID59" s="170"/>
      <c r="IE59" s="170"/>
      <c r="IF59" s="170"/>
      <c r="IG59" s="170"/>
      <c r="IH59" s="170"/>
      <c r="II59" s="170"/>
      <c r="IJ59" s="170"/>
      <c r="IK59" s="170"/>
      <c r="IL59" s="170"/>
      <c r="IM59" s="170"/>
      <c r="IN59" s="170"/>
      <c r="IO59" s="170"/>
      <c r="IP59" s="170"/>
      <c r="IQ59" s="170"/>
      <c r="IR59" s="170"/>
      <c r="IS59" s="170"/>
      <c r="IT59" s="170"/>
      <c r="IU59" s="170"/>
      <c r="IV59" s="170"/>
      <c r="IW59" s="170"/>
      <c r="IX59" s="170"/>
      <c r="IY59" s="170"/>
      <c r="IZ59" s="170"/>
      <c r="JA59" s="170"/>
      <c r="JB59" s="170"/>
      <c r="JC59" s="170"/>
      <c r="JD59" s="170"/>
      <c r="JE59" s="170"/>
      <c r="JF59" s="170"/>
      <c r="JG59" s="170"/>
      <c r="JH59" s="170"/>
      <c r="JI59" s="170"/>
      <c r="JJ59" s="170"/>
      <c r="JK59" s="170"/>
      <c r="JL59" s="170"/>
      <c r="JM59" s="170"/>
      <c r="JN59" s="170"/>
      <c r="JO59" s="170"/>
      <c r="JP59" s="170"/>
      <c r="JQ59" s="170"/>
      <c r="JR59" s="170"/>
      <c r="JS59" s="170"/>
      <c r="JT59" s="170"/>
      <c r="JU59" s="170"/>
      <c r="JV59" s="170"/>
      <c r="JW59" s="170"/>
      <c r="JX59" s="170"/>
      <c r="JY59" s="170"/>
      <c r="JZ59" s="170"/>
      <c r="KA59" s="170"/>
      <c r="KB59" s="170"/>
      <c r="KC59" s="170"/>
      <c r="KD59" s="170"/>
      <c r="KE59" s="170"/>
      <c r="KF59" s="170"/>
      <c r="KG59" s="170"/>
      <c r="KH59" s="170"/>
      <c r="KI59" s="170"/>
      <c r="KJ59" s="170"/>
      <c r="KK59" s="170"/>
      <c r="KL59" s="170"/>
      <c r="KM59" s="170"/>
      <c r="KN59" s="170"/>
      <c r="KO59" s="170"/>
      <c r="KP59" s="170"/>
      <c r="KQ59" s="170"/>
      <c r="KR59" s="170"/>
      <c r="KS59" s="170"/>
      <c r="KT59" s="170"/>
      <c r="KU59" s="170"/>
      <c r="KV59" s="170"/>
      <c r="KW59" s="170"/>
      <c r="KX59" s="170"/>
      <c r="KY59" s="170"/>
      <c r="KZ59" s="170"/>
      <c r="LA59" s="170"/>
      <c r="LB59" s="170"/>
      <c r="LC59" s="170"/>
      <c r="LD59" s="170"/>
      <c r="LE59" s="170"/>
      <c r="LF59" s="170"/>
      <c r="LG59" s="170"/>
      <c r="LH59" s="170"/>
      <c r="LI59" s="170"/>
      <c r="LJ59" s="170"/>
      <c r="LK59" s="170"/>
      <c r="LL59" s="170"/>
      <c r="LM59" s="170"/>
      <c r="LN59" s="170"/>
      <c r="LO59" s="170"/>
      <c r="LP59" s="170"/>
      <c r="LQ59" s="170"/>
      <c r="LR59" s="170"/>
      <c r="LS59" s="170"/>
      <c r="LT59" s="170"/>
      <c r="LU59" s="170"/>
      <c r="LV59" s="170"/>
      <c r="LW59" s="170"/>
      <c r="LX59" s="170"/>
      <c r="LY59" s="170"/>
      <c r="LZ59" s="170"/>
      <c r="MA59" s="170"/>
      <c r="MB59" s="170"/>
      <c r="MC59" s="170"/>
      <c r="MD59" s="170"/>
      <c r="ME59" s="170"/>
      <c r="MF59" s="170"/>
      <c r="MG59" s="170"/>
      <c r="MH59" s="170"/>
      <c r="MI59" s="170"/>
      <c r="MJ59" s="170"/>
      <c r="MK59" s="170"/>
      <c r="ML59" s="170"/>
      <c r="MM59" s="170"/>
      <c r="MN59" s="170"/>
      <c r="MO59" s="170"/>
      <c r="MP59" s="170"/>
      <c r="MQ59" s="170"/>
      <c r="MR59" s="170"/>
      <c r="MS59" s="170"/>
      <c r="MT59" s="170"/>
      <c r="MU59" s="170"/>
      <c r="MV59" s="170"/>
      <c r="MW59" s="170"/>
      <c r="MX59" s="170"/>
      <c r="MY59" s="170"/>
      <c r="MZ59" s="170"/>
      <c r="NA59" s="170"/>
      <c r="NB59" s="170"/>
      <c r="NC59" s="170"/>
      <c r="ND59" s="170"/>
      <c r="NE59" s="170"/>
      <c r="NF59" s="170"/>
      <c r="NG59" s="170"/>
      <c r="NH59" s="170"/>
      <c r="NI59" s="170"/>
      <c r="NJ59" s="170"/>
      <c r="NK59" s="170"/>
      <c r="NL59" s="170"/>
      <c r="NM59" s="170"/>
      <c r="NN59" s="170"/>
      <c r="NO59" s="170"/>
      <c r="NP59" s="170"/>
      <c r="NQ59" s="170"/>
      <c r="NR59" s="170"/>
      <c r="NS59" s="170"/>
      <c r="NT59" s="170"/>
      <c r="NU59" s="170"/>
      <c r="NV59" s="170"/>
      <c r="NW59" s="170"/>
      <c r="NX59" s="170"/>
      <c r="NY59" s="170"/>
      <c r="NZ59" s="170"/>
      <c r="OA59" s="170"/>
      <c r="OB59" s="170"/>
      <c r="OC59" s="170"/>
      <c r="OD59" s="170"/>
      <c r="OE59" s="170"/>
      <c r="OF59" s="170"/>
      <c r="OG59" s="170"/>
      <c r="OH59" s="170"/>
      <c r="OI59" s="170"/>
      <c r="OJ59" s="170"/>
      <c r="OK59" s="170"/>
      <c r="OL59" s="170"/>
      <c r="OM59" s="170"/>
      <c r="ON59" s="170"/>
      <c r="OO59" s="170"/>
      <c r="OP59" s="170"/>
      <c r="OQ59" s="170"/>
      <c r="OR59" s="170"/>
      <c r="OS59" s="170"/>
      <c r="OT59" s="170"/>
      <c r="OU59" s="170"/>
      <c r="OV59" s="170"/>
      <c r="OW59" s="170"/>
      <c r="OX59" s="170"/>
      <c r="OY59" s="170"/>
      <c r="OZ59" s="170"/>
      <c r="PA59" s="170"/>
      <c r="PB59" s="170"/>
      <c r="PC59" s="170"/>
      <c r="PD59" s="170"/>
      <c r="PE59" s="170"/>
      <c r="PF59" s="170"/>
      <c r="PG59" s="170"/>
      <c r="PH59" s="170"/>
      <c r="PI59" s="170"/>
      <c r="PJ59" s="170"/>
      <c r="PK59" s="170"/>
      <c r="PL59" s="170"/>
      <c r="PM59" s="170"/>
      <c r="PN59" s="170"/>
      <c r="PO59" s="170"/>
      <c r="PP59" s="170"/>
      <c r="PQ59" s="170"/>
      <c r="PR59" s="170"/>
      <c r="PS59" s="170"/>
      <c r="PT59" s="170"/>
      <c r="PU59" s="170"/>
      <c r="PV59" s="170"/>
      <c r="PW59" s="170"/>
      <c r="PX59" s="170"/>
      <c r="PY59" s="170"/>
      <c r="PZ59" s="170"/>
      <c r="QA59" s="170"/>
      <c r="QB59" s="170"/>
      <c r="QC59" s="170"/>
      <c r="QD59" s="170"/>
      <c r="QE59" s="170"/>
      <c r="QF59" s="170"/>
      <c r="QG59" s="170"/>
      <c r="QH59" s="170"/>
      <c r="QI59" s="170"/>
      <c r="QJ59" s="170"/>
      <c r="QK59" s="170"/>
      <c r="QL59" s="170"/>
      <c r="QM59" s="170"/>
      <c r="QN59" s="170"/>
      <c r="QO59" s="170"/>
      <c r="QP59" s="170"/>
      <c r="QQ59" s="170"/>
      <c r="QR59" s="170"/>
      <c r="QS59" s="170"/>
      <c r="QT59" s="170"/>
      <c r="QU59" s="170"/>
      <c r="QV59" s="170"/>
      <c r="QW59" s="170"/>
      <c r="QX59" s="170"/>
      <c r="QY59" s="170"/>
      <c r="QZ59" s="170"/>
      <c r="RA59" s="170"/>
      <c r="RB59" s="170"/>
      <c r="RC59" s="170"/>
      <c r="RD59" s="170"/>
      <c r="RE59" s="170"/>
      <c r="RF59" s="170"/>
      <c r="RG59" s="170"/>
      <c r="RH59" s="170"/>
      <c r="RI59" s="170"/>
      <c r="RJ59" s="170"/>
      <c r="RK59" s="170"/>
      <c r="RL59" s="170"/>
      <c r="RM59" s="170"/>
      <c r="RN59" s="170"/>
      <c r="RO59" s="170"/>
      <c r="RP59" s="170"/>
      <c r="RQ59" s="170"/>
      <c r="RR59" s="170"/>
      <c r="RS59" s="170"/>
      <c r="RT59" s="170"/>
      <c r="RU59" s="170"/>
      <c r="RV59" s="170"/>
      <c r="RW59" s="170"/>
      <c r="RX59" s="170"/>
      <c r="RY59" s="170"/>
      <c r="RZ59" s="170"/>
      <c r="SA59" s="170"/>
      <c r="SB59" s="170"/>
      <c r="SC59" s="170"/>
      <c r="SD59" s="170"/>
      <c r="SE59" s="170"/>
      <c r="SF59" s="170"/>
      <c r="SG59" s="170"/>
      <c r="SH59" s="170"/>
      <c r="SI59" s="170"/>
      <c r="SJ59" s="170"/>
      <c r="SK59" s="170"/>
      <c r="SL59" s="170"/>
      <c r="SM59" s="170"/>
      <c r="SN59" s="170"/>
      <c r="SO59" s="170"/>
      <c r="SP59" s="170"/>
      <c r="SQ59" s="170"/>
      <c r="SR59" s="170"/>
      <c r="SS59" s="170"/>
      <c r="ST59" s="170"/>
      <c r="SU59" s="170"/>
      <c r="SV59" s="170"/>
      <c r="SW59" s="170"/>
      <c r="SX59" s="170"/>
      <c r="SY59" s="170"/>
      <c r="SZ59" s="170"/>
      <c r="TA59" s="170"/>
      <c r="TB59" s="170"/>
      <c r="TC59" s="170"/>
      <c r="TD59" s="170"/>
      <c r="TE59" s="170"/>
      <c r="TF59" s="170"/>
      <c r="TG59" s="170"/>
      <c r="TH59" s="170"/>
      <c r="TI59" s="170"/>
      <c r="TJ59" s="170"/>
      <c r="TK59" s="170"/>
      <c r="TL59" s="170"/>
      <c r="TM59" s="170"/>
      <c r="TN59" s="170"/>
      <c r="TO59" s="170"/>
      <c r="TP59" s="170"/>
      <c r="TQ59" s="170"/>
      <c r="TR59" s="170"/>
      <c r="TS59" s="170"/>
      <c r="TT59" s="170"/>
      <c r="TU59" s="170"/>
      <c r="TV59" s="170"/>
      <c r="TW59" s="170"/>
      <c r="TX59" s="170"/>
      <c r="TY59" s="170"/>
      <c r="TZ59" s="170"/>
      <c r="UA59" s="170"/>
      <c r="UB59" s="170"/>
      <c r="UC59" s="170"/>
      <c r="UD59" s="170"/>
      <c r="UE59" s="170"/>
      <c r="UF59" s="170"/>
      <c r="UG59" s="170"/>
      <c r="UH59" s="170"/>
      <c r="UI59" s="170"/>
      <c r="UJ59" s="170"/>
      <c r="UK59" s="170"/>
      <c r="UL59" s="170"/>
      <c r="UM59" s="170"/>
      <c r="UN59" s="170"/>
      <c r="UO59" s="170"/>
      <c r="UP59" s="170"/>
      <c r="UQ59" s="170"/>
      <c r="UR59" s="170"/>
      <c r="US59" s="170"/>
      <c r="UT59" s="170"/>
      <c r="UU59" s="170"/>
      <c r="UV59" s="170"/>
      <c r="UW59" s="170"/>
      <c r="UX59" s="170"/>
      <c r="UY59" s="170"/>
      <c r="UZ59" s="170"/>
      <c r="VA59" s="170"/>
      <c r="VB59" s="170"/>
      <c r="VC59" s="170"/>
      <c r="VD59" s="170"/>
      <c r="VE59" s="170"/>
      <c r="VF59" s="170"/>
      <c r="VG59" s="170"/>
      <c r="VH59" s="170"/>
      <c r="VI59" s="170"/>
      <c r="VJ59" s="170"/>
      <c r="VM59" s="171">
        <f>IF(AND($VQ59&gt;0,COUNTA(H59:VJ59)=0),0,IF(AND(COUNTBLANK(D59)=0,CNGE_2024_M1_Secc3!$Q702="X",COUNTA(H59:VJ59)=0),0,IF(AND(COUNTBLANK(D59)=0,CNGE_2024_M1_Secc3!$Q702="",COUNTA(H59:VJ59)&gt;0),0,IF(AND(COUNTBLANK(D59)=1,COUNTA(H59:VJ59)=0),0,1))))</f>
        <v>0</v>
      </c>
      <c r="VN59" s="194">
        <f t="shared" si="0"/>
        <v>0</v>
      </c>
      <c r="VO59" s="200">
        <f>IF(AND(CNGE_2024_M1_Secc3!$Q702="X",COUNTA(H59:VJ59)&gt;0),1,0)</f>
        <v>0</v>
      </c>
      <c r="VP59" s="211">
        <f>IF(SUM(H59:VJ59)=SUM(CNGE_2024_M1_Secc3!S702:AD702),0,1)</f>
        <v>0</v>
      </c>
      <c r="VQ59" s="200">
        <f>IF(COUNTIF(CNGE_2024_M1_Secc3!M113,"NA")&gt;0,1,IF(AND(CNGE_2024_M1_Secc3!S113&lt;&gt;"",CNGE_2024_M1_Secc3!S113&lt;&gt;1),1,0))</f>
        <v>0</v>
      </c>
    </row>
    <row r="60" spans="1:589" customFormat="1" ht="15" customHeight="1">
      <c r="A60" s="115"/>
      <c r="B60" s="87"/>
      <c r="C60" s="32" t="s">
        <v>116</v>
      </c>
      <c r="D60" s="361" t="str">
        <f>IF(CNGE_2024_M1_Secc3!D114="","",CNGE_2024_M1_Secc3!D114)</f>
        <v/>
      </c>
      <c r="E60" s="361"/>
      <c r="F60" s="361"/>
      <c r="G60" s="361"/>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170"/>
      <c r="CW60" s="170"/>
      <c r="CX60" s="170"/>
      <c r="CY60" s="170"/>
      <c r="CZ60" s="170"/>
      <c r="DA60" s="170"/>
      <c r="DB60" s="170"/>
      <c r="DC60" s="170"/>
      <c r="DD60" s="170"/>
      <c r="DE60" s="170"/>
      <c r="DF60" s="170"/>
      <c r="DG60" s="170"/>
      <c r="DH60" s="170"/>
      <c r="DI60" s="170"/>
      <c r="DJ60" s="170"/>
      <c r="DK60" s="170"/>
      <c r="DL60" s="170"/>
      <c r="DM60" s="170"/>
      <c r="DN60" s="170"/>
      <c r="DO60" s="170"/>
      <c r="DP60" s="170"/>
      <c r="DQ60" s="170"/>
      <c r="DR60" s="170"/>
      <c r="DS60" s="170"/>
      <c r="DT60" s="170"/>
      <c r="DU60" s="170"/>
      <c r="DV60" s="170"/>
      <c r="DW60" s="170"/>
      <c r="DX60" s="170"/>
      <c r="DY60" s="170"/>
      <c r="DZ60" s="170"/>
      <c r="EA60" s="170"/>
      <c r="EB60" s="170"/>
      <c r="EC60" s="170"/>
      <c r="ED60" s="170"/>
      <c r="EE60" s="170"/>
      <c r="EF60" s="170"/>
      <c r="EG60" s="170"/>
      <c r="EH60" s="170"/>
      <c r="EI60" s="170"/>
      <c r="EJ60" s="170"/>
      <c r="EK60" s="170"/>
      <c r="EL60" s="170"/>
      <c r="EM60" s="170"/>
      <c r="EN60" s="170"/>
      <c r="EO60" s="170"/>
      <c r="EP60" s="170"/>
      <c r="EQ60" s="170"/>
      <c r="ER60" s="170"/>
      <c r="ES60" s="170"/>
      <c r="ET60" s="170"/>
      <c r="EU60" s="170"/>
      <c r="EV60" s="170"/>
      <c r="EW60" s="170"/>
      <c r="EX60" s="170"/>
      <c r="EY60" s="170"/>
      <c r="EZ60" s="170"/>
      <c r="FA60" s="170"/>
      <c r="FB60" s="170"/>
      <c r="FC60" s="170"/>
      <c r="FD60" s="170"/>
      <c r="FE60" s="170"/>
      <c r="FF60" s="170"/>
      <c r="FG60" s="170"/>
      <c r="FH60" s="170"/>
      <c r="FI60" s="170"/>
      <c r="FJ60" s="170"/>
      <c r="FK60" s="170"/>
      <c r="FL60" s="170"/>
      <c r="FM60" s="170"/>
      <c r="FN60" s="170"/>
      <c r="FO60" s="170"/>
      <c r="FP60" s="170"/>
      <c r="FQ60" s="170"/>
      <c r="FR60" s="170"/>
      <c r="FS60" s="170"/>
      <c r="FT60" s="170"/>
      <c r="FU60" s="170"/>
      <c r="FV60" s="170"/>
      <c r="FW60" s="170"/>
      <c r="FX60" s="170"/>
      <c r="FY60" s="170"/>
      <c r="FZ60" s="170"/>
      <c r="GA60" s="170"/>
      <c r="GB60" s="170"/>
      <c r="GC60" s="170"/>
      <c r="GD60" s="170"/>
      <c r="GE60" s="170"/>
      <c r="GF60" s="170"/>
      <c r="GG60" s="170"/>
      <c r="GH60" s="170"/>
      <c r="GI60" s="170"/>
      <c r="GJ60" s="170"/>
      <c r="GK60" s="170"/>
      <c r="GL60" s="170"/>
      <c r="GM60" s="170"/>
      <c r="GN60" s="170"/>
      <c r="GO60" s="170"/>
      <c r="GP60" s="170"/>
      <c r="GQ60" s="170"/>
      <c r="GR60" s="170"/>
      <c r="GS60" s="170"/>
      <c r="GT60" s="170"/>
      <c r="GU60" s="170"/>
      <c r="GV60" s="170"/>
      <c r="GW60" s="170"/>
      <c r="GX60" s="170"/>
      <c r="GY60" s="170"/>
      <c r="GZ60" s="170"/>
      <c r="HA60" s="170"/>
      <c r="HB60" s="170"/>
      <c r="HC60" s="170"/>
      <c r="HD60" s="170"/>
      <c r="HE60" s="170"/>
      <c r="HF60" s="170"/>
      <c r="HG60" s="170"/>
      <c r="HH60" s="170"/>
      <c r="HI60" s="170"/>
      <c r="HJ60" s="170"/>
      <c r="HK60" s="170"/>
      <c r="HL60" s="170"/>
      <c r="HM60" s="170"/>
      <c r="HN60" s="170"/>
      <c r="HO60" s="170"/>
      <c r="HP60" s="170"/>
      <c r="HQ60" s="170"/>
      <c r="HR60" s="170"/>
      <c r="HS60" s="170"/>
      <c r="HT60" s="170"/>
      <c r="HU60" s="170"/>
      <c r="HV60" s="170"/>
      <c r="HW60" s="170"/>
      <c r="HX60" s="170"/>
      <c r="HY60" s="170"/>
      <c r="HZ60" s="170"/>
      <c r="IA60" s="170"/>
      <c r="IB60" s="170"/>
      <c r="IC60" s="170"/>
      <c r="ID60" s="170"/>
      <c r="IE60" s="170"/>
      <c r="IF60" s="170"/>
      <c r="IG60" s="170"/>
      <c r="IH60" s="170"/>
      <c r="II60" s="170"/>
      <c r="IJ60" s="170"/>
      <c r="IK60" s="170"/>
      <c r="IL60" s="170"/>
      <c r="IM60" s="170"/>
      <c r="IN60" s="170"/>
      <c r="IO60" s="170"/>
      <c r="IP60" s="170"/>
      <c r="IQ60" s="170"/>
      <c r="IR60" s="170"/>
      <c r="IS60" s="170"/>
      <c r="IT60" s="170"/>
      <c r="IU60" s="170"/>
      <c r="IV60" s="170"/>
      <c r="IW60" s="170"/>
      <c r="IX60" s="170"/>
      <c r="IY60" s="170"/>
      <c r="IZ60" s="170"/>
      <c r="JA60" s="170"/>
      <c r="JB60" s="170"/>
      <c r="JC60" s="170"/>
      <c r="JD60" s="170"/>
      <c r="JE60" s="170"/>
      <c r="JF60" s="170"/>
      <c r="JG60" s="170"/>
      <c r="JH60" s="170"/>
      <c r="JI60" s="170"/>
      <c r="JJ60" s="170"/>
      <c r="JK60" s="170"/>
      <c r="JL60" s="170"/>
      <c r="JM60" s="170"/>
      <c r="JN60" s="170"/>
      <c r="JO60" s="170"/>
      <c r="JP60" s="170"/>
      <c r="JQ60" s="170"/>
      <c r="JR60" s="170"/>
      <c r="JS60" s="170"/>
      <c r="JT60" s="170"/>
      <c r="JU60" s="170"/>
      <c r="JV60" s="170"/>
      <c r="JW60" s="170"/>
      <c r="JX60" s="170"/>
      <c r="JY60" s="170"/>
      <c r="JZ60" s="170"/>
      <c r="KA60" s="170"/>
      <c r="KB60" s="170"/>
      <c r="KC60" s="170"/>
      <c r="KD60" s="170"/>
      <c r="KE60" s="170"/>
      <c r="KF60" s="170"/>
      <c r="KG60" s="170"/>
      <c r="KH60" s="170"/>
      <c r="KI60" s="170"/>
      <c r="KJ60" s="170"/>
      <c r="KK60" s="170"/>
      <c r="KL60" s="170"/>
      <c r="KM60" s="170"/>
      <c r="KN60" s="170"/>
      <c r="KO60" s="170"/>
      <c r="KP60" s="170"/>
      <c r="KQ60" s="170"/>
      <c r="KR60" s="170"/>
      <c r="KS60" s="170"/>
      <c r="KT60" s="170"/>
      <c r="KU60" s="170"/>
      <c r="KV60" s="170"/>
      <c r="KW60" s="170"/>
      <c r="KX60" s="170"/>
      <c r="KY60" s="170"/>
      <c r="KZ60" s="170"/>
      <c r="LA60" s="170"/>
      <c r="LB60" s="170"/>
      <c r="LC60" s="170"/>
      <c r="LD60" s="170"/>
      <c r="LE60" s="170"/>
      <c r="LF60" s="170"/>
      <c r="LG60" s="170"/>
      <c r="LH60" s="170"/>
      <c r="LI60" s="170"/>
      <c r="LJ60" s="170"/>
      <c r="LK60" s="170"/>
      <c r="LL60" s="170"/>
      <c r="LM60" s="170"/>
      <c r="LN60" s="170"/>
      <c r="LO60" s="170"/>
      <c r="LP60" s="170"/>
      <c r="LQ60" s="170"/>
      <c r="LR60" s="170"/>
      <c r="LS60" s="170"/>
      <c r="LT60" s="170"/>
      <c r="LU60" s="170"/>
      <c r="LV60" s="170"/>
      <c r="LW60" s="170"/>
      <c r="LX60" s="170"/>
      <c r="LY60" s="170"/>
      <c r="LZ60" s="170"/>
      <c r="MA60" s="170"/>
      <c r="MB60" s="170"/>
      <c r="MC60" s="170"/>
      <c r="MD60" s="170"/>
      <c r="ME60" s="170"/>
      <c r="MF60" s="170"/>
      <c r="MG60" s="170"/>
      <c r="MH60" s="170"/>
      <c r="MI60" s="170"/>
      <c r="MJ60" s="170"/>
      <c r="MK60" s="170"/>
      <c r="ML60" s="170"/>
      <c r="MM60" s="170"/>
      <c r="MN60" s="170"/>
      <c r="MO60" s="170"/>
      <c r="MP60" s="170"/>
      <c r="MQ60" s="170"/>
      <c r="MR60" s="170"/>
      <c r="MS60" s="170"/>
      <c r="MT60" s="170"/>
      <c r="MU60" s="170"/>
      <c r="MV60" s="170"/>
      <c r="MW60" s="170"/>
      <c r="MX60" s="170"/>
      <c r="MY60" s="170"/>
      <c r="MZ60" s="170"/>
      <c r="NA60" s="170"/>
      <c r="NB60" s="170"/>
      <c r="NC60" s="170"/>
      <c r="ND60" s="170"/>
      <c r="NE60" s="170"/>
      <c r="NF60" s="170"/>
      <c r="NG60" s="170"/>
      <c r="NH60" s="170"/>
      <c r="NI60" s="170"/>
      <c r="NJ60" s="170"/>
      <c r="NK60" s="170"/>
      <c r="NL60" s="170"/>
      <c r="NM60" s="170"/>
      <c r="NN60" s="170"/>
      <c r="NO60" s="170"/>
      <c r="NP60" s="170"/>
      <c r="NQ60" s="170"/>
      <c r="NR60" s="170"/>
      <c r="NS60" s="170"/>
      <c r="NT60" s="170"/>
      <c r="NU60" s="170"/>
      <c r="NV60" s="170"/>
      <c r="NW60" s="170"/>
      <c r="NX60" s="170"/>
      <c r="NY60" s="170"/>
      <c r="NZ60" s="170"/>
      <c r="OA60" s="170"/>
      <c r="OB60" s="170"/>
      <c r="OC60" s="170"/>
      <c r="OD60" s="170"/>
      <c r="OE60" s="170"/>
      <c r="OF60" s="170"/>
      <c r="OG60" s="170"/>
      <c r="OH60" s="170"/>
      <c r="OI60" s="170"/>
      <c r="OJ60" s="170"/>
      <c r="OK60" s="170"/>
      <c r="OL60" s="170"/>
      <c r="OM60" s="170"/>
      <c r="ON60" s="170"/>
      <c r="OO60" s="170"/>
      <c r="OP60" s="170"/>
      <c r="OQ60" s="170"/>
      <c r="OR60" s="170"/>
      <c r="OS60" s="170"/>
      <c r="OT60" s="170"/>
      <c r="OU60" s="170"/>
      <c r="OV60" s="170"/>
      <c r="OW60" s="170"/>
      <c r="OX60" s="170"/>
      <c r="OY60" s="170"/>
      <c r="OZ60" s="170"/>
      <c r="PA60" s="170"/>
      <c r="PB60" s="170"/>
      <c r="PC60" s="170"/>
      <c r="PD60" s="170"/>
      <c r="PE60" s="170"/>
      <c r="PF60" s="170"/>
      <c r="PG60" s="170"/>
      <c r="PH60" s="170"/>
      <c r="PI60" s="170"/>
      <c r="PJ60" s="170"/>
      <c r="PK60" s="170"/>
      <c r="PL60" s="170"/>
      <c r="PM60" s="170"/>
      <c r="PN60" s="170"/>
      <c r="PO60" s="170"/>
      <c r="PP60" s="170"/>
      <c r="PQ60" s="170"/>
      <c r="PR60" s="170"/>
      <c r="PS60" s="170"/>
      <c r="PT60" s="170"/>
      <c r="PU60" s="170"/>
      <c r="PV60" s="170"/>
      <c r="PW60" s="170"/>
      <c r="PX60" s="170"/>
      <c r="PY60" s="170"/>
      <c r="PZ60" s="170"/>
      <c r="QA60" s="170"/>
      <c r="QB60" s="170"/>
      <c r="QC60" s="170"/>
      <c r="QD60" s="170"/>
      <c r="QE60" s="170"/>
      <c r="QF60" s="170"/>
      <c r="QG60" s="170"/>
      <c r="QH60" s="170"/>
      <c r="QI60" s="170"/>
      <c r="QJ60" s="170"/>
      <c r="QK60" s="170"/>
      <c r="QL60" s="170"/>
      <c r="QM60" s="170"/>
      <c r="QN60" s="170"/>
      <c r="QO60" s="170"/>
      <c r="QP60" s="170"/>
      <c r="QQ60" s="170"/>
      <c r="QR60" s="170"/>
      <c r="QS60" s="170"/>
      <c r="QT60" s="170"/>
      <c r="QU60" s="170"/>
      <c r="QV60" s="170"/>
      <c r="QW60" s="170"/>
      <c r="QX60" s="170"/>
      <c r="QY60" s="170"/>
      <c r="QZ60" s="170"/>
      <c r="RA60" s="170"/>
      <c r="RB60" s="170"/>
      <c r="RC60" s="170"/>
      <c r="RD60" s="170"/>
      <c r="RE60" s="170"/>
      <c r="RF60" s="170"/>
      <c r="RG60" s="170"/>
      <c r="RH60" s="170"/>
      <c r="RI60" s="170"/>
      <c r="RJ60" s="170"/>
      <c r="RK60" s="170"/>
      <c r="RL60" s="170"/>
      <c r="RM60" s="170"/>
      <c r="RN60" s="170"/>
      <c r="RO60" s="170"/>
      <c r="RP60" s="170"/>
      <c r="RQ60" s="170"/>
      <c r="RR60" s="170"/>
      <c r="RS60" s="170"/>
      <c r="RT60" s="170"/>
      <c r="RU60" s="170"/>
      <c r="RV60" s="170"/>
      <c r="RW60" s="170"/>
      <c r="RX60" s="170"/>
      <c r="RY60" s="170"/>
      <c r="RZ60" s="170"/>
      <c r="SA60" s="170"/>
      <c r="SB60" s="170"/>
      <c r="SC60" s="170"/>
      <c r="SD60" s="170"/>
      <c r="SE60" s="170"/>
      <c r="SF60" s="170"/>
      <c r="SG60" s="170"/>
      <c r="SH60" s="170"/>
      <c r="SI60" s="170"/>
      <c r="SJ60" s="170"/>
      <c r="SK60" s="170"/>
      <c r="SL60" s="170"/>
      <c r="SM60" s="170"/>
      <c r="SN60" s="170"/>
      <c r="SO60" s="170"/>
      <c r="SP60" s="170"/>
      <c r="SQ60" s="170"/>
      <c r="SR60" s="170"/>
      <c r="SS60" s="170"/>
      <c r="ST60" s="170"/>
      <c r="SU60" s="170"/>
      <c r="SV60" s="170"/>
      <c r="SW60" s="170"/>
      <c r="SX60" s="170"/>
      <c r="SY60" s="170"/>
      <c r="SZ60" s="170"/>
      <c r="TA60" s="170"/>
      <c r="TB60" s="170"/>
      <c r="TC60" s="170"/>
      <c r="TD60" s="170"/>
      <c r="TE60" s="170"/>
      <c r="TF60" s="170"/>
      <c r="TG60" s="170"/>
      <c r="TH60" s="170"/>
      <c r="TI60" s="170"/>
      <c r="TJ60" s="170"/>
      <c r="TK60" s="170"/>
      <c r="TL60" s="170"/>
      <c r="TM60" s="170"/>
      <c r="TN60" s="170"/>
      <c r="TO60" s="170"/>
      <c r="TP60" s="170"/>
      <c r="TQ60" s="170"/>
      <c r="TR60" s="170"/>
      <c r="TS60" s="170"/>
      <c r="TT60" s="170"/>
      <c r="TU60" s="170"/>
      <c r="TV60" s="170"/>
      <c r="TW60" s="170"/>
      <c r="TX60" s="170"/>
      <c r="TY60" s="170"/>
      <c r="TZ60" s="170"/>
      <c r="UA60" s="170"/>
      <c r="UB60" s="170"/>
      <c r="UC60" s="170"/>
      <c r="UD60" s="170"/>
      <c r="UE60" s="170"/>
      <c r="UF60" s="170"/>
      <c r="UG60" s="170"/>
      <c r="UH60" s="170"/>
      <c r="UI60" s="170"/>
      <c r="UJ60" s="170"/>
      <c r="UK60" s="170"/>
      <c r="UL60" s="170"/>
      <c r="UM60" s="170"/>
      <c r="UN60" s="170"/>
      <c r="UO60" s="170"/>
      <c r="UP60" s="170"/>
      <c r="UQ60" s="170"/>
      <c r="UR60" s="170"/>
      <c r="US60" s="170"/>
      <c r="UT60" s="170"/>
      <c r="UU60" s="170"/>
      <c r="UV60" s="170"/>
      <c r="UW60" s="170"/>
      <c r="UX60" s="170"/>
      <c r="UY60" s="170"/>
      <c r="UZ60" s="170"/>
      <c r="VA60" s="170"/>
      <c r="VB60" s="170"/>
      <c r="VC60" s="170"/>
      <c r="VD60" s="170"/>
      <c r="VE60" s="170"/>
      <c r="VF60" s="170"/>
      <c r="VG60" s="170"/>
      <c r="VH60" s="170"/>
      <c r="VI60" s="170"/>
      <c r="VJ60" s="170"/>
      <c r="VM60" s="171">
        <f>IF(AND($VQ60&gt;0,COUNTA(H60:VJ60)=0),0,IF(AND(COUNTBLANK(D60)=0,CNGE_2024_M1_Secc3!$Q703="X",COUNTA(H60:VJ60)=0),0,IF(AND(COUNTBLANK(D60)=0,CNGE_2024_M1_Secc3!$Q703="",COUNTA(H60:VJ60)&gt;0),0,IF(AND(COUNTBLANK(D60)=1,COUNTA(H60:VJ60)=0),0,1))))</f>
        <v>0</v>
      </c>
      <c r="VN60" s="194">
        <f t="shared" si="0"/>
        <v>0</v>
      </c>
      <c r="VO60" s="200">
        <f>IF(AND(CNGE_2024_M1_Secc3!$Q703="X",COUNTA(H60:VJ60)&gt;0),1,0)</f>
        <v>0</v>
      </c>
      <c r="VP60" s="211">
        <f>IF(SUM(H60:VJ60)=SUM(CNGE_2024_M1_Secc3!S703:AD703),0,1)</f>
        <v>0</v>
      </c>
      <c r="VQ60" s="200">
        <f>IF(COUNTIF(CNGE_2024_M1_Secc3!M114,"NA")&gt;0,1,IF(AND(CNGE_2024_M1_Secc3!S114&lt;&gt;"",CNGE_2024_M1_Secc3!S114&lt;&gt;1),1,0))</f>
        <v>0</v>
      </c>
    </row>
    <row r="61" spans="1:589" customFormat="1" ht="15" customHeight="1">
      <c r="A61" s="115"/>
      <c r="B61" s="87"/>
      <c r="C61" s="32" t="s">
        <v>117</v>
      </c>
      <c r="D61" s="361" t="str">
        <f>IF(CNGE_2024_M1_Secc3!D115="","",CNGE_2024_M1_Secc3!D115)</f>
        <v/>
      </c>
      <c r="E61" s="361"/>
      <c r="F61" s="361"/>
      <c r="G61" s="361"/>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c r="BK61" s="170"/>
      <c r="BL61" s="170"/>
      <c r="BM61" s="170"/>
      <c r="BN61" s="170"/>
      <c r="BO61" s="170"/>
      <c r="BP61" s="170"/>
      <c r="BQ61" s="170"/>
      <c r="BR61" s="170"/>
      <c r="BS61" s="170"/>
      <c r="BT61" s="170"/>
      <c r="BU61" s="170"/>
      <c r="BV61" s="170"/>
      <c r="BW61" s="170"/>
      <c r="BX61" s="170"/>
      <c r="BY61" s="170"/>
      <c r="BZ61" s="170"/>
      <c r="CA61" s="170"/>
      <c r="CB61" s="170"/>
      <c r="CC61" s="170"/>
      <c r="CD61" s="170"/>
      <c r="CE61" s="170"/>
      <c r="CF61" s="170"/>
      <c r="CG61" s="170"/>
      <c r="CH61" s="170"/>
      <c r="CI61" s="170"/>
      <c r="CJ61" s="170"/>
      <c r="CK61" s="170"/>
      <c r="CL61" s="170"/>
      <c r="CM61" s="170"/>
      <c r="CN61" s="170"/>
      <c r="CO61" s="170"/>
      <c r="CP61" s="170"/>
      <c r="CQ61" s="170"/>
      <c r="CR61" s="170"/>
      <c r="CS61" s="170"/>
      <c r="CT61" s="170"/>
      <c r="CU61" s="170"/>
      <c r="CV61" s="170"/>
      <c r="CW61" s="170"/>
      <c r="CX61" s="170"/>
      <c r="CY61" s="170"/>
      <c r="CZ61" s="170"/>
      <c r="DA61" s="170"/>
      <c r="DB61" s="170"/>
      <c r="DC61" s="170"/>
      <c r="DD61" s="170"/>
      <c r="DE61" s="170"/>
      <c r="DF61" s="170"/>
      <c r="DG61" s="170"/>
      <c r="DH61" s="170"/>
      <c r="DI61" s="170"/>
      <c r="DJ61" s="170"/>
      <c r="DK61" s="170"/>
      <c r="DL61" s="170"/>
      <c r="DM61" s="170"/>
      <c r="DN61" s="170"/>
      <c r="DO61" s="170"/>
      <c r="DP61" s="170"/>
      <c r="DQ61" s="170"/>
      <c r="DR61" s="170"/>
      <c r="DS61" s="170"/>
      <c r="DT61" s="170"/>
      <c r="DU61" s="170"/>
      <c r="DV61" s="170"/>
      <c r="DW61" s="170"/>
      <c r="DX61" s="170"/>
      <c r="DY61" s="170"/>
      <c r="DZ61" s="170"/>
      <c r="EA61" s="170"/>
      <c r="EB61" s="170"/>
      <c r="EC61" s="170"/>
      <c r="ED61" s="170"/>
      <c r="EE61" s="170"/>
      <c r="EF61" s="170"/>
      <c r="EG61" s="170"/>
      <c r="EH61" s="170"/>
      <c r="EI61" s="170"/>
      <c r="EJ61" s="170"/>
      <c r="EK61" s="170"/>
      <c r="EL61" s="170"/>
      <c r="EM61" s="170"/>
      <c r="EN61" s="170"/>
      <c r="EO61" s="170"/>
      <c r="EP61" s="170"/>
      <c r="EQ61" s="170"/>
      <c r="ER61" s="170"/>
      <c r="ES61" s="170"/>
      <c r="ET61" s="170"/>
      <c r="EU61" s="170"/>
      <c r="EV61" s="170"/>
      <c r="EW61" s="170"/>
      <c r="EX61" s="170"/>
      <c r="EY61" s="170"/>
      <c r="EZ61" s="170"/>
      <c r="FA61" s="170"/>
      <c r="FB61" s="170"/>
      <c r="FC61" s="170"/>
      <c r="FD61" s="170"/>
      <c r="FE61" s="170"/>
      <c r="FF61" s="170"/>
      <c r="FG61" s="170"/>
      <c r="FH61" s="170"/>
      <c r="FI61" s="170"/>
      <c r="FJ61" s="170"/>
      <c r="FK61" s="170"/>
      <c r="FL61" s="170"/>
      <c r="FM61" s="170"/>
      <c r="FN61" s="170"/>
      <c r="FO61" s="170"/>
      <c r="FP61" s="170"/>
      <c r="FQ61" s="170"/>
      <c r="FR61" s="170"/>
      <c r="FS61" s="170"/>
      <c r="FT61" s="170"/>
      <c r="FU61" s="170"/>
      <c r="FV61" s="170"/>
      <c r="FW61" s="170"/>
      <c r="FX61" s="170"/>
      <c r="FY61" s="170"/>
      <c r="FZ61" s="170"/>
      <c r="GA61" s="170"/>
      <c r="GB61" s="170"/>
      <c r="GC61" s="170"/>
      <c r="GD61" s="170"/>
      <c r="GE61" s="170"/>
      <c r="GF61" s="170"/>
      <c r="GG61" s="170"/>
      <c r="GH61" s="170"/>
      <c r="GI61" s="170"/>
      <c r="GJ61" s="170"/>
      <c r="GK61" s="170"/>
      <c r="GL61" s="170"/>
      <c r="GM61" s="170"/>
      <c r="GN61" s="170"/>
      <c r="GO61" s="170"/>
      <c r="GP61" s="170"/>
      <c r="GQ61" s="170"/>
      <c r="GR61" s="170"/>
      <c r="GS61" s="170"/>
      <c r="GT61" s="170"/>
      <c r="GU61" s="170"/>
      <c r="GV61" s="170"/>
      <c r="GW61" s="170"/>
      <c r="GX61" s="170"/>
      <c r="GY61" s="170"/>
      <c r="GZ61" s="170"/>
      <c r="HA61" s="170"/>
      <c r="HB61" s="170"/>
      <c r="HC61" s="170"/>
      <c r="HD61" s="170"/>
      <c r="HE61" s="170"/>
      <c r="HF61" s="170"/>
      <c r="HG61" s="170"/>
      <c r="HH61" s="170"/>
      <c r="HI61" s="170"/>
      <c r="HJ61" s="170"/>
      <c r="HK61" s="170"/>
      <c r="HL61" s="170"/>
      <c r="HM61" s="170"/>
      <c r="HN61" s="170"/>
      <c r="HO61" s="170"/>
      <c r="HP61" s="170"/>
      <c r="HQ61" s="170"/>
      <c r="HR61" s="170"/>
      <c r="HS61" s="170"/>
      <c r="HT61" s="170"/>
      <c r="HU61" s="170"/>
      <c r="HV61" s="170"/>
      <c r="HW61" s="170"/>
      <c r="HX61" s="170"/>
      <c r="HY61" s="170"/>
      <c r="HZ61" s="170"/>
      <c r="IA61" s="170"/>
      <c r="IB61" s="170"/>
      <c r="IC61" s="170"/>
      <c r="ID61" s="170"/>
      <c r="IE61" s="170"/>
      <c r="IF61" s="170"/>
      <c r="IG61" s="170"/>
      <c r="IH61" s="170"/>
      <c r="II61" s="170"/>
      <c r="IJ61" s="170"/>
      <c r="IK61" s="170"/>
      <c r="IL61" s="170"/>
      <c r="IM61" s="170"/>
      <c r="IN61" s="170"/>
      <c r="IO61" s="170"/>
      <c r="IP61" s="170"/>
      <c r="IQ61" s="170"/>
      <c r="IR61" s="170"/>
      <c r="IS61" s="170"/>
      <c r="IT61" s="170"/>
      <c r="IU61" s="170"/>
      <c r="IV61" s="170"/>
      <c r="IW61" s="170"/>
      <c r="IX61" s="170"/>
      <c r="IY61" s="170"/>
      <c r="IZ61" s="170"/>
      <c r="JA61" s="170"/>
      <c r="JB61" s="170"/>
      <c r="JC61" s="170"/>
      <c r="JD61" s="170"/>
      <c r="JE61" s="170"/>
      <c r="JF61" s="170"/>
      <c r="JG61" s="170"/>
      <c r="JH61" s="170"/>
      <c r="JI61" s="170"/>
      <c r="JJ61" s="170"/>
      <c r="JK61" s="170"/>
      <c r="JL61" s="170"/>
      <c r="JM61" s="170"/>
      <c r="JN61" s="170"/>
      <c r="JO61" s="170"/>
      <c r="JP61" s="170"/>
      <c r="JQ61" s="170"/>
      <c r="JR61" s="170"/>
      <c r="JS61" s="170"/>
      <c r="JT61" s="170"/>
      <c r="JU61" s="170"/>
      <c r="JV61" s="170"/>
      <c r="JW61" s="170"/>
      <c r="JX61" s="170"/>
      <c r="JY61" s="170"/>
      <c r="JZ61" s="170"/>
      <c r="KA61" s="170"/>
      <c r="KB61" s="170"/>
      <c r="KC61" s="170"/>
      <c r="KD61" s="170"/>
      <c r="KE61" s="170"/>
      <c r="KF61" s="170"/>
      <c r="KG61" s="170"/>
      <c r="KH61" s="170"/>
      <c r="KI61" s="170"/>
      <c r="KJ61" s="170"/>
      <c r="KK61" s="170"/>
      <c r="KL61" s="170"/>
      <c r="KM61" s="170"/>
      <c r="KN61" s="170"/>
      <c r="KO61" s="170"/>
      <c r="KP61" s="170"/>
      <c r="KQ61" s="170"/>
      <c r="KR61" s="170"/>
      <c r="KS61" s="170"/>
      <c r="KT61" s="170"/>
      <c r="KU61" s="170"/>
      <c r="KV61" s="170"/>
      <c r="KW61" s="170"/>
      <c r="KX61" s="170"/>
      <c r="KY61" s="170"/>
      <c r="KZ61" s="170"/>
      <c r="LA61" s="170"/>
      <c r="LB61" s="170"/>
      <c r="LC61" s="170"/>
      <c r="LD61" s="170"/>
      <c r="LE61" s="170"/>
      <c r="LF61" s="170"/>
      <c r="LG61" s="170"/>
      <c r="LH61" s="170"/>
      <c r="LI61" s="170"/>
      <c r="LJ61" s="170"/>
      <c r="LK61" s="170"/>
      <c r="LL61" s="170"/>
      <c r="LM61" s="170"/>
      <c r="LN61" s="170"/>
      <c r="LO61" s="170"/>
      <c r="LP61" s="170"/>
      <c r="LQ61" s="170"/>
      <c r="LR61" s="170"/>
      <c r="LS61" s="170"/>
      <c r="LT61" s="170"/>
      <c r="LU61" s="170"/>
      <c r="LV61" s="170"/>
      <c r="LW61" s="170"/>
      <c r="LX61" s="170"/>
      <c r="LY61" s="170"/>
      <c r="LZ61" s="170"/>
      <c r="MA61" s="170"/>
      <c r="MB61" s="170"/>
      <c r="MC61" s="170"/>
      <c r="MD61" s="170"/>
      <c r="ME61" s="170"/>
      <c r="MF61" s="170"/>
      <c r="MG61" s="170"/>
      <c r="MH61" s="170"/>
      <c r="MI61" s="170"/>
      <c r="MJ61" s="170"/>
      <c r="MK61" s="170"/>
      <c r="ML61" s="170"/>
      <c r="MM61" s="170"/>
      <c r="MN61" s="170"/>
      <c r="MO61" s="170"/>
      <c r="MP61" s="170"/>
      <c r="MQ61" s="170"/>
      <c r="MR61" s="170"/>
      <c r="MS61" s="170"/>
      <c r="MT61" s="170"/>
      <c r="MU61" s="170"/>
      <c r="MV61" s="170"/>
      <c r="MW61" s="170"/>
      <c r="MX61" s="170"/>
      <c r="MY61" s="170"/>
      <c r="MZ61" s="170"/>
      <c r="NA61" s="170"/>
      <c r="NB61" s="170"/>
      <c r="NC61" s="170"/>
      <c r="ND61" s="170"/>
      <c r="NE61" s="170"/>
      <c r="NF61" s="170"/>
      <c r="NG61" s="170"/>
      <c r="NH61" s="170"/>
      <c r="NI61" s="170"/>
      <c r="NJ61" s="170"/>
      <c r="NK61" s="170"/>
      <c r="NL61" s="170"/>
      <c r="NM61" s="170"/>
      <c r="NN61" s="170"/>
      <c r="NO61" s="170"/>
      <c r="NP61" s="170"/>
      <c r="NQ61" s="170"/>
      <c r="NR61" s="170"/>
      <c r="NS61" s="170"/>
      <c r="NT61" s="170"/>
      <c r="NU61" s="170"/>
      <c r="NV61" s="170"/>
      <c r="NW61" s="170"/>
      <c r="NX61" s="170"/>
      <c r="NY61" s="170"/>
      <c r="NZ61" s="170"/>
      <c r="OA61" s="170"/>
      <c r="OB61" s="170"/>
      <c r="OC61" s="170"/>
      <c r="OD61" s="170"/>
      <c r="OE61" s="170"/>
      <c r="OF61" s="170"/>
      <c r="OG61" s="170"/>
      <c r="OH61" s="170"/>
      <c r="OI61" s="170"/>
      <c r="OJ61" s="170"/>
      <c r="OK61" s="170"/>
      <c r="OL61" s="170"/>
      <c r="OM61" s="170"/>
      <c r="ON61" s="170"/>
      <c r="OO61" s="170"/>
      <c r="OP61" s="170"/>
      <c r="OQ61" s="170"/>
      <c r="OR61" s="170"/>
      <c r="OS61" s="170"/>
      <c r="OT61" s="170"/>
      <c r="OU61" s="170"/>
      <c r="OV61" s="170"/>
      <c r="OW61" s="170"/>
      <c r="OX61" s="170"/>
      <c r="OY61" s="170"/>
      <c r="OZ61" s="170"/>
      <c r="PA61" s="170"/>
      <c r="PB61" s="170"/>
      <c r="PC61" s="170"/>
      <c r="PD61" s="170"/>
      <c r="PE61" s="170"/>
      <c r="PF61" s="170"/>
      <c r="PG61" s="170"/>
      <c r="PH61" s="170"/>
      <c r="PI61" s="170"/>
      <c r="PJ61" s="170"/>
      <c r="PK61" s="170"/>
      <c r="PL61" s="170"/>
      <c r="PM61" s="170"/>
      <c r="PN61" s="170"/>
      <c r="PO61" s="170"/>
      <c r="PP61" s="170"/>
      <c r="PQ61" s="170"/>
      <c r="PR61" s="170"/>
      <c r="PS61" s="170"/>
      <c r="PT61" s="170"/>
      <c r="PU61" s="170"/>
      <c r="PV61" s="170"/>
      <c r="PW61" s="170"/>
      <c r="PX61" s="170"/>
      <c r="PY61" s="170"/>
      <c r="PZ61" s="170"/>
      <c r="QA61" s="170"/>
      <c r="QB61" s="170"/>
      <c r="QC61" s="170"/>
      <c r="QD61" s="170"/>
      <c r="QE61" s="170"/>
      <c r="QF61" s="170"/>
      <c r="QG61" s="170"/>
      <c r="QH61" s="170"/>
      <c r="QI61" s="170"/>
      <c r="QJ61" s="170"/>
      <c r="QK61" s="170"/>
      <c r="QL61" s="170"/>
      <c r="QM61" s="170"/>
      <c r="QN61" s="170"/>
      <c r="QO61" s="170"/>
      <c r="QP61" s="170"/>
      <c r="QQ61" s="170"/>
      <c r="QR61" s="170"/>
      <c r="QS61" s="170"/>
      <c r="QT61" s="170"/>
      <c r="QU61" s="170"/>
      <c r="QV61" s="170"/>
      <c r="QW61" s="170"/>
      <c r="QX61" s="170"/>
      <c r="QY61" s="170"/>
      <c r="QZ61" s="170"/>
      <c r="RA61" s="170"/>
      <c r="RB61" s="170"/>
      <c r="RC61" s="170"/>
      <c r="RD61" s="170"/>
      <c r="RE61" s="170"/>
      <c r="RF61" s="170"/>
      <c r="RG61" s="170"/>
      <c r="RH61" s="170"/>
      <c r="RI61" s="170"/>
      <c r="RJ61" s="170"/>
      <c r="RK61" s="170"/>
      <c r="RL61" s="170"/>
      <c r="RM61" s="170"/>
      <c r="RN61" s="170"/>
      <c r="RO61" s="170"/>
      <c r="RP61" s="170"/>
      <c r="RQ61" s="170"/>
      <c r="RR61" s="170"/>
      <c r="RS61" s="170"/>
      <c r="RT61" s="170"/>
      <c r="RU61" s="170"/>
      <c r="RV61" s="170"/>
      <c r="RW61" s="170"/>
      <c r="RX61" s="170"/>
      <c r="RY61" s="170"/>
      <c r="RZ61" s="170"/>
      <c r="SA61" s="170"/>
      <c r="SB61" s="170"/>
      <c r="SC61" s="170"/>
      <c r="SD61" s="170"/>
      <c r="SE61" s="170"/>
      <c r="SF61" s="170"/>
      <c r="SG61" s="170"/>
      <c r="SH61" s="170"/>
      <c r="SI61" s="170"/>
      <c r="SJ61" s="170"/>
      <c r="SK61" s="170"/>
      <c r="SL61" s="170"/>
      <c r="SM61" s="170"/>
      <c r="SN61" s="170"/>
      <c r="SO61" s="170"/>
      <c r="SP61" s="170"/>
      <c r="SQ61" s="170"/>
      <c r="SR61" s="170"/>
      <c r="SS61" s="170"/>
      <c r="ST61" s="170"/>
      <c r="SU61" s="170"/>
      <c r="SV61" s="170"/>
      <c r="SW61" s="170"/>
      <c r="SX61" s="170"/>
      <c r="SY61" s="170"/>
      <c r="SZ61" s="170"/>
      <c r="TA61" s="170"/>
      <c r="TB61" s="170"/>
      <c r="TC61" s="170"/>
      <c r="TD61" s="170"/>
      <c r="TE61" s="170"/>
      <c r="TF61" s="170"/>
      <c r="TG61" s="170"/>
      <c r="TH61" s="170"/>
      <c r="TI61" s="170"/>
      <c r="TJ61" s="170"/>
      <c r="TK61" s="170"/>
      <c r="TL61" s="170"/>
      <c r="TM61" s="170"/>
      <c r="TN61" s="170"/>
      <c r="TO61" s="170"/>
      <c r="TP61" s="170"/>
      <c r="TQ61" s="170"/>
      <c r="TR61" s="170"/>
      <c r="TS61" s="170"/>
      <c r="TT61" s="170"/>
      <c r="TU61" s="170"/>
      <c r="TV61" s="170"/>
      <c r="TW61" s="170"/>
      <c r="TX61" s="170"/>
      <c r="TY61" s="170"/>
      <c r="TZ61" s="170"/>
      <c r="UA61" s="170"/>
      <c r="UB61" s="170"/>
      <c r="UC61" s="170"/>
      <c r="UD61" s="170"/>
      <c r="UE61" s="170"/>
      <c r="UF61" s="170"/>
      <c r="UG61" s="170"/>
      <c r="UH61" s="170"/>
      <c r="UI61" s="170"/>
      <c r="UJ61" s="170"/>
      <c r="UK61" s="170"/>
      <c r="UL61" s="170"/>
      <c r="UM61" s="170"/>
      <c r="UN61" s="170"/>
      <c r="UO61" s="170"/>
      <c r="UP61" s="170"/>
      <c r="UQ61" s="170"/>
      <c r="UR61" s="170"/>
      <c r="US61" s="170"/>
      <c r="UT61" s="170"/>
      <c r="UU61" s="170"/>
      <c r="UV61" s="170"/>
      <c r="UW61" s="170"/>
      <c r="UX61" s="170"/>
      <c r="UY61" s="170"/>
      <c r="UZ61" s="170"/>
      <c r="VA61" s="170"/>
      <c r="VB61" s="170"/>
      <c r="VC61" s="170"/>
      <c r="VD61" s="170"/>
      <c r="VE61" s="170"/>
      <c r="VF61" s="170"/>
      <c r="VG61" s="170"/>
      <c r="VH61" s="170"/>
      <c r="VI61" s="170"/>
      <c r="VJ61" s="170"/>
      <c r="VM61" s="171">
        <f>IF(AND($VQ61&gt;0,COUNTA(H61:VJ61)=0),0,IF(AND(COUNTBLANK(D61)=0,CNGE_2024_M1_Secc3!$Q704="X",COUNTA(H61:VJ61)=0),0,IF(AND(COUNTBLANK(D61)=0,CNGE_2024_M1_Secc3!$Q704="",COUNTA(H61:VJ61)&gt;0),0,IF(AND(COUNTBLANK(D61)=1,COUNTA(H61:VJ61)=0),0,1))))</f>
        <v>0</v>
      </c>
      <c r="VN61" s="194">
        <f t="shared" si="0"/>
        <v>0</v>
      </c>
      <c r="VO61" s="200">
        <f>IF(AND(CNGE_2024_M1_Secc3!$Q704="X",COUNTA(H61:VJ61)&gt;0),1,0)</f>
        <v>0</v>
      </c>
      <c r="VP61" s="211">
        <f>IF(SUM(H61:VJ61)=SUM(CNGE_2024_M1_Secc3!S704:AD704),0,1)</f>
        <v>0</v>
      </c>
      <c r="VQ61" s="200">
        <f>IF(COUNTIF(CNGE_2024_M1_Secc3!M115,"NA")&gt;0,1,IF(AND(CNGE_2024_M1_Secc3!S115&lt;&gt;"",CNGE_2024_M1_Secc3!S115&lt;&gt;1),1,0))</f>
        <v>0</v>
      </c>
    </row>
    <row r="62" spans="1:589" customFormat="1" ht="15" customHeight="1">
      <c r="A62" s="115"/>
      <c r="B62" s="87"/>
      <c r="C62" s="32" t="s">
        <v>118</v>
      </c>
      <c r="D62" s="361" t="str">
        <f>IF(CNGE_2024_M1_Secc3!D116="","",CNGE_2024_M1_Secc3!D116)</f>
        <v/>
      </c>
      <c r="E62" s="361"/>
      <c r="F62" s="361"/>
      <c r="G62" s="361"/>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0"/>
      <c r="CA62" s="170"/>
      <c r="CB62" s="170"/>
      <c r="CC62" s="170"/>
      <c r="CD62" s="170"/>
      <c r="CE62" s="170"/>
      <c r="CF62" s="170"/>
      <c r="CG62" s="170"/>
      <c r="CH62" s="170"/>
      <c r="CI62" s="170"/>
      <c r="CJ62" s="170"/>
      <c r="CK62" s="170"/>
      <c r="CL62" s="170"/>
      <c r="CM62" s="170"/>
      <c r="CN62" s="170"/>
      <c r="CO62" s="170"/>
      <c r="CP62" s="170"/>
      <c r="CQ62" s="170"/>
      <c r="CR62" s="170"/>
      <c r="CS62" s="170"/>
      <c r="CT62" s="170"/>
      <c r="CU62" s="170"/>
      <c r="CV62" s="170"/>
      <c r="CW62" s="170"/>
      <c r="CX62" s="170"/>
      <c r="CY62" s="170"/>
      <c r="CZ62" s="170"/>
      <c r="DA62" s="170"/>
      <c r="DB62" s="170"/>
      <c r="DC62" s="170"/>
      <c r="DD62" s="170"/>
      <c r="DE62" s="170"/>
      <c r="DF62" s="170"/>
      <c r="DG62" s="170"/>
      <c r="DH62" s="170"/>
      <c r="DI62" s="170"/>
      <c r="DJ62" s="170"/>
      <c r="DK62" s="170"/>
      <c r="DL62" s="170"/>
      <c r="DM62" s="170"/>
      <c r="DN62" s="170"/>
      <c r="DO62" s="170"/>
      <c r="DP62" s="170"/>
      <c r="DQ62" s="170"/>
      <c r="DR62" s="170"/>
      <c r="DS62" s="170"/>
      <c r="DT62" s="170"/>
      <c r="DU62" s="170"/>
      <c r="DV62" s="170"/>
      <c r="DW62" s="170"/>
      <c r="DX62" s="170"/>
      <c r="DY62" s="170"/>
      <c r="DZ62" s="170"/>
      <c r="EA62" s="170"/>
      <c r="EB62" s="170"/>
      <c r="EC62" s="170"/>
      <c r="ED62" s="170"/>
      <c r="EE62" s="170"/>
      <c r="EF62" s="170"/>
      <c r="EG62" s="170"/>
      <c r="EH62" s="170"/>
      <c r="EI62" s="170"/>
      <c r="EJ62" s="170"/>
      <c r="EK62" s="170"/>
      <c r="EL62" s="170"/>
      <c r="EM62" s="170"/>
      <c r="EN62" s="170"/>
      <c r="EO62" s="170"/>
      <c r="EP62" s="170"/>
      <c r="EQ62" s="170"/>
      <c r="ER62" s="170"/>
      <c r="ES62" s="170"/>
      <c r="ET62" s="170"/>
      <c r="EU62" s="170"/>
      <c r="EV62" s="170"/>
      <c r="EW62" s="170"/>
      <c r="EX62" s="170"/>
      <c r="EY62" s="170"/>
      <c r="EZ62" s="170"/>
      <c r="FA62" s="170"/>
      <c r="FB62" s="170"/>
      <c r="FC62" s="170"/>
      <c r="FD62" s="170"/>
      <c r="FE62" s="170"/>
      <c r="FF62" s="170"/>
      <c r="FG62" s="170"/>
      <c r="FH62" s="170"/>
      <c r="FI62" s="170"/>
      <c r="FJ62" s="170"/>
      <c r="FK62" s="170"/>
      <c r="FL62" s="170"/>
      <c r="FM62" s="170"/>
      <c r="FN62" s="170"/>
      <c r="FO62" s="170"/>
      <c r="FP62" s="170"/>
      <c r="FQ62" s="170"/>
      <c r="FR62" s="170"/>
      <c r="FS62" s="170"/>
      <c r="FT62" s="170"/>
      <c r="FU62" s="170"/>
      <c r="FV62" s="170"/>
      <c r="FW62" s="170"/>
      <c r="FX62" s="170"/>
      <c r="FY62" s="170"/>
      <c r="FZ62" s="170"/>
      <c r="GA62" s="170"/>
      <c r="GB62" s="170"/>
      <c r="GC62" s="170"/>
      <c r="GD62" s="170"/>
      <c r="GE62" s="170"/>
      <c r="GF62" s="170"/>
      <c r="GG62" s="170"/>
      <c r="GH62" s="170"/>
      <c r="GI62" s="170"/>
      <c r="GJ62" s="170"/>
      <c r="GK62" s="170"/>
      <c r="GL62" s="170"/>
      <c r="GM62" s="170"/>
      <c r="GN62" s="170"/>
      <c r="GO62" s="170"/>
      <c r="GP62" s="170"/>
      <c r="GQ62" s="170"/>
      <c r="GR62" s="170"/>
      <c r="GS62" s="170"/>
      <c r="GT62" s="170"/>
      <c r="GU62" s="170"/>
      <c r="GV62" s="170"/>
      <c r="GW62" s="170"/>
      <c r="GX62" s="170"/>
      <c r="GY62" s="170"/>
      <c r="GZ62" s="170"/>
      <c r="HA62" s="170"/>
      <c r="HB62" s="170"/>
      <c r="HC62" s="170"/>
      <c r="HD62" s="170"/>
      <c r="HE62" s="170"/>
      <c r="HF62" s="170"/>
      <c r="HG62" s="170"/>
      <c r="HH62" s="170"/>
      <c r="HI62" s="170"/>
      <c r="HJ62" s="170"/>
      <c r="HK62" s="170"/>
      <c r="HL62" s="170"/>
      <c r="HM62" s="170"/>
      <c r="HN62" s="170"/>
      <c r="HO62" s="170"/>
      <c r="HP62" s="170"/>
      <c r="HQ62" s="170"/>
      <c r="HR62" s="170"/>
      <c r="HS62" s="170"/>
      <c r="HT62" s="170"/>
      <c r="HU62" s="170"/>
      <c r="HV62" s="170"/>
      <c r="HW62" s="170"/>
      <c r="HX62" s="170"/>
      <c r="HY62" s="170"/>
      <c r="HZ62" s="170"/>
      <c r="IA62" s="170"/>
      <c r="IB62" s="170"/>
      <c r="IC62" s="170"/>
      <c r="ID62" s="170"/>
      <c r="IE62" s="170"/>
      <c r="IF62" s="170"/>
      <c r="IG62" s="170"/>
      <c r="IH62" s="170"/>
      <c r="II62" s="170"/>
      <c r="IJ62" s="170"/>
      <c r="IK62" s="170"/>
      <c r="IL62" s="170"/>
      <c r="IM62" s="170"/>
      <c r="IN62" s="170"/>
      <c r="IO62" s="170"/>
      <c r="IP62" s="170"/>
      <c r="IQ62" s="170"/>
      <c r="IR62" s="170"/>
      <c r="IS62" s="170"/>
      <c r="IT62" s="170"/>
      <c r="IU62" s="170"/>
      <c r="IV62" s="170"/>
      <c r="IW62" s="170"/>
      <c r="IX62" s="170"/>
      <c r="IY62" s="170"/>
      <c r="IZ62" s="170"/>
      <c r="JA62" s="170"/>
      <c r="JB62" s="170"/>
      <c r="JC62" s="170"/>
      <c r="JD62" s="170"/>
      <c r="JE62" s="170"/>
      <c r="JF62" s="170"/>
      <c r="JG62" s="170"/>
      <c r="JH62" s="170"/>
      <c r="JI62" s="170"/>
      <c r="JJ62" s="170"/>
      <c r="JK62" s="170"/>
      <c r="JL62" s="170"/>
      <c r="JM62" s="170"/>
      <c r="JN62" s="170"/>
      <c r="JO62" s="170"/>
      <c r="JP62" s="170"/>
      <c r="JQ62" s="170"/>
      <c r="JR62" s="170"/>
      <c r="JS62" s="170"/>
      <c r="JT62" s="170"/>
      <c r="JU62" s="170"/>
      <c r="JV62" s="170"/>
      <c r="JW62" s="170"/>
      <c r="JX62" s="170"/>
      <c r="JY62" s="170"/>
      <c r="JZ62" s="170"/>
      <c r="KA62" s="170"/>
      <c r="KB62" s="170"/>
      <c r="KC62" s="170"/>
      <c r="KD62" s="170"/>
      <c r="KE62" s="170"/>
      <c r="KF62" s="170"/>
      <c r="KG62" s="170"/>
      <c r="KH62" s="170"/>
      <c r="KI62" s="170"/>
      <c r="KJ62" s="170"/>
      <c r="KK62" s="170"/>
      <c r="KL62" s="170"/>
      <c r="KM62" s="170"/>
      <c r="KN62" s="170"/>
      <c r="KO62" s="170"/>
      <c r="KP62" s="170"/>
      <c r="KQ62" s="170"/>
      <c r="KR62" s="170"/>
      <c r="KS62" s="170"/>
      <c r="KT62" s="170"/>
      <c r="KU62" s="170"/>
      <c r="KV62" s="170"/>
      <c r="KW62" s="170"/>
      <c r="KX62" s="170"/>
      <c r="KY62" s="170"/>
      <c r="KZ62" s="170"/>
      <c r="LA62" s="170"/>
      <c r="LB62" s="170"/>
      <c r="LC62" s="170"/>
      <c r="LD62" s="170"/>
      <c r="LE62" s="170"/>
      <c r="LF62" s="170"/>
      <c r="LG62" s="170"/>
      <c r="LH62" s="170"/>
      <c r="LI62" s="170"/>
      <c r="LJ62" s="170"/>
      <c r="LK62" s="170"/>
      <c r="LL62" s="170"/>
      <c r="LM62" s="170"/>
      <c r="LN62" s="170"/>
      <c r="LO62" s="170"/>
      <c r="LP62" s="170"/>
      <c r="LQ62" s="170"/>
      <c r="LR62" s="170"/>
      <c r="LS62" s="170"/>
      <c r="LT62" s="170"/>
      <c r="LU62" s="170"/>
      <c r="LV62" s="170"/>
      <c r="LW62" s="170"/>
      <c r="LX62" s="170"/>
      <c r="LY62" s="170"/>
      <c r="LZ62" s="170"/>
      <c r="MA62" s="170"/>
      <c r="MB62" s="170"/>
      <c r="MC62" s="170"/>
      <c r="MD62" s="170"/>
      <c r="ME62" s="170"/>
      <c r="MF62" s="170"/>
      <c r="MG62" s="170"/>
      <c r="MH62" s="170"/>
      <c r="MI62" s="170"/>
      <c r="MJ62" s="170"/>
      <c r="MK62" s="170"/>
      <c r="ML62" s="170"/>
      <c r="MM62" s="170"/>
      <c r="MN62" s="170"/>
      <c r="MO62" s="170"/>
      <c r="MP62" s="170"/>
      <c r="MQ62" s="170"/>
      <c r="MR62" s="170"/>
      <c r="MS62" s="170"/>
      <c r="MT62" s="170"/>
      <c r="MU62" s="170"/>
      <c r="MV62" s="170"/>
      <c r="MW62" s="170"/>
      <c r="MX62" s="170"/>
      <c r="MY62" s="170"/>
      <c r="MZ62" s="170"/>
      <c r="NA62" s="170"/>
      <c r="NB62" s="170"/>
      <c r="NC62" s="170"/>
      <c r="ND62" s="170"/>
      <c r="NE62" s="170"/>
      <c r="NF62" s="170"/>
      <c r="NG62" s="170"/>
      <c r="NH62" s="170"/>
      <c r="NI62" s="170"/>
      <c r="NJ62" s="170"/>
      <c r="NK62" s="170"/>
      <c r="NL62" s="170"/>
      <c r="NM62" s="170"/>
      <c r="NN62" s="170"/>
      <c r="NO62" s="170"/>
      <c r="NP62" s="170"/>
      <c r="NQ62" s="170"/>
      <c r="NR62" s="170"/>
      <c r="NS62" s="170"/>
      <c r="NT62" s="170"/>
      <c r="NU62" s="170"/>
      <c r="NV62" s="170"/>
      <c r="NW62" s="170"/>
      <c r="NX62" s="170"/>
      <c r="NY62" s="170"/>
      <c r="NZ62" s="170"/>
      <c r="OA62" s="170"/>
      <c r="OB62" s="170"/>
      <c r="OC62" s="170"/>
      <c r="OD62" s="170"/>
      <c r="OE62" s="170"/>
      <c r="OF62" s="170"/>
      <c r="OG62" s="170"/>
      <c r="OH62" s="170"/>
      <c r="OI62" s="170"/>
      <c r="OJ62" s="170"/>
      <c r="OK62" s="170"/>
      <c r="OL62" s="170"/>
      <c r="OM62" s="170"/>
      <c r="ON62" s="170"/>
      <c r="OO62" s="170"/>
      <c r="OP62" s="170"/>
      <c r="OQ62" s="170"/>
      <c r="OR62" s="170"/>
      <c r="OS62" s="170"/>
      <c r="OT62" s="170"/>
      <c r="OU62" s="170"/>
      <c r="OV62" s="170"/>
      <c r="OW62" s="170"/>
      <c r="OX62" s="170"/>
      <c r="OY62" s="170"/>
      <c r="OZ62" s="170"/>
      <c r="PA62" s="170"/>
      <c r="PB62" s="170"/>
      <c r="PC62" s="170"/>
      <c r="PD62" s="170"/>
      <c r="PE62" s="170"/>
      <c r="PF62" s="170"/>
      <c r="PG62" s="170"/>
      <c r="PH62" s="170"/>
      <c r="PI62" s="170"/>
      <c r="PJ62" s="170"/>
      <c r="PK62" s="170"/>
      <c r="PL62" s="170"/>
      <c r="PM62" s="170"/>
      <c r="PN62" s="170"/>
      <c r="PO62" s="170"/>
      <c r="PP62" s="170"/>
      <c r="PQ62" s="170"/>
      <c r="PR62" s="170"/>
      <c r="PS62" s="170"/>
      <c r="PT62" s="170"/>
      <c r="PU62" s="170"/>
      <c r="PV62" s="170"/>
      <c r="PW62" s="170"/>
      <c r="PX62" s="170"/>
      <c r="PY62" s="170"/>
      <c r="PZ62" s="170"/>
      <c r="QA62" s="170"/>
      <c r="QB62" s="170"/>
      <c r="QC62" s="170"/>
      <c r="QD62" s="170"/>
      <c r="QE62" s="170"/>
      <c r="QF62" s="170"/>
      <c r="QG62" s="170"/>
      <c r="QH62" s="170"/>
      <c r="QI62" s="170"/>
      <c r="QJ62" s="170"/>
      <c r="QK62" s="170"/>
      <c r="QL62" s="170"/>
      <c r="QM62" s="170"/>
      <c r="QN62" s="170"/>
      <c r="QO62" s="170"/>
      <c r="QP62" s="170"/>
      <c r="QQ62" s="170"/>
      <c r="QR62" s="170"/>
      <c r="QS62" s="170"/>
      <c r="QT62" s="170"/>
      <c r="QU62" s="170"/>
      <c r="QV62" s="170"/>
      <c r="QW62" s="170"/>
      <c r="QX62" s="170"/>
      <c r="QY62" s="170"/>
      <c r="QZ62" s="170"/>
      <c r="RA62" s="170"/>
      <c r="RB62" s="170"/>
      <c r="RC62" s="170"/>
      <c r="RD62" s="170"/>
      <c r="RE62" s="170"/>
      <c r="RF62" s="170"/>
      <c r="RG62" s="170"/>
      <c r="RH62" s="170"/>
      <c r="RI62" s="170"/>
      <c r="RJ62" s="170"/>
      <c r="RK62" s="170"/>
      <c r="RL62" s="170"/>
      <c r="RM62" s="170"/>
      <c r="RN62" s="170"/>
      <c r="RO62" s="170"/>
      <c r="RP62" s="170"/>
      <c r="RQ62" s="170"/>
      <c r="RR62" s="170"/>
      <c r="RS62" s="170"/>
      <c r="RT62" s="170"/>
      <c r="RU62" s="170"/>
      <c r="RV62" s="170"/>
      <c r="RW62" s="170"/>
      <c r="RX62" s="170"/>
      <c r="RY62" s="170"/>
      <c r="RZ62" s="170"/>
      <c r="SA62" s="170"/>
      <c r="SB62" s="170"/>
      <c r="SC62" s="170"/>
      <c r="SD62" s="170"/>
      <c r="SE62" s="170"/>
      <c r="SF62" s="170"/>
      <c r="SG62" s="170"/>
      <c r="SH62" s="170"/>
      <c r="SI62" s="170"/>
      <c r="SJ62" s="170"/>
      <c r="SK62" s="170"/>
      <c r="SL62" s="170"/>
      <c r="SM62" s="170"/>
      <c r="SN62" s="170"/>
      <c r="SO62" s="170"/>
      <c r="SP62" s="170"/>
      <c r="SQ62" s="170"/>
      <c r="SR62" s="170"/>
      <c r="SS62" s="170"/>
      <c r="ST62" s="170"/>
      <c r="SU62" s="170"/>
      <c r="SV62" s="170"/>
      <c r="SW62" s="170"/>
      <c r="SX62" s="170"/>
      <c r="SY62" s="170"/>
      <c r="SZ62" s="170"/>
      <c r="TA62" s="170"/>
      <c r="TB62" s="170"/>
      <c r="TC62" s="170"/>
      <c r="TD62" s="170"/>
      <c r="TE62" s="170"/>
      <c r="TF62" s="170"/>
      <c r="TG62" s="170"/>
      <c r="TH62" s="170"/>
      <c r="TI62" s="170"/>
      <c r="TJ62" s="170"/>
      <c r="TK62" s="170"/>
      <c r="TL62" s="170"/>
      <c r="TM62" s="170"/>
      <c r="TN62" s="170"/>
      <c r="TO62" s="170"/>
      <c r="TP62" s="170"/>
      <c r="TQ62" s="170"/>
      <c r="TR62" s="170"/>
      <c r="TS62" s="170"/>
      <c r="TT62" s="170"/>
      <c r="TU62" s="170"/>
      <c r="TV62" s="170"/>
      <c r="TW62" s="170"/>
      <c r="TX62" s="170"/>
      <c r="TY62" s="170"/>
      <c r="TZ62" s="170"/>
      <c r="UA62" s="170"/>
      <c r="UB62" s="170"/>
      <c r="UC62" s="170"/>
      <c r="UD62" s="170"/>
      <c r="UE62" s="170"/>
      <c r="UF62" s="170"/>
      <c r="UG62" s="170"/>
      <c r="UH62" s="170"/>
      <c r="UI62" s="170"/>
      <c r="UJ62" s="170"/>
      <c r="UK62" s="170"/>
      <c r="UL62" s="170"/>
      <c r="UM62" s="170"/>
      <c r="UN62" s="170"/>
      <c r="UO62" s="170"/>
      <c r="UP62" s="170"/>
      <c r="UQ62" s="170"/>
      <c r="UR62" s="170"/>
      <c r="US62" s="170"/>
      <c r="UT62" s="170"/>
      <c r="UU62" s="170"/>
      <c r="UV62" s="170"/>
      <c r="UW62" s="170"/>
      <c r="UX62" s="170"/>
      <c r="UY62" s="170"/>
      <c r="UZ62" s="170"/>
      <c r="VA62" s="170"/>
      <c r="VB62" s="170"/>
      <c r="VC62" s="170"/>
      <c r="VD62" s="170"/>
      <c r="VE62" s="170"/>
      <c r="VF62" s="170"/>
      <c r="VG62" s="170"/>
      <c r="VH62" s="170"/>
      <c r="VI62" s="170"/>
      <c r="VJ62" s="170"/>
      <c r="VM62" s="171">
        <f>IF(AND($VQ62&gt;0,COUNTA(H62:VJ62)=0),0,IF(AND(COUNTBLANK(D62)=0,CNGE_2024_M1_Secc3!$Q705="X",COUNTA(H62:VJ62)=0),0,IF(AND(COUNTBLANK(D62)=0,CNGE_2024_M1_Secc3!$Q705="",COUNTA(H62:VJ62)&gt;0),0,IF(AND(COUNTBLANK(D62)=1,COUNTA(H62:VJ62)=0),0,1))))</f>
        <v>0</v>
      </c>
      <c r="VN62" s="194">
        <f t="shared" si="0"/>
        <v>0</v>
      </c>
      <c r="VO62" s="200">
        <f>IF(AND(CNGE_2024_M1_Secc3!$Q705="X",COUNTA(H62:VJ62)&gt;0),1,0)</f>
        <v>0</v>
      </c>
      <c r="VP62" s="211">
        <f>IF(SUM(H62:VJ62)=SUM(CNGE_2024_M1_Secc3!S705:AD705),0,1)</f>
        <v>0</v>
      </c>
      <c r="VQ62" s="200">
        <f>IF(COUNTIF(CNGE_2024_M1_Secc3!M116,"NA")&gt;0,1,IF(AND(CNGE_2024_M1_Secc3!S116&lt;&gt;"",CNGE_2024_M1_Secc3!S116&lt;&gt;1),1,0))</f>
        <v>0</v>
      </c>
    </row>
    <row r="63" spans="1:589" customFormat="1" ht="15" customHeight="1">
      <c r="A63" s="115"/>
      <c r="B63" s="87"/>
      <c r="C63" s="32" t="s">
        <v>119</v>
      </c>
      <c r="D63" s="361" t="str">
        <f>IF(CNGE_2024_M1_Secc3!D117="","",CNGE_2024_M1_Secc3!D117)</f>
        <v/>
      </c>
      <c r="E63" s="361"/>
      <c r="F63" s="361"/>
      <c r="G63" s="361"/>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0"/>
      <c r="BT63" s="170"/>
      <c r="BU63" s="170"/>
      <c r="BV63" s="170"/>
      <c r="BW63" s="170"/>
      <c r="BX63" s="170"/>
      <c r="BY63" s="170"/>
      <c r="BZ63" s="170"/>
      <c r="CA63" s="170"/>
      <c r="CB63" s="170"/>
      <c r="CC63" s="170"/>
      <c r="CD63" s="170"/>
      <c r="CE63" s="170"/>
      <c r="CF63" s="170"/>
      <c r="CG63" s="170"/>
      <c r="CH63" s="170"/>
      <c r="CI63" s="170"/>
      <c r="CJ63" s="170"/>
      <c r="CK63" s="170"/>
      <c r="CL63" s="170"/>
      <c r="CM63" s="170"/>
      <c r="CN63" s="170"/>
      <c r="CO63" s="170"/>
      <c r="CP63" s="170"/>
      <c r="CQ63" s="170"/>
      <c r="CR63" s="170"/>
      <c r="CS63" s="170"/>
      <c r="CT63" s="170"/>
      <c r="CU63" s="170"/>
      <c r="CV63" s="170"/>
      <c r="CW63" s="170"/>
      <c r="CX63" s="170"/>
      <c r="CY63" s="170"/>
      <c r="CZ63" s="170"/>
      <c r="DA63" s="170"/>
      <c r="DB63" s="170"/>
      <c r="DC63" s="170"/>
      <c r="DD63" s="170"/>
      <c r="DE63" s="170"/>
      <c r="DF63" s="170"/>
      <c r="DG63" s="170"/>
      <c r="DH63" s="170"/>
      <c r="DI63" s="170"/>
      <c r="DJ63" s="170"/>
      <c r="DK63" s="170"/>
      <c r="DL63" s="170"/>
      <c r="DM63" s="170"/>
      <c r="DN63" s="170"/>
      <c r="DO63" s="170"/>
      <c r="DP63" s="170"/>
      <c r="DQ63" s="170"/>
      <c r="DR63" s="170"/>
      <c r="DS63" s="170"/>
      <c r="DT63" s="170"/>
      <c r="DU63" s="170"/>
      <c r="DV63" s="170"/>
      <c r="DW63" s="170"/>
      <c r="DX63" s="170"/>
      <c r="DY63" s="170"/>
      <c r="DZ63" s="170"/>
      <c r="EA63" s="170"/>
      <c r="EB63" s="170"/>
      <c r="EC63" s="170"/>
      <c r="ED63" s="170"/>
      <c r="EE63" s="170"/>
      <c r="EF63" s="170"/>
      <c r="EG63" s="170"/>
      <c r="EH63" s="170"/>
      <c r="EI63" s="170"/>
      <c r="EJ63" s="170"/>
      <c r="EK63" s="170"/>
      <c r="EL63" s="170"/>
      <c r="EM63" s="170"/>
      <c r="EN63" s="170"/>
      <c r="EO63" s="170"/>
      <c r="EP63" s="170"/>
      <c r="EQ63" s="170"/>
      <c r="ER63" s="170"/>
      <c r="ES63" s="170"/>
      <c r="ET63" s="170"/>
      <c r="EU63" s="170"/>
      <c r="EV63" s="170"/>
      <c r="EW63" s="170"/>
      <c r="EX63" s="170"/>
      <c r="EY63" s="170"/>
      <c r="EZ63" s="170"/>
      <c r="FA63" s="170"/>
      <c r="FB63" s="170"/>
      <c r="FC63" s="170"/>
      <c r="FD63" s="170"/>
      <c r="FE63" s="170"/>
      <c r="FF63" s="170"/>
      <c r="FG63" s="170"/>
      <c r="FH63" s="170"/>
      <c r="FI63" s="170"/>
      <c r="FJ63" s="170"/>
      <c r="FK63" s="170"/>
      <c r="FL63" s="170"/>
      <c r="FM63" s="170"/>
      <c r="FN63" s="170"/>
      <c r="FO63" s="170"/>
      <c r="FP63" s="170"/>
      <c r="FQ63" s="170"/>
      <c r="FR63" s="170"/>
      <c r="FS63" s="170"/>
      <c r="FT63" s="170"/>
      <c r="FU63" s="170"/>
      <c r="FV63" s="170"/>
      <c r="FW63" s="170"/>
      <c r="FX63" s="170"/>
      <c r="FY63" s="170"/>
      <c r="FZ63" s="170"/>
      <c r="GA63" s="170"/>
      <c r="GB63" s="170"/>
      <c r="GC63" s="170"/>
      <c r="GD63" s="170"/>
      <c r="GE63" s="170"/>
      <c r="GF63" s="170"/>
      <c r="GG63" s="170"/>
      <c r="GH63" s="170"/>
      <c r="GI63" s="170"/>
      <c r="GJ63" s="170"/>
      <c r="GK63" s="170"/>
      <c r="GL63" s="170"/>
      <c r="GM63" s="170"/>
      <c r="GN63" s="170"/>
      <c r="GO63" s="170"/>
      <c r="GP63" s="170"/>
      <c r="GQ63" s="170"/>
      <c r="GR63" s="170"/>
      <c r="GS63" s="170"/>
      <c r="GT63" s="170"/>
      <c r="GU63" s="170"/>
      <c r="GV63" s="170"/>
      <c r="GW63" s="170"/>
      <c r="GX63" s="170"/>
      <c r="GY63" s="170"/>
      <c r="GZ63" s="170"/>
      <c r="HA63" s="170"/>
      <c r="HB63" s="170"/>
      <c r="HC63" s="170"/>
      <c r="HD63" s="170"/>
      <c r="HE63" s="170"/>
      <c r="HF63" s="170"/>
      <c r="HG63" s="170"/>
      <c r="HH63" s="170"/>
      <c r="HI63" s="170"/>
      <c r="HJ63" s="170"/>
      <c r="HK63" s="170"/>
      <c r="HL63" s="170"/>
      <c r="HM63" s="170"/>
      <c r="HN63" s="170"/>
      <c r="HO63" s="170"/>
      <c r="HP63" s="170"/>
      <c r="HQ63" s="170"/>
      <c r="HR63" s="170"/>
      <c r="HS63" s="170"/>
      <c r="HT63" s="170"/>
      <c r="HU63" s="170"/>
      <c r="HV63" s="170"/>
      <c r="HW63" s="170"/>
      <c r="HX63" s="170"/>
      <c r="HY63" s="170"/>
      <c r="HZ63" s="170"/>
      <c r="IA63" s="170"/>
      <c r="IB63" s="170"/>
      <c r="IC63" s="170"/>
      <c r="ID63" s="170"/>
      <c r="IE63" s="170"/>
      <c r="IF63" s="170"/>
      <c r="IG63" s="170"/>
      <c r="IH63" s="170"/>
      <c r="II63" s="170"/>
      <c r="IJ63" s="170"/>
      <c r="IK63" s="170"/>
      <c r="IL63" s="170"/>
      <c r="IM63" s="170"/>
      <c r="IN63" s="170"/>
      <c r="IO63" s="170"/>
      <c r="IP63" s="170"/>
      <c r="IQ63" s="170"/>
      <c r="IR63" s="170"/>
      <c r="IS63" s="170"/>
      <c r="IT63" s="170"/>
      <c r="IU63" s="170"/>
      <c r="IV63" s="170"/>
      <c r="IW63" s="170"/>
      <c r="IX63" s="170"/>
      <c r="IY63" s="170"/>
      <c r="IZ63" s="170"/>
      <c r="JA63" s="170"/>
      <c r="JB63" s="170"/>
      <c r="JC63" s="170"/>
      <c r="JD63" s="170"/>
      <c r="JE63" s="170"/>
      <c r="JF63" s="170"/>
      <c r="JG63" s="170"/>
      <c r="JH63" s="170"/>
      <c r="JI63" s="170"/>
      <c r="JJ63" s="170"/>
      <c r="JK63" s="170"/>
      <c r="JL63" s="170"/>
      <c r="JM63" s="170"/>
      <c r="JN63" s="170"/>
      <c r="JO63" s="170"/>
      <c r="JP63" s="170"/>
      <c r="JQ63" s="170"/>
      <c r="JR63" s="170"/>
      <c r="JS63" s="170"/>
      <c r="JT63" s="170"/>
      <c r="JU63" s="170"/>
      <c r="JV63" s="170"/>
      <c r="JW63" s="170"/>
      <c r="JX63" s="170"/>
      <c r="JY63" s="170"/>
      <c r="JZ63" s="170"/>
      <c r="KA63" s="170"/>
      <c r="KB63" s="170"/>
      <c r="KC63" s="170"/>
      <c r="KD63" s="170"/>
      <c r="KE63" s="170"/>
      <c r="KF63" s="170"/>
      <c r="KG63" s="170"/>
      <c r="KH63" s="170"/>
      <c r="KI63" s="170"/>
      <c r="KJ63" s="170"/>
      <c r="KK63" s="170"/>
      <c r="KL63" s="170"/>
      <c r="KM63" s="170"/>
      <c r="KN63" s="170"/>
      <c r="KO63" s="170"/>
      <c r="KP63" s="170"/>
      <c r="KQ63" s="170"/>
      <c r="KR63" s="170"/>
      <c r="KS63" s="170"/>
      <c r="KT63" s="170"/>
      <c r="KU63" s="170"/>
      <c r="KV63" s="170"/>
      <c r="KW63" s="170"/>
      <c r="KX63" s="170"/>
      <c r="KY63" s="170"/>
      <c r="KZ63" s="170"/>
      <c r="LA63" s="170"/>
      <c r="LB63" s="170"/>
      <c r="LC63" s="170"/>
      <c r="LD63" s="170"/>
      <c r="LE63" s="170"/>
      <c r="LF63" s="170"/>
      <c r="LG63" s="170"/>
      <c r="LH63" s="170"/>
      <c r="LI63" s="170"/>
      <c r="LJ63" s="170"/>
      <c r="LK63" s="170"/>
      <c r="LL63" s="170"/>
      <c r="LM63" s="170"/>
      <c r="LN63" s="170"/>
      <c r="LO63" s="170"/>
      <c r="LP63" s="170"/>
      <c r="LQ63" s="170"/>
      <c r="LR63" s="170"/>
      <c r="LS63" s="170"/>
      <c r="LT63" s="170"/>
      <c r="LU63" s="170"/>
      <c r="LV63" s="170"/>
      <c r="LW63" s="170"/>
      <c r="LX63" s="170"/>
      <c r="LY63" s="170"/>
      <c r="LZ63" s="170"/>
      <c r="MA63" s="170"/>
      <c r="MB63" s="170"/>
      <c r="MC63" s="170"/>
      <c r="MD63" s="170"/>
      <c r="ME63" s="170"/>
      <c r="MF63" s="170"/>
      <c r="MG63" s="170"/>
      <c r="MH63" s="170"/>
      <c r="MI63" s="170"/>
      <c r="MJ63" s="170"/>
      <c r="MK63" s="170"/>
      <c r="ML63" s="170"/>
      <c r="MM63" s="170"/>
      <c r="MN63" s="170"/>
      <c r="MO63" s="170"/>
      <c r="MP63" s="170"/>
      <c r="MQ63" s="170"/>
      <c r="MR63" s="170"/>
      <c r="MS63" s="170"/>
      <c r="MT63" s="170"/>
      <c r="MU63" s="170"/>
      <c r="MV63" s="170"/>
      <c r="MW63" s="170"/>
      <c r="MX63" s="170"/>
      <c r="MY63" s="170"/>
      <c r="MZ63" s="170"/>
      <c r="NA63" s="170"/>
      <c r="NB63" s="170"/>
      <c r="NC63" s="170"/>
      <c r="ND63" s="170"/>
      <c r="NE63" s="170"/>
      <c r="NF63" s="170"/>
      <c r="NG63" s="170"/>
      <c r="NH63" s="170"/>
      <c r="NI63" s="170"/>
      <c r="NJ63" s="170"/>
      <c r="NK63" s="170"/>
      <c r="NL63" s="170"/>
      <c r="NM63" s="170"/>
      <c r="NN63" s="170"/>
      <c r="NO63" s="170"/>
      <c r="NP63" s="170"/>
      <c r="NQ63" s="170"/>
      <c r="NR63" s="170"/>
      <c r="NS63" s="170"/>
      <c r="NT63" s="170"/>
      <c r="NU63" s="170"/>
      <c r="NV63" s="170"/>
      <c r="NW63" s="170"/>
      <c r="NX63" s="170"/>
      <c r="NY63" s="170"/>
      <c r="NZ63" s="170"/>
      <c r="OA63" s="170"/>
      <c r="OB63" s="170"/>
      <c r="OC63" s="170"/>
      <c r="OD63" s="170"/>
      <c r="OE63" s="170"/>
      <c r="OF63" s="170"/>
      <c r="OG63" s="170"/>
      <c r="OH63" s="170"/>
      <c r="OI63" s="170"/>
      <c r="OJ63" s="170"/>
      <c r="OK63" s="170"/>
      <c r="OL63" s="170"/>
      <c r="OM63" s="170"/>
      <c r="ON63" s="170"/>
      <c r="OO63" s="170"/>
      <c r="OP63" s="170"/>
      <c r="OQ63" s="170"/>
      <c r="OR63" s="170"/>
      <c r="OS63" s="170"/>
      <c r="OT63" s="170"/>
      <c r="OU63" s="170"/>
      <c r="OV63" s="170"/>
      <c r="OW63" s="170"/>
      <c r="OX63" s="170"/>
      <c r="OY63" s="170"/>
      <c r="OZ63" s="170"/>
      <c r="PA63" s="170"/>
      <c r="PB63" s="170"/>
      <c r="PC63" s="170"/>
      <c r="PD63" s="170"/>
      <c r="PE63" s="170"/>
      <c r="PF63" s="170"/>
      <c r="PG63" s="170"/>
      <c r="PH63" s="170"/>
      <c r="PI63" s="170"/>
      <c r="PJ63" s="170"/>
      <c r="PK63" s="170"/>
      <c r="PL63" s="170"/>
      <c r="PM63" s="170"/>
      <c r="PN63" s="170"/>
      <c r="PO63" s="170"/>
      <c r="PP63" s="170"/>
      <c r="PQ63" s="170"/>
      <c r="PR63" s="170"/>
      <c r="PS63" s="170"/>
      <c r="PT63" s="170"/>
      <c r="PU63" s="170"/>
      <c r="PV63" s="170"/>
      <c r="PW63" s="170"/>
      <c r="PX63" s="170"/>
      <c r="PY63" s="170"/>
      <c r="PZ63" s="170"/>
      <c r="QA63" s="170"/>
      <c r="QB63" s="170"/>
      <c r="QC63" s="170"/>
      <c r="QD63" s="170"/>
      <c r="QE63" s="170"/>
      <c r="QF63" s="170"/>
      <c r="QG63" s="170"/>
      <c r="QH63" s="170"/>
      <c r="QI63" s="170"/>
      <c r="QJ63" s="170"/>
      <c r="QK63" s="170"/>
      <c r="QL63" s="170"/>
      <c r="QM63" s="170"/>
      <c r="QN63" s="170"/>
      <c r="QO63" s="170"/>
      <c r="QP63" s="170"/>
      <c r="QQ63" s="170"/>
      <c r="QR63" s="170"/>
      <c r="QS63" s="170"/>
      <c r="QT63" s="170"/>
      <c r="QU63" s="170"/>
      <c r="QV63" s="170"/>
      <c r="QW63" s="170"/>
      <c r="QX63" s="170"/>
      <c r="QY63" s="170"/>
      <c r="QZ63" s="170"/>
      <c r="RA63" s="170"/>
      <c r="RB63" s="170"/>
      <c r="RC63" s="170"/>
      <c r="RD63" s="170"/>
      <c r="RE63" s="170"/>
      <c r="RF63" s="170"/>
      <c r="RG63" s="170"/>
      <c r="RH63" s="170"/>
      <c r="RI63" s="170"/>
      <c r="RJ63" s="170"/>
      <c r="RK63" s="170"/>
      <c r="RL63" s="170"/>
      <c r="RM63" s="170"/>
      <c r="RN63" s="170"/>
      <c r="RO63" s="170"/>
      <c r="RP63" s="170"/>
      <c r="RQ63" s="170"/>
      <c r="RR63" s="170"/>
      <c r="RS63" s="170"/>
      <c r="RT63" s="170"/>
      <c r="RU63" s="170"/>
      <c r="RV63" s="170"/>
      <c r="RW63" s="170"/>
      <c r="RX63" s="170"/>
      <c r="RY63" s="170"/>
      <c r="RZ63" s="170"/>
      <c r="SA63" s="170"/>
      <c r="SB63" s="170"/>
      <c r="SC63" s="170"/>
      <c r="SD63" s="170"/>
      <c r="SE63" s="170"/>
      <c r="SF63" s="170"/>
      <c r="SG63" s="170"/>
      <c r="SH63" s="170"/>
      <c r="SI63" s="170"/>
      <c r="SJ63" s="170"/>
      <c r="SK63" s="170"/>
      <c r="SL63" s="170"/>
      <c r="SM63" s="170"/>
      <c r="SN63" s="170"/>
      <c r="SO63" s="170"/>
      <c r="SP63" s="170"/>
      <c r="SQ63" s="170"/>
      <c r="SR63" s="170"/>
      <c r="SS63" s="170"/>
      <c r="ST63" s="170"/>
      <c r="SU63" s="170"/>
      <c r="SV63" s="170"/>
      <c r="SW63" s="170"/>
      <c r="SX63" s="170"/>
      <c r="SY63" s="170"/>
      <c r="SZ63" s="170"/>
      <c r="TA63" s="170"/>
      <c r="TB63" s="170"/>
      <c r="TC63" s="170"/>
      <c r="TD63" s="170"/>
      <c r="TE63" s="170"/>
      <c r="TF63" s="170"/>
      <c r="TG63" s="170"/>
      <c r="TH63" s="170"/>
      <c r="TI63" s="170"/>
      <c r="TJ63" s="170"/>
      <c r="TK63" s="170"/>
      <c r="TL63" s="170"/>
      <c r="TM63" s="170"/>
      <c r="TN63" s="170"/>
      <c r="TO63" s="170"/>
      <c r="TP63" s="170"/>
      <c r="TQ63" s="170"/>
      <c r="TR63" s="170"/>
      <c r="TS63" s="170"/>
      <c r="TT63" s="170"/>
      <c r="TU63" s="170"/>
      <c r="TV63" s="170"/>
      <c r="TW63" s="170"/>
      <c r="TX63" s="170"/>
      <c r="TY63" s="170"/>
      <c r="TZ63" s="170"/>
      <c r="UA63" s="170"/>
      <c r="UB63" s="170"/>
      <c r="UC63" s="170"/>
      <c r="UD63" s="170"/>
      <c r="UE63" s="170"/>
      <c r="UF63" s="170"/>
      <c r="UG63" s="170"/>
      <c r="UH63" s="170"/>
      <c r="UI63" s="170"/>
      <c r="UJ63" s="170"/>
      <c r="UK63" s="170"/>
      <c r="UL63" s="170"/>
      <c r="UM63" s="170"/>
      <c r="UN63" s="170"/>
      <c r="UO63" s="170"/>
      <c r="UP63" s="170"/>
      <c r="UQ63" s="170"/>
      <c r="UR63" s="170"/>
      <c r="US63" s="170"/>
      <c r="UT63" s="170"/>
      <c r="UU63" s="170"/>
      <c r="UV63" s="170"/>
      <c r="UW63" s="170"/>
      <c r="UX63" s="170"/>
      <c r="UY63" s="170"/>
      <c r="UZ63" s="170"/>
      <c r="VA63" s="170"/>
      <c r="VB63" s="170"/>
      <c r="VC63" s="170"/>
      <c r="VD63" s="170"/>
      <c r="VE63" s="170"/>
      <c r="VF63" s="170"/>
      <c r="VG63" s="170"/>
      <c r="VH63" s="170"/>
      <c r="VI63" s="170"/>
      <c r="VJ63" s="170"/>
      <c r="VM63" s="171">
        <f>IF(AND($VQ63&gt;0,COUNTA(H63:VJ63)=0),0,IF(AND(COUNTBLANK(D63)=0,CNGE_2024_M1_Secc3!$Q706="X",COUNTA(H63:VJ63)=0),0,IF(AND(COUNTBLANK(D63)=0,CNGE_2024_M1_Secc3!$Q706="",COUNTA(H63:VJ63)&gt;0),0,IF(AND(COUNTBLANK(D63)=1,COUNTA(H63:VJ63)=0),0,1))))</f>
        <v>0</v>
      </c>
      <c r="VN63" s="194">
        <f t="shared" si="0"/>
        <v>0</v>
      </c>
      <c r="VO63" s="200">
        <f>IF(AND(CNGE_2024_M1_Secc3!$Q706="X",COUNTA(H63:VJ63)&gt;0),1,0)</f>
        <v>0</v>
      </c>
      <c r="VP63" s="211">
        <f>IF(SUM(H63:VJ63)=SUM(CNGE_2024_M1_Secc3!S706:AD706),0,1)</f>
        <v>0</v>
      </c>
      <c r="VQ63" s="200">
        <f>IF(COUNTIF(CNGE_2024_M1_Secc3!M117,"NA")&gt;0,1,IF(AND(CNGE_2024_M1_Secc3!S117&lt;&gt;"",CNGE_2024_M1_Secc3!S117&lt;&gt;1),1,0))</f>
        <v>0</v>
      </c>
    </row>
    <row r="64" spans="1:589" customFormat="1" ht="15" customHeight="1">
      <c r="A64" s="115"/>
      <c r="B64" s="87"/>
      <c r="C64" s="32" t="s">
        <v>120</v>
      </c>
      <c r="D64" s="361" t="str">
        <f>IF(CNGE_2024_M1_Secc3!D118="","",CNGE_2024_M1_Secc3!D118)</f>
        <v/>
      </c>
      <c r="E64" s="361"/>
      <c r="F64" s="361"/>
      <c r="G64" s="361"/>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0"/>
      <c r="CQ64" s="170"/>
      <c r="CR64" s="170"/>
      <c r="CS64" s="170"/>
      <c r="CT64" s="170"/>
      <c r="CU64" s="170"/>
      <c r="CV64" s="170"/>
      <c r="CW64" s="170"/>
      <c r="CX64" s="170"/>
      <c r="CY64" s="170"/>
      <c r="CZ64" s="170"/>
      <c r="DA64" s="170"/>
      <c r="DB64" s="170"/>
      <c r="DC64" s="170"/>
      <c r="DD64" s="170"/>
      <c r="DE64" s="170"/>
      <c r="DF64" s="170"/>
      <c r="DG64" s="170"/>
      <c r="DH64" s="170"/>
      <c r="DI64" s="170"/>
      <c r="DJ64" s="170"/>
      <c r="DK64" s="170"/>
      <c r="DL64" s="170"/>
      <c r="DM64" s="170"/>
      <c r="DN64" s="170"/>
      <c r="DO64" s="170"/>
      <c r="DP64" s="170"/>
      <c r="DQ64" s="170"/>
      <c r="DR64" s="170"/>
      <c r="DS64" s="170"/>
      <c r="DT64" s="170"/>
      <c r="DU64" s="170"/>
      <c r="DV64" s="170"/>
      <c r="DW64" s="170"/>
      <c r="DX64" s="170"/>
      <c r="DY64" s="170"/>
      <c r="DZ64" s="170"/>
      <c r="EA64" s="170"/>
      <c r="EB64" s="170"/>
      <c r="EC64" s="170"/>
      <c r="ED64" s="170"/>
      <c r="EE64" s="170"/>
      <c r="EF64" s="170"/>
      <c r="EG64" s="170"/>
      <c r="EH64" s="170"/>
      <c r="EI64" s="170"/>
      <c r="EJ64" s="170"/>
      <c r="EK64" s="170"/>
      <c r="EL64" s="170"/>
      <c r="EM64" s="170"/>
      <c r="EN64" s="170"/>
      <c r="EO64" s="170"/>
      <c r="EP64" s="170"/>
      <c r="EQ64" s="170"/>
      <c r="ER64" s="170"/>
      <c r="ES64" s="170"/>
      <c r="ET64" s="170"/>
      <c r="EU64" s="170"/>
      <c r="EV64" s="170"/>
      <c r="EW64" s="170"/>
      <c r="EX64" s="170"/>
      <c r="EY64" s="170"/>
      <c r="EZ64" s="170"/>
      <c r="FA64" s="170"/>
      <c r="FB64" s="170"/>
      <c r="FC64" s="170"/>
      <c r="FD64" s="170"/>
      <c r="FE64" s="170"/>
      <c r="FF64" s="170"/>
      <c r="FG64" s="170"/>
      <c r="FH64" s="170"/>
      <c r="FI64" s="170"/>
      <c r="FJ64" s="170"/>
      <c r="FK64" s="170"/>
      <c r="FL64" s="170"/>
      <c r="FM64" s="170"/>
      <c r="FN64" s="170"/>
      <c r="FO64" s="170"/>
      <c r="FP64" s="170"/>
      <c r="FQ64" s="170"/>
      <c r="FR64" s="170"/>
      <c r="FS64" s="170"/>
      <c r="FT64" s="170"/>
      <c r="FU64" s="170"/>
      <c r="FV64" s="170"/>
      <c r="FW64" s="170"/>
      <c r="FX64" s="170"/>
      <c r="FY64" s="170"/>
      <c r="FZ64" s="170"/>
      <c r="GA64" s="170"/>
      <c r="GB64" s="170"/>
      <c r="GC64" s="170"/>
      <c r="GD64" s="170"/>
      <c r="GE64" s="170"/>
      <c r="GF64" s="170"/>
      <c r="GG64" s="170"/>
      <c r="GH64" s="170"/>
      <c r="GI64" s="170"/>
      <c r="GJ64" s="170"/>
      <c r="GK64" s="170"/>
      <c r="GL64" s="170"/>
      <c r="GM64" s="170"/>
      <c r="GN64" s="170"/>
      <c r="GO64" s="170"/>
      <c r="GP64" s="170"/>
      <c r="GQ64" s="170"/>
      <c r="GR64" s="170"/>
      <c r="GS64" s="170"/>
      <c r="GT64" s="170"/>
      <c r="GU64" s="170"/>
      <c r="GV64" s="170"/>
      <c r="GW64" s="170"/>
      <c r="GX64" s="170"/>
      <c r="GY64" s="170"/>
      <c r="GZ64" s="170"/>
      <c r="HA64" s="170"/>
      <c r="HB64" s="170"/>
      <c r="HC64" s="170"/>
      <c r="HD64" s="170"/>
      <c r="HE64" s="170"/>
      <c r="HF64" s="170"/>
      <c r="HG64" s="170"/>
      <c r="HH64" s="170"/>
      <c r="HI64" s="170"/>
      <c r="HJ64" s="170"/>
      <c r="HK64" s="170"/>
      <c r="HL64" s="170"/>
      <c r="HM64" s="170"/>
      <c r="HN64" s="170"/>
      <c r="HO64" s="170"/>
      <c r="HP64" s="170"/>
      <c r="HQ64" s="170"/>
      <c r="HR64" s="170"/>
      <c r="HS64" s="170"/>
      <c r="HT64" s="170"/>
      <c r="HU64" s="170"/>
      <c r="HV64" s="170"/>
      <c r="HW64" s="170"/>
      <c r="HX64" s="170"/>
      <c r="HY64" s="170"/>
      <c r="HZ64" s="170"/>
      <c r="IA64" s="170"/>
      <c r="IB64" s="170"/>
      <c r="IC64" s="170"/>
      <c r="ID64" s="170"/>
      <c r="IE64" s="170"/>
      <c r="IF64" s="170"/>
      <c r="IG64" s="170"/>
      <c r="IH64" s="170"/>
      <c r="II64" s="170"/>
      <c r="IJ64" s="170"/>
      <c r="IK64" s="170"/>
      <c r="IL64" s="170"/>
      <c r="IM64" s="170"/>
      <c r="IN64" s="170"/>
      <c r="IO64" s="170"/>
      <c r="IP64" s="170"/>
      <c r="IQ64" s="170"/>
      <c r="IR64" s="170"/>
      <c r="IS64" s="170"/>
      <c r="IT64" s="170"/>
      <c r="IU64" s="170"/>
      <c r="IV64" s="170"/>
      <c r="IW64" s="170"/>
      <c r="IX64" s="170"/>
      <c r="IY64" s="170"/>
      <c r="IZ64" s="170"/>
      <c r="JA64" s="170"/>
      <c r="JB64" s="170"/>
      <c r="JC64" s="170"/>
      <c r="JD64" s="170"/>
      <c r="JE64" s="170"/>
      <c r="JF64" s="170"/>
      <c r="JG64" s="170"/>
      <c r="JH64" s="170"/>
      <c r="JI64" s="170"/>
      <c r="JJ64" s="170"/>
      <c r="JK64" s="170"/>
      <c r="JL64" s="170"/>
      <c r="JM64" s="170"/>
      <c r="JN64" s="170"/>
      <c r="JO64" s="170"/>
      <c r="JP64" s="170"/>
      <c r="JQ64" s="170"/>
      <c r="JR64" s="170"/>
      <c r="JS64" s="170"/>
      <c r="JT64" s="170"/>
      <c r="JU64" s="170"/>
      <c r="JV64" s="170"/>
      <c r="JW64" s="170"/>
      <c r="JX64" s="170"/>
      <c r="JY64" s="170"/>
      <c r="JZ64" s="170"/>
      <c r="KA64" s="170"/>
      <c r="KB64" s="170"/>
      <c r="KC64" s="170"/>
      <c r="KD64" s="170"/>
      <c r="KE64" s="170"/>
      <c r="KF64" s="170"/>
      <c r="KG64" s="170"/>
      <c r="KH64" s="170"/>
      <c r="KI64" s="170"/>
      <c r="KJ64" s="170"/>
      <c r="KK64" s="170"/>
      <c r="KL64" s="170"/>
      <c r="KM64" s="170"/>
      <c r="KN64" s="170"/>
      <c r="KO64" s="170"/>
      <c r="KP64" s="170"/>
      <c r="KQ64" s="170"/>
      <c r="KR64" s="170"/>
      <c r="KS64" s="170"/>
      <c r="KT64" s="170"/>
      <c r="KU64" s="170"/>
      <c r="KV64" s="170"/>
      <c r="KW64" s="170"/>
      <c r="KX64" s="170"/>
      <c r="KY64" s="170"/>
      <c r="KZ64" s="170"/>
      <c r="LA64" s="170"/>
      <c r="LB64" s="170"/>
      <c r="LC64" s="170"/>
      <c r="LD64" s="170"/>
      <c r="LE64" s="170"/>
      <c r="LF64" s="170"/>
      <c r="LG64" s="170"/>
      <c r="LH64" s="170"/>
      <c r="LI64" s="170"/>
      <c r="LJ64" s="170"/>
      <c r="LK64" s="170"/>
      <c r="LL64" s="170"/>
      <c r="LM64" s="170"/>
      <c r="LN64" s="170"/>
      <c r="LO64" s="170"/>
      <c r="LP64" s="170"/>
      <c r="LQ64" s="170"/>
      <c r="LR64" s="170"/>
      <c r="LS64" s="170"/>
      <c r="LT64" s="170"/>
      <c r="LU64" s="170"/>
      <c r="LV64" s="170"/>
      <c r="LW64" s="170"/>
      <c r="LX64" s="170"/>
      <c r="LY64" s="170"/>
      <c r="LZ64" s="170"/>
      <c r="MA64" s="170"/>
      <c r="MB64" s="170"/>
      <c r="MC64" s="170"/>
      <c r="MD64" s="170"/>
      <c r="ME64" s="170"/>
      <c r="MF64" s="170"/>
      <c r="MG64" s="170"/>
      <c r="MH64" s="170"/>
      <c r="MI64" s="170"/>
      <c r="MJ64" s="170"/>
      <c r="MK64" s="170"/>
      <c r="ML64" s="170"/>
      <c r="MM64" s="170"/>
      <c r="MN64" s="170"/>
      <c r="MO64" s="170"/>
      <c r="MP64" s="170"/>
      <c r="MQ64" s="170"/>
      <c r="MR64" s="170"/>
      <c r="MS64" s="170"/>
      <c r="MT64" s="170"/>
      <c r="MU64" s="170"/>
      <c r="MV64" s="170"/>
      <c r="MW64" s="170"/>
      <c r="MX64" s="170"/>
      <c r="MY64" s="170"/>
      <c r="MZ64" s="170"/>
      <c r="NA64" s="170"/>
      <c r="NB64" s="170"/>
      <c r="NC64" s="170"/>
      <c r="ND64" s="170"/>
      <c r="NE64" s="170"/>
      <c r="NF64" s="170"/>
      <c r="NG64" s="170"/>
      <c r="NH64" s="170"/>
      <c r="NI64" s="170"/>
      <c r="NJ64" s="170"/>
      <c r="NK64" s="170"/>
      <c r="NL64" s="170"/>
      <c r="NM64" s="170"/>
      <c r="NN64" s="170"/>
      <c r="NO64" s="170"/>
      <c r="NP64" s="170"/>
      <c r="NQ64" s="170"/>
      <c r="NR64" s="170"/>
      <c r="NS64" s="170"/>
      <c r="NT64" s="170"/>
      <c r="NU64" s="170"/>
      <c r="NV64" s="170"/>
      <c r="NW64" s="170"/>
      <c r="NX64" s="170"/>
      <c r="NY64" s="170"/>
      <c r="NZ64" s="170"/>
      <c r="OA64" s="170"/>
      <c r="OB64" s="170"/>
      <c r="OC64" s="170"/>
      <c r="OD64" s="170"/>
      <c r="OE64" s="170"/>
      <c r="OF64" s="170"/>
      <c r="OG64" s="170"/>
      <c r="OH64" s="170"/>
      <c r="OI64" s="170"/>
      <c r="OJ64" s="170"/>
      <c r="OK64" s="170"/>
      <c r="OL64" s="170"/>
      <c r="OM64" s="170"/>
      <c r="ON64" s="170"/>
      <c r="OO64" s="170"/>
      <c r="OP64" s="170"/>
      <c r="OQ64" s="170"/>
      <c r="OR64" s="170"/>
      <c r="OS64" s="170"/>
      <c r="OT64" s="170"/>
      <c r="OU64" s="170"/>
      <c r="OV64" s="170"/>
      <c r="OW64" s="170"/>
      <c r="OX64" s="170"/>
      <c r="OY64" s="170"/>
      <c r="OZ64" s="170"/>
      <c r="PA64" s="170"/>
      <c r="PB64" s="170"/>
      <c r="PC64" s="170"/>
      <c r="PD64" s="170"/>
      <c r="PE64" s="170"/>
      <c r="PF64" s="170"/>
      <c r="PG64" s="170"/>
      <c r="PH64" s="170"/>
      <c r="PI64" s="170"/>
      <c r="PJ64" s="170"/>
      <c r="PK64" s="170"/>
      <c r="PL64" s="170"/>
      <c r="PM64" s="170"/>
      <c r="PN64" s="170"/>
      <c r="PO64" s="170"/>
      <c r="PP64" s="170"/>
      <c r="PQ64" s="170"/>
      <c r="PR64" s="170"/>
      <c r="PS64" s="170"/>
      <c r="PT64" s="170"/>
      <c r="PU64" s="170"/>
      <c r="PV64" s="170"/>
      <c r="PW64" s="170"/>
      <c r="PX64" s="170"/>
      <c r="PY64" s="170"/>
      <c r="PZ64" s="170"/>
      <c r="QA64" s="170"/>
      <c r="QB64" s="170"/>
      <c r="QC64" s="170"/>
      <c r="QD64" s="170"/>
      <c r="QE64" s="170"/>
      <c r="QF64" s="170"/>
      <c r="QG64" s="170"/>
      <c r="QH64" s="170"/>
      <c r="QI64" s="170"/>
      <c r="QJ64" s="170"/>
      <c r="QK64" s="170"/>
      <c r="QL64" s="170"/>
      <c r="QM64" s="170"/>
      <c r="QN64" s="170"/>
      <c r="QO64" s="170"/>
      <c r="QP64" s="170"/>
      <c r="QQ64" s="170"/>
      <c r="QR64" s="170"/>
      <c r="QS64" s="170"/>
      <c r="QT64" s="170"/>
      <c r="QU64" s="170"/>
      <c r="QV64" s="170"/>
      <c r="QW64" s="170"/>
      <c r="QX64" s="170"/>
      <c r="QY64" s="170"/>
      <c r="QZ64" s="170"/>
      <c r="RA64" s="170"/>
      <c r="RB64" s="170"/>
      <c r="RC64" s="170"/>
      <c r="RD64" s="170"/>
      <c r="RE64" s="170"/>
      <c r="RF64" s="170"/>
      <c r="RG64" s="170"/>
      <c r="RH64" s="170"/>
      <c r="RI64" s="170"/>
      <c r="RJ64" s="170"/>
      <c r="RK64" s="170"/>
      <c r="RL64" s="170"/>
      <c r="RM64" s="170"/>
      <c r="RN64" s="170"/>
      <c r="RO64" s="170"/>
      <c r="RP64" s="170"/>
      <c r="RQ64" s="170"/>
      <c r="RR64" s="170"/>
      <c r="RS64" s="170"/>
      <c r="RT64" s="170"/>
      <c r="RU64" s="170"/>
      <c r="RV64" s="170"/>
      <c r="RW64" s="170"/>
      <c r="RX64" s="170"/>
      <c r="RY64" s="170"/>
      <c r="RZ64" s="170"/>
      <c r="SA64" s="170"/>
      <c r="SB64" s="170"/>
      <c r="SC64" s="170"/>
      <c r="SD64" s="170"/>
      <c r="SE64" s="170"/>
      <c r="SF64" s="170"/>
      <c r="SG64" s="170"/>
      <c r="SH64" s="170"/>
      <c r="SI64" s="170"/>
      <c r="SJ64" s="170"/>
      <c r="SK64" s="170"/>
      <c r="SL64" s="170"/>
      <c r="SM64" s="170"/>
      <c r="SN64" s="170"/>
      <c r="SO64" s="170"/>
      <c r="SP64" s="170"/>
      <c r="SQ64" s="170"/>
      <c r="SR64" s="170"/>
      <c r="SS64" s="170"/>
      <c r="ST64" s="170"/>
      <c r="SU64" s="170"/>
      <c r="SV64" s="170"/>
      <c r="SW64" s="170"/>
      <c r="SX64" s="170"/>
      <c r="SY64" s="170"/>
      <c r="SZ64" s="170"/>
      <c r="TA64" s="170"/>
      <c r="TB64" s="170"/>
      <c r="TC64" s="170"/>
      <c r="TD64" s="170"/>
      <c r="TE64" s="170"/>
      <c r="TF64" s="170"/>
      <c r="TG64" s="170"/>
      <c r="TH64" s="170"/>
      <c r="TI64" s="170"/>
      <c r="TJ64" s="170"/>
      <c r="TK64" s="170"/>
      <c r="TL64" s="170"/>
      <c r="TM64" s="170"/>
      <c r="TN64" s="170"/>
      <c r="TO64" s="170"/>
      <c r="TP64" s="170"/>
      <c r="TQ64" s="170"/>
      <c r="TR64" s="170"/>
      <c r="TS64" s="170"/>
      <c r="TT64" s="170"/>
      <c r="TU64" s="170"/>
      <c r="TV64" s="170"/>
      <c r="TW64" s="170"/>
      <c r="TX64" s="170"/>
      <c r="TY64" s="170"/>
      <c r="TZ64" s="170"/>
      <c r="UA64" s="170"/>
      <c r="UB64" s="170"/>
      <c r="UC64" s="170"/>
      <c r="UD64" s="170"/>
      <c r="UE64" s="170"/>
      <c r="UF64" s="170"/>
      <c r="UG64" s="170"/>
      <c r="UH64" s="170"/>
      <c r="UI64" s="170"/>
      <c r="UJ64" s="170"/>
      <c r="UK64" s="170"/>
      <c r="UL64" s="170"/>
      <c r="UM64" s="170"/>
      <c r="UN64" s="170"/>
      <c r="UO64" s="170"/>
      <c r="UP64" s="170"/>
      <c r="UQ64" s="170"/>
      <c r="UR64" s="170"/>
      <c r="US64" s="170"/>
      <c r="UT64" s="170"/>
      <c r="UU64" s="170"/>
      <c r="UV64" s="170"/>
      <c r="UW64" s="170"/>
      <c r="UX64" s="170"/>
      <c r="UY64" s="170"/>
      <c r="UZ64" s="170"/>
      <c r="VA64" s="170"/>
      <c r="VB64" s="170"/>
      <c r="VC64" s="170"/>
      <c r="VD64" s="170"/>
      <c r="VE64" s="170"/>
      <c r="VF64" s="170"/>
      <c r="VG64" s="170"/>
      <c r="VH64" s="170"/>
      <c r="VI64" s="170"/>
      <c r="VJ64" s="170"/>
      <c r="VM64" s="171">
        <f>IF(AND($VQ64&gt;0,COUNTA(H64:VJ64)=0),0,IF(AND(COUNTBLANK(D64)=0,CNGE_2024_M1_Secc3!$Q707="X",COUNTA(H64:VJ64)=0),0,IF(AND(COUNTBLANK(D64)=0,CNGE_2024_M1_Secc3!$Q707="",COUNTA(H64:VJ64)&gt;0),0,IF(AND(COUNTBLANK(D64)=1,COUNTA(H64:VJ64)=0),0,1))))</f>
        <v>0</v>
      </c>
      <c r="VN64" s="194">
        <f t="shared" si="0"/>
        <v>0</v>
      </c>
      <c r="VO64" s="200">
        <f>IF(AND(CNGE_2024_M1_Secc3!$Q707="X",COUNTA(H64:VJ64)&gt;0),1,0)</f>
        <v>0</v>
      </c>
      <c r="VP64" s="211">
        <f>IF(SUM(H64:VJ64)=SUM(CNGE_2024_M1_Secc3!S707:AD707),0,1)</f>
        <v>0</v>
      </c>
      <c r="VQ64" s="200">
        <f>IF(COUNTIF(CNGE_2024_M1_Secc3!M118,"NA")&gt;0,1,IF(AND(CNGE_2024_M1_Secc3!S118&lt;&gt;"",CNGE_2024_M1_Secc3!S118&lt;&gt;1),1,0))</f>
        <v>0</v>
      </c>
    </row>
    <row r="65" spans="1:589" customFormat="1" ht="15" customHeight="1">
      <c r="A65" s="115"/>
      <c r="B65" s="87"/>
      <c r="C65" s="32" t="s">
        <v>121</v>
      </c>
      <c r="D65" s="361" t="str">
        <f>IF(CNGE_2024_M1_Secc3!D119="","",CNGE_2024_M1_Secc3!D119)</f>
        <v/>
      </c>
      <c r="E65" s="361"/>
      <c r="F65" s="361"/>
      <c r="G65" s="361"/>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0"/>
      <c r="BR65" s="170"/>
      <c r="BS65" s="170"/>
      <c r="BT65" s="170"/>
      <c r="BU65" s="170"/>
      <c r="BV65" s="170"/>
      <c r="BW65" s="170"/>
      <c r="BX65" s="170"/>
      <c r="BY65" s="170"/>
      <c r="BZ65" s="170"/>
      <c r="CA65" s="170"/>
      <c r="CB65" s="170"/>
      <c r="CC65" s="170"/>
      <c r="CD65" s="170"/>
      <c r="CE65" s="170"/>
      <c r="CF65" s="170"/>
      <c r="CG65" s="170"/>
      <c r="CH65" s="170"/>
      <c r="CI65" s="170"/>
      <c r="CJ65" s="170"/>
      <c r="CK65" s="170"/>
      <c r="CL65" s="170"/>
      <c r="CM65" s="170"/>
      <c r="CN65" s="170"/>
      <c r="CO65" s="170"/>
      <c r="CP65" s="170"/>
      <c r="CQ65" s="170"/>
      <c r="CR65" s="170"/>
      <c r="CS65" s="170"/>
      <c r="CT65" s="170"/>
      <c r="CU65" s="170"/>
      <c r="CV65" s="170"/>
      <c r="CW65" s="170"/>
      <c r="CX65" s="170"/>
      <c r="CY65" s="170"/>
      <c r="CZ65" s="170"/>
      <c r="DA65" s="170"/>
      <c r="DB65" s="170"/>
      <c r="DC65" s="170"/>
      <c r="DD65" s="170"/>
      <c r="DE65" s="170"/>
      <c r="DF65" s="170"/>
      <c r="DG65" s="170"/>
      <c r="DH65" s="170"/>
      <c r="DI65" s="170"/>
      <c r="DJ65" s="170"/>
      <c r="DK65" s="170"/>
      <c r="DL65" s="170"/>
      <c r="DM65" s="170"/>
      <c r="DN65" s="170"/>
      <c r="DO65" s="170"/>
      <c r="DP65" s="170"/>
      <c r="DQ65" s="170"/>
      <c r="DR65" s="170"/>
      <c r="DS65" s="170"/>
      <c r="DT65" s="170"/>
      <c r="DU65" s="170"/>
      <c r="DV65" s="170"/>
      <c r="DW65" s="170"/>
      <c r="DX65" s="170"/>
      <c r="DY65" s="170"/>
      <c r="DZ65" s="170"/>
      <c r="EA65" s="170"/>
      <c r="EB65" s="170"/>
      <c r="EC65" s="170"/>
      <c r="ED65" s="170"/>
      <c r="EE65" s="170"/>
      <c r="EF65" s="170"/>
      <c r="EG65" s="170"/>
      <c r="EH65" s="170"/>
      <c r="EI65" s="170"/>
      <c r="EJ65" s="170"/>
      <c r="EK65" s="170"/>
      <c r="EL65" s="170"/>
      <c r="EM65" s="170"/>
      <c r="EN65" s="170"/>
      <c r="EO65" s="170"/>
      <c r="EP65" s="170"/>
      <c r="EQ65" s="170"/>
      <c r="ER65" s="170"/>
      <c r="ES65" s="170"/>
      <c r="ET65" s="170"/>
      <c r="EU65" s="170"/>
      <c r="EV65" s="170"/>
      <c r="EW65" s="170"/>
      <c r="EX65" s="170"/>
      <c r="EY65" s="170"/>
      <c r="EZ65" s="170"/>
      <c r="FA65" s="170"/>
      <c r="FB65" s="170"/>
      <c r="FC65" s="170"/>
      <c r="FD65" s="170"/>
      <c r="FE65" s="170"/>
      <c r="FF65" s="170"/>
      <c r="FG65" s="170"/>
      <c r="FH65" s="170"/>
      <c r="FI65" s="170"/>
      <c r="FJ65" s="170"/>
      <c r="FK65" s="170"/>
      <c r="FL65" s="170"/>
      <c r="FM65" s="170"/>
      <c r="FN65" s="170"/>
      <c r="FO65" s="170"/>
      <c r="FP65" s="170"/>
      <c r="FQ65" s="170"/>
      <c r="FR65" s="170"/>
      <c r="FS65" s="170"/>
      <c r="FT65" s="170"/>
      <c r="FU65" s="170"/>
      <c r="FV65" s="170"/>
      <c r="FW65" s="170"/>
      <c r="FX65" s="170"/>
      <c r="FY65" s="170"/>
      <c r="FZ65" s="170"/>
      <c r="GA65" s="170"/>
      <c r="GB65" s="170"/>
      <c r="GC65" s="170"/>
      <c r="GD65" s="170"/>
      <c r="GE65" s="170"/>
      <c r="GF65" s="170"/>
      <c r="GG65" s="170"/>
      <c r="GH65" s="170"/>
      <c r="GI65" s="170"/>
      <c r="GJ65" s="170"/>
      <c r="GK65" s="170"/>
      <c r="GL65" s="170"/>
      <c r="GM65" s="170"/>
      <c r="GN65" s="170"/>
      <c r="GO65" s="170"/>
      <c r="GP65" s="170"/>
      <c r="GQ65" s="170"/>
      <c r="GR65" s="170"/>
      <c r="GS65" s="170"/>
      <c r="GT65" s="170"/>
      <c r="GU65" s="170"/>
      <c r="GV65" s="170"/>
      <c r="GW65" s="170"/>
      <c r="GX65" s="170"/>
      <c r="GY65" s="170"/>
      <c r="GZ65" s="170"/>
      <c r="HA65" s="170"/>
      <c r="HB65" s="170"/>
      <c r="HC65" s="170"/>
      <c r="HD65" s="170"/>
      <c r="HE65" s="170"/>
      <c r="HF65" s="170"/>
      <c r="HG65" s="170"/>
      <c r="HH65" s="170"/>
      <c r="HI65" s="170"/>
      <c r="HJ65" s="170"/>
      <c r="HK65" s="170"/>
      <c r="HL65" s="170"/>
      <c r="HM65" s="170"/>
      <c r="HN65" s="170"/>
      <c r="HO65" s="170"/>
      <c r="HP65" s="170"/>
      <c r="HQ65" s="170"/>
      <c r="HR65" s="170"/>
      <c r="HS65" s="170"/>
      <c r="HT65" s="170"/>
      <c r="HU65" s="170"/>
      <c r="HV65" s="170"/>
      <c r="HW65" s="170"/>
      <c r="HX65" s="170"/>
      <c r="HY65" s="170"/>
      <c r="HZ65" s="170"/>
      <c r="IA65" s="170"/>
      <c r="IB65" s="170"/>
      <c r="IC65" s="170"/>
      <c r="ID65" s="170"/>
      <c r="IE65" s="170"/>
      <c r="IF65" s="170"/>
      <c r="IG65" s="170"/>
      <c r="IH65" s="170"/>
      <c r="II65" s="170"/>
      <c r="IJ65" s="170"/>
      <c r="IK65" s="170"/>
      <c r="IL65" s="170"/>
      <c r="IM65" s="170"/>
      <c r="IN65" s="170"/>
      <c r="IO65" s="170"/>
      <c r="IP65" s="170"/>
      <c r="IQ65" s="170"/>
      <c r="IR65" s="170"/>
      <c r="IS65" s="170"/>
      <c r="IT65" s="170"/>
      <c r="IU65" s="170"/>
      <c r="IV65" s="170"/>
      <c r="IW65" s="170"/>
      <c r="IX65" s="170"/>
      <c r="IY65" s="170"/>
      <c r="IZ65" s="170"/>
      <c r="JA65" s="170"/>
      <c r="JB65" s="170"/>
      <c r="JC65" s="170"/>
      <c r="JD65" s="170"/>
      <c r="JE65" s="170"/>
      <c r="JF65" s="170"/>
      <c r="JG65" s="170"/>
      <c r="JH65" s="170"/>
      <c r="JI65" s="170"/>
      <c r="JJ65" s="170"/>
      <c r="JK65" s="170"/>
      <c r="JL65" s="170"/>
      <c r="JM65" s="170"/>
      <c r="JN65" s="170"/>
      <c r="JO65" s="170"/>
      <c r="JP65" s="170"/>
      <c r="JQ65" s="170"/>
      <c r="JR65" s="170"/>
      <c r="JS65" s="170"/>
      <c r="JT65" s="170"/>
      <c r="JU65" s="170"/>
      <c r="JV65" s="170"/>
      <c r="JW65" s="170"/>
      <c r="JX65" s="170"/>
      <c r="JY65" s="170"/>
      <c r="JZ65" s="170"/>
      <c r="KA65" s="170"/>
      <c r="KB65" s="170"/>
      <c r="KC65" s="170"/>
      <c r="KD65" s="170"/>
      <c r="KE65" s="170"/>
      <c r="KF65" s="170"/>
      <c r="KG65" s="170"/>
      <c r="KH65" s="170"/>
      <c r="KI65" s="170"/>
      <c r="KJ65" s="170"/>
      <c r="KK65" s="170"/>
      <c r="KL65" s="170"/>
      <c r="KM65" s="170"/>
      <c r="KN65" s="170"/>
      <c r="KO65" s="170"/>
      <c r="KP65" s="170"/>
      <c r="KQ65" s="170"/>
      <c r="KR65" s="170"/>
      <c r="KS65" s="170"/>
      <c r="KT65" s="170"/>
      <c r="KU65" s="170"/>
      <c r="KV65" s="170"/>
      <c r="KW65" s="170"/>
      <c r="KX65" s="170"/>
      <c r="KY65" s="170"/>
      <c r="KZ65" s="170"/>
      <c r="LA65" s="170"/>
      <c r="LB65" s="170"/>
      <c r="LC65" s="170"/>
      <c r="LD65" s="170"/>
      <c r="LE65" s="170"/>
      <c r="LF65" s="170"/>
      <c r="LG65" s="170"/>
      <c r="LH65" s="170"/>
      <c r="LI65" s="170"/>
      <c r="LJ65" s="170"/>
      <c r="LK65" s="170"/>
      <c r="LL65" s="170"/>
      <c r="LM65" s="170"/>
      <c r="LN65" s="170"/>
      <c r="LO65" s="170"/>
      <c r="LP65" s="170"/>
      <c r="LQ65" s="170"/>
      <c r="LR65" s="170"/>
      <c r="LS65" s="170"/>
      <c r="LT65" s="170"/>
      <c r="LU65" s="170"/>
      <c r="LV65" s="170"/>
      <c r="LW65" s="170"/>
      <c r="LX65" s="170"/>
      <c r="LY65" s="170"/>
      <c r="LZ65" s="170"/>
      <c r="MA65" s="170"/>
      <c r="MB65" s="170"/>
      <c r="MC65" s="170"/>
      <c r="MD65" s="170"/>
      <c r="ME65" s="170"/>
      <c r="MF65" s="170"/>
      <c r="MG65" s="170"/>
      <c r="MH65" s="170"/>
      <c r="MI65" s="170"/>
      <c r="MJ65" s="170"/>
      <c r="MK65" s="170"/>
      <c r="ML65" s="170"/>
      <c r="MM65" s="170"/>
      <c r="MN65" s="170"/>
      <c r="MO65" s="170"/>
      <c r="MP65" s="170"/>
      <c r="MQ65" s="170"/>
      <c r="MR65" s="170"/>
      <c r="MS65" s="170"/>
      <c r="MT65" s="170"/>
      <c r="MU65" s="170"/>
      <c r="MV65" s="170"/>
      <c r="MW65" s="170"/>
      <c r="MX65" s="170"/>
      <c r="MY65" s="170"/>
      <c r="MZ65" s="170"/>
      <c r="NA65" s="170"/>
      <c r="NB65" s="170"/>
      <c r="NC65" s="170"/>
      <c r="ND65" s="170"/>
      <c r="NE65" s="170"/>
      <c r="NF65" s="170"/>
      <c r="NG65" s="170"/>
      <c r="NH65" s="170"/>
      <c r="NI65" s="170"/>
      <c r="NJ65" s="170"/>
      <c r="NK65" s="170"/>
      <c r="NL65" s="170"/>
      <c r="NM65" s="170"/>
      <c r="NN65" s="170"/>
      <c r="NO65" s="170"/>
      <c r="NP65" s="170"/>
      <c r="NQ65" s="170"/>
      <c r="NR65" s="170"/>
      <c r="NS65" s="170"/>
      <c r="NT65" s="170"/>
      <c r="NU65" s="170"/>
      <c r="NV65" s="170"/>
      <c r="NW65" s="170"/>
      <c r="NX65" s="170"/>
      <c r="NY65" s="170"/>
      <c r="NZ65" s="170"/>
      <c r="OA65" s="170"/>
      <c r="OB65" s="170"/>
      <c r="OC65" s="170"/>
      <c r="OD65" s="170"/>
      <c r="OE65" s="170"/>
      <c r="OF65" s="170"/>
      <c r="OG65" s="170"/>
      <c r="OH65" s="170"/>
      <c r="OI65" s="170"/>
      <c r="OJ65" s="170"/>
      <c r="OK65" s="170"/>
      <c r="OL65" s="170"/>
      <c r="OM65" s="170"/>
      <c r="ON65" s="170"/>
      <c r="OO65" s="170"/>
      <c r="OP65" s="170"/>
      <c r="OQ65" s="170"/>
      <c r="OR65" s="170"/>
      <c r="OS65" s="170"/>
      <c r="OT65" s="170"/>
      <c r="OU65" s="170"/>
      <c r="OV65" s="170"/>
      <c r="OW65" s="170"/>
      <c r="OX65" s="170"/>
      <c r="OY65" s="170"/>
      <c r="OZ65" s="170"/>
      <c r="PA65" s="170"/>
      <c r="PB65" s="170"/>
      <c r="PC65" s="170"/>
      <c r="PD65" s="170"/>
      <c r="PE65" s="170"/>
      <c r="PF65" s="170"/>
      <c r="PG65" s="170"/>
      <c r="PH65" s="170"/>
      <c r="PI65" s="170"/>
      <c r="PJ65" s="170"/>
      <c r="PK65" s="170"/>
      <c r="PL65" s="170"/>
      <c r="PM65" s="170"/>
      <c r="PN65" s="170"/>
      <c r="PO65" s="170"/>
      <c r="PP65" s="170"/>
      <c r="PQ65" s="170"/>
      <c r="PR65" s="170"/>
      <c r="PS65" s="170"/>
      <c r="PT65" s="170"/>
      <c r="PU65" s="170"/>
      <c r="PV65" s="170"/>
      <c r="PW65" s="170"/>
      <c r="PX65" s="170"/>
      <c r="PY65" s="170"/>
      <c r="PZ65" s="170"/>
      <c r="QA65" s="170"/>
      <c r="QB65" s="170"/>
      <c r="QC65" s="170"/>
      <c r="QD65" s="170"/>
      <c r="QE65" s="170"/>
      <c r="QF65" s="170"/>
      <c r="QG65" s="170"/>
      <c r="QH65" s="170"/>
      <c r="QI65" s="170"/>
      <c r="QJ65" s="170"/>
      <c r="QK65" s="170"/>
      <c r="QL65" s="170"/>
      <c r="QM65" s="170"/>
      <c r="QN65" s="170"/>
      <c r="QO65" s="170"/>
      <c r="QP65" s="170"/>
      <c r="QQ65" s="170"/>
      <c r="QR65" s="170"/>
      <c r="QS65" s="170"/>
      <c r="QT65" s="170"/>
      <c r="QU65" s="170"/>
      <c r="QV65" s="170"/>
      <c r="QW65" s="170"/>
      <c r="QX65" s="170"/>
      <c r="QY65" s="170"/>
      <c r="QZ65" s="170"/>
      <c r="RA65" s="170"/>
      <c r="RB65" s="170"/>
      <c r="RC65" s="170"/>
      <c r="RD65" s="170"/>
      <c r="RE65" s="170"/>
      <c r="RF65" s="170"/>
      <c r="RG65" s="170"/>
      <c r="RH65" s="170"/>
      <c r="RI65" s="170"/>
      <c r="RJ65" s="170"/>
      <c r="RK65" s="170"/>
      <c r="RL65" s="170"/>
      <c r="RM65" s="170"/>
      <c r="RN65" s="170"/>
      <c r="RO65" s="170"/>
      <c r="RP65" s="170"/>
      <c r="RQ65" s="170"/>
      <c r="RR65" s="170"/>
      <c r="RS65" s="170"/>
      <c r="RT65" s="170"/>
      <c r="RU65" s="170"/>
      <c r="RV65" s="170"/>
      <c r="RW65" s="170"/>
      <c r="RX65" s="170"/>
      <c r="RY65" s="170"/>
      <c r="RZ65" s="170"/>
      <c r="SA65" s="170"/>
      <c r="SB65" s="170"/>
      <c r="SC65" s="170"/>
      <c r="SD65" s="170"/>
      <c r="SE65" s="170"/>
      <c r="SF65" s="170"/>
      <c r="SG65" s="170"/>
      <c r="SH65" s="170"/>
      <c r="SI65" s="170"/>
      <c r="SJ65" s="170"/>
      <c r="SK65" s="170"/>
      <c r="SL65" s="170"/>
      <c r="SM65" s="170"/>
      <c r="SN65" s="170"/>
      <c r="SO65" s="170"/>
      <c r="SP65" s="170"/>
      <c r="SQ65" s="170"/>
      <c r="SR65" s="170"/>
      <c r="SS65" s="170"/>
      <c r="ST65" s="170"/>
      <c r="SU65" s="170"/>
      <c r="SV65" s="170"/>
      <c r="SW65" s="170"/>
      <c r="SX65" s="170"/>
      <c r="SY65" s="170"/>
      <c r="SZ65" s="170"/>
      <c r="TA65" s="170"/>
      <c r="TB65" s="170"/>
      <c r="TC65" s="170"/>
      <c r="TD65" s="170"/>
      <c r="TE65" s="170"/>
      <c r="TF65" s="170"/>
      <c r="TG65" s="170"/>
      <c r="TH65" s="170"/>
      <c r="TI65" s="170"/>
      <c r="TJ65" s="170"/>
      <c r="TK65" s="170"/>
      <c r="TL65" s="170"/>
      <c r="TM65" s="170"/>
      <c r="TN65" s="170"/>
      <c r="TO65" s="170"/>
      <c r="TP65" s="170"/>
      <c r="TQ65" s="170"/>
      <c r="TR65" s="170"/>
      <c r="TS65" s="170"/>
      <c r="TT65" s="170"/>
      <c r="TU65" s="170"/>
      <c r="TV65" s="170"/>
      <c r="TW65" s="170"/>
      <c r="TX65" s="170"/>
      <c r="TY65" s="170"/>
      <c r="TZ65" s="170"/>
      <c r="UA65" s="170"/>
      <c r="UB65" s="170"/>
      <c r="UC65" s="170"/>
      <c r="UD65" s="170"/>
      <c r="UE65" s="170"/>
      <c r="UF65" s="170"/>
      <c r="UG65" s="170"/>
      <c r="UH65" s="170"/>
      <c r="UI65" s="170"/>
      <c r="UJ65" s="170"/>
      <c r="UK65" s="170"/>
      <c r="UL65" s="170"/>
      <c r="UM65" s="170"/>
      <c r="UN65" s="170"/>
      <c r="UO65" s="170"/>
      <c r="UP65" s="170"/>
      <c r="UQ65" s="170"/>
      <c r="UR65" s="170"/>
      <c r="US65" s="170"/>
      <c r="UT65" s="170"/>
      <c r="UU65" s="170"/>
      <c r="UV65" s="170"/>
      <c r="UW65" s="170"/>
      <c r="UX65" s="170"/>
      <c r="UY65" s="170"/>
      <c r="UZ65" s="170"/>
      <c r="VA65" s="170"/>
      <c r="VB65" s="170"/>
      <c r="VC65" s="170"/>
      <c r="VD65" s="170"/>
      <c r="VE65" s="170"/>
      <c r="VF65" s="170"/>
      <c r="VG65" s="170"/>
      <c r="VH65" s="170"/>
      <c r="VI65" s="170"/>
      <c r="VJ65" s="170"/>
      <c r="VM65" s="171">
        <f>IF(AND($VQ65&gt;0,COUNTA(H65:VJ65)=0),0,IF(AND(COUNTBLANK(D65)=0,CNGE_2024_M1_Secc3!$Q708="X",COUNTA(H65:VJ65)=0),0,IF(AND(COUNTBLANK(D65)=0,CNGE_2024_M1_Secc3!$Q708="",COUNTA(H65:VJ65)&gt;0),0,IF(AND(COUNTBLANK(D65)=1,COUNTA(H65:VJ65)=0),0,1))))</f>
        <v>0</v>
      </c>
      <c r="VN65" s="194">
        <f t="shared" si="0"/>
        <v>0</v>
      </c>
      <c r="VO65" s="200">
        <f>IF(AND(CNGE_2024_M1_Secc3!$Q708="X",COUNTA(H65:VJ65)&gt;0),1,0)</f>
        <v>0</v>
      </c>
      <c r="VP65" s="211">
        <f>IF(SUM(H65:VJ65)=SUM(CNGE_2024_M1_Secc3!S708:AD708),0,1)</f>
        <v>0</v>
      </c>
      <c r="VQ65" s="200">
        <f>IF(COUNTIF(CNGE_2024_M1_Secc3!M119,"NA")&gt;0,1,IF(AND(CNGE_2024_M1_Secc3!S119&lt;&gt;"",CNGE_2024_M1_Secc3!S119&lt;&gt;1),1,0))</f>
        <v>0</v>
      </c>
    </row>
    <row r="66" spans="1:589" customFormat="1" ht="15" customHeight="1">
      <c r="A66" s="115"/>
      <c r="B66" s="87"/>
      <c r="C66" s="32" t="s">
        <v>122</v>
      </c>
      <c r="D66" s="361" t="str">
        <f>IF(CNGE_2024_M1_Secc3!D120="","",CNGE_2024_M1_Secc3!D120)</f>
        <v/>
      </c>
      <c r="E66" s="361"/>
      <c r="F66" s="361"/>
      <c r="G66" s="361"/>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0"/>
      <c r="BR66" s="170"/>
      <c r="BS66" s="170"/>
      <c r="BT66" s="170"/>
      <c r="BU66" s="170"/>
      <c r="BV66" s="170"/>
      <c r="BW66" s="170"/>
      <c r="BX66" s="170"/>
      <c r="BY66" s="170"/>
      <c r="BZ66" s="170"/>
      <c r="CA66" s="170"/>
      <c r="CB66" s="170"/>
      <c r="CC66" s="170"/>
      <c r="CD66" s="170"/>
      <c r="CE66" s="170"/>
      <c r="CF66" s="170"/>
      <c r="CG66" s="170"/>
      <c r="CH66" s="170"/>
      <c r="CI66" s="170"/>
      <c r="CJ66" s="170"/>
      <c r="CK66" s="170"/>
      <c r="CL66" s="170"/>
      <c r="CM66" s="170"/>
      <c r="CN66" s="170"/>
      <c r="CO66" s="170"/>
      <c r="CP66" s="170"/>
      <c r="CQ66" s="170"/>
      <c r="CR66" s="170"/>
      <c r="CS66" s="170"/>
      <c r="CT66" s="170"/>
      <c r="CU66" s="170"/>
      <c r="CV66" s="170"/>
      <c r="CW66" s="170"/>
      <c r="CX66" s="170"/>
      <c r="CY66" s="170"/>
      <c r="CZ66" s="170"/>
      <c r="DA66" s="170"/>
      <c r="DB66" s="170"/>
      <c r="DC66" s="170"/>
      <c r="DD66" s="170"/>
      <c r="DE66" s="170"/>
      <c r="DF66" s="170"/>
      <c r="DG66" s="170"/>
      <c r="DH66" s="170"/>
      <c r="DI66" s="170"/>
      <c r="DJ66" s="170"/>
      <c r="DK66" s="170"/>
      <c r="DL66" s="170"/>
      <c r="DM66" s="170"/>
      <c r="DN66" s="170"/>
      <c r="DO66" s="170"/>
      <c r="DP66" s="170"/>
      <c r="DQ66" s="170"/>
      <c r="DR66" s="170"/>
      <c r="DS66" s="170"/>
      <c r="DT66" s="170"/>
      <c r="DU66" s="170"/>
      <c r="DV66" s="170"/>
      <c r="DW66" s="170"/>
      <c r="DX66" s="170"/>
      <c r="DY66" s="170"/>
      <c r="DZ66" s="170"/>
      <c r="EA66" s="170"/>
      <c r="EB66" s="170"/>
      <c r="EC66" s="170"/>
      <c r="ED66" s="170"/>
      <c r="EE66" s="170"/>
      <c r="EF66" s="170"/>
      <c r="EG66" s="170"/>
      <c r="EH66" s="170"/>
      <c r="EI66" s="170"/>
      <c r="EJ66" s="170"/>
      <c r="EK66" s="170"/>
      <c r="EL66" s="170"/>
      <c r="EM66" s="170"/>
      <c r="EN66" s="170"/>
      <c r="EO66" s="170"/>
      <c r="EP66" s="170"/>
      <c r="EQ66" s="170"/>
      <c r="ER66" s="170"/>
      <c r="ES66" s="170"/>
      <c r="ET66" s="170"/>
      <c r="EU66" s="170"/>
      <c r="EV66" s="170"/>
      <c r="EW66" s="170"/>
      <c r="EX66" s="170"/>
      <c r="EY66" s="170"/>
      <c r="EZ66" s="170"/>
      <c r="FA66" s="170"/>
      <c r="FB66" s="170"/>
      <c r="FC66" s="170"/>
      <c r="FD66" s="170"/>
      <c r="FE66" s="170"/>
      <c r="FF66" s="170"/>
      <c r="FG66" s="170"/>
      <c r="FH66" s="170"/>
      <c r="FI66" s="170"/>
      <c r="FJ66" s="170"/>
      <c r="FK66" s="170"/>
      <c r="FL66" s="170"/>
      <c r="FM66" s="170"/>
      <c r="FN66" s="170"/>
      <c r="FO66" s="170"/>
      <c r="FP66" s="170"/>
      <c r="FQ66" s="170"/>
      <c r="FR66" s="170"/>
      <c r="FS66" s="170"/>
      <c r="FT66" s="170"/>
      <c r="FU66" s="170"/>
      <c r="FV66" s="170"/>
      <c r="FW66" s="170"/>
      <c r="FX66" s="170"/>
      <c r="FY66" s="170"/>
      <c r="FZ66" s="170"/>
      <c r="GA66" s="170"/>
      <c r="GB66" s="170"/>
      <c r="GC66" s="170"/>
      <c r="GD66" s="170"/>
      <c r="GE66" s="170"/>
      <c r="GF66" s="170"/>
      <c r="GG66" s="170"/>
      <c r="GH66" s="170"/>
      <c r="GI66" s="170"/>
      <c r="GJ66" s="170"/>
      <c r="GK66" s="170"/>
      <c r="GL66" s="170"/>
      <c r="GM66" s="170"/>
      <c r="GN66" s="170"/>
      <c r="GO66" s="170"/>
      <c r="GP66" s="170"/>
      <c r="GQ66" s="170"/>
      <c r="GR66" s="170"/>
      <c r="GS66" s="170"/>
      <c r="GT66" s="170"/>
      <c r="GU66" s="170"/>
      <c r="GV66" s="170"/>
      <c r="GW66" s="170"/>
      <c r="GX66" s="170"/>
      <c r="GY66" s="170"/>
      <c r="GZ66" s="170"/>
      <c r="HA66" s="170"/>
      <c r="HB66" s="170"/>
      <c r="HC66" s="170"/>
      <c r="HD66" s="170"/>
      <c r="HE66" s="170"/>
      <c r="HF66" s="170"/>
      <c r="HG66" s="170"/>
      <c r="HH66" s="170"/>
      <c r="HI66" s="170"/>
      <c r="HJ66" s="170"/>
      <c r="HK66" s="170"/>
      <c r="HL66" s="170"/>
      <c r="HM66" s="170"/>
      <c r="HN66" s="170"/>
      <c r="HO66" s="170"/>
      <c r="HP66" s="170"/>
      <c r="HQ66" s="170"/>
      <c r="HR66" s="170"/>
      <c r="HS66" s="170"/>
      <c r="HT66" s="170"/>
      <c r="HU66" s="170"/>
      <c r="HV66" s="170"/>
      <c r="HW66" s="170"/>
      <c r="HX66" s="170"/>
      <c r="HY66" s="170"/>
      <c r="HZ66" s="170"/>
      <c r="IA66" s="170"/>
      <c r="IB66" s="170"/>
      <c r="IC66" s="170"/>
      <c r="ID66" s="170"/>
      <c r="IE66" s="170"/>
      <c r="IF66" s="170"/>
      <c r="IG66" s="170"/>
      <c r="IH66" s="170"/>
      <c r="II66" s="170"/>
      <c r="IJ66" s="170"/>
      <c r="IK66" s="170"/>
      <c r="IL66" s="170"/>
      <c r="IM66" s="170"/>
      <c r="IN66" s="170"/>
      <c r="IO66" s="170"/>
      <c r="IP66" s="170"/>
      <c r="IQ66" s="170"/>
      <c r="IR66" s="170"/>
      <c r="IS66" s="170"/>
      <c r="IT66" s="170"/>
      <c r="IU66" s="170"/>
      <c r="IV66" s="170"/>
      <c r="IW66" s="170"/>
      <c r="IX66" s="170"/>
      <c r="IY66" s="170"/>
      <c r="IZ66" s="170"/>
      <c r="JA66" s="170"/>
      <c r="JB66" s="170"/>
      <c r="JC66" s="170"/>
      <c r="JD66" s="170"/>
      <c r="JE66" s="170"/>
      <c r="JF66" s="170"/>
      <c r="JG66" s="170"/>
      <c r="JH66" s="170"/>
      <c r="JI66" s="170"/>
      <c r="JJ66" s="170"/>
      <c r="JK66" s="170"/>
      <c r="JL66" s="170"/>
      <c r="JM66" s="170"/>
      <c r="JN66" s="170"/>
      <c r="JO66" s="170"/>
      <c r="JP66" s="170"/>
      <c r="JQ66" s="170"/>
      <c r="JR66" s="170"/>
      <c r="JS66" s="170"/>
      <c r="JT66" s="170"/>
      <c r="JU66" s="170"/>
      <c r="JV66" s="170"/>
      <c r="JW66" s="170"/>
      <c r="JX66" s="170"/>
      <c r="JY66" s="170"/>
      <c r="JZ66" s="170"/>
      <c r="KA66" s="170"/>
      <c r="KB66" s="170"/>
      <c r="KC66" s="170"/>
      <c r="KD66" s="170"/>
      <c r="KE66" s="170"/>
      <c r="KF66" s="170"/>
      <c r="KG66" s="170"/>
      <c r="KH66" s="170"/>
      <c r="KI66" s="170"/>
      <c r="KJ66" s="170"/>
      <c r="KK66" s="170"/>
      <c r="KL66" s="170"/>
      <c r="KM66" s="170"/>
      <c r="KN66" s="170"/>
      <c r="KO66" s="170"/>
      <c r="KP66" s="170"/>
      <c r="KQ66" s="170"/>
      <c r="KR66" s="170"/>
      <c r="KS66" s="170"/>
      <c r="KT66" s="170"/>
      <c r="KU66" s="170"/>
      <c r="KV66" s="170"/>
      <c r="KW66" s="170"/>
      <c r="KX66" s="170"/>
      <c r="KY66" s="170"/>
      <c r="KZ66" s="170"/>
      <c r="LA66" s="170"/>
      <c r="LB66" s="170"/>
      <c r="LC66" s="170"/>
      <c r="LD66" s="170"/>
      <c r="LE66" s="170"/>
      <c r="LF66" s="170"/>
      <c r="LG66" s="170"/>
      <c r="LH66" s="170"/>
      <c r="LI66" s="170"/>
      <c r="LJ66" s="170"/>
      <c r="LK66" s="170"/>
      <c r="LL66" s="170"/>
      <c r="LM66" s="170"/>
      <c r="LN66" s="170"/>
      <c r="LO66" s="170"/>
      <c r="LP66" s="170"/>
      <c r="LQ66" s="170"/>
      <c r="LR66" s="170"/>
      <c r="LS66" s="170"/>
      <c r="LT66" s="170"/>
      <c r="LU66" s="170"/>
      <c r="LV66" s="170"/>
      <c r="LW66" s="170"/>
      <c r="LX66" s="170"/>
      <c r="LY66" s="170"/>
      <c r="LZ66" s="170"/>
      <c r="MA66" s="170"/>
      <c r="MB66" s="170"/>
      <c r="MC66" s="170"/>
      <c r="MD66" s="170"/>
      <c r="ME66" s="170"/>
      <c r="MF66" s="170"/>
      <c r="MG66" s="170"/>
      <c r="MH66" s="170"/>
      <c r="MI66" s="170"/>
      <c r="MJ66" s="170"/>
      <c r="MK66" s="170"/>
      <c r="ML66" s="170"/>
      <c r="MM66" s="170"/>
      <c r="MN66" s="170"/>
      <c r="MO66" s="170"/>
      <c r="MP66" s="170"/>
      <c r="MQ66" s="170"/>
      <c r="MR66" s="170"/>
      <c r="MS66" s="170"/>
      <c r="MT66" s="170"/>
      <c r="MU66" s="170"/>
      <c r="MV66" s="170"/>
      <c r="MW66" s="170"/>
      <c r="MX66" s="170"/>
      <c r="MY66" s="170"/>
      <c r="MZ66" s="170"/>
      <c r="NA66" s="170"/>
      <c r="NB66" s="170"/>
      <c r="NC66" s="170"/>
      <c r="ND66" s="170"/>
      <c r="NE66" s="170"/>
      <c r="NF66" s="170"/>
      <c r="NG66" s="170"/>
      <c r="NH66" s="170"/>
      <c r="NI66" s="170"/>
      <c r="NJ66" s="170"/>
      <c r="NK66" s="170"/>
      <c r="NL66" s="170"/>
      <c r="NM66" s="170"/>
      <c r="NN66" s="170"/>
      <c r="NO66" s="170"/>
      <c r="NP66" s="170"/>
      <c r="NQ66" s="170"/>
      <c r="NR66" s="170"/>
      <c r="NS66" s="170"/>
      <c r="NT66" s="170"/>
      <c r="NU66" s="170"/>
      <c r="NV66" s="170"/>
      <c r="NW66" s="170"/>
      <c r="NX66" s="170"/>
      <c r="NY66" s="170"/>
      <c r="NZ66" s="170"/>
      <c r="OA66" s="170"/>
      <c r="OB66" s="170"/>
      <c r="OC66" s="170"/>
      <c r="OD66" s="170"/>
      <c r="OE66" s="170"/>
      <c r="OF66" s="170"/>
      <c r="OG66" s="170"/>
      <c r="OH66" s="170"/>
      <c r="OI66" s="170"/>
      <c r="OJ66" s="170"/>
      <c r="OK66" s="170"/>
      <c r="OL66" s="170"/>
      <c r="OM66" s="170"/>
      <c r="ON66" s="170"/>
      <c r="OO66" s="170"/>
      <c r="OP66" s="170"/>
      <c r="OQ66" s="170"/>
      <c r="OR66" s="170"/>
      <c r="OS66" s="170"/>
      <c r="OT66" s="170"/>
      <c r="OU66" s="170"/>
      <c r="OV66" s="170"/>
      <c r="OW66" s="170"/>
      <c r="OX66" s="170"/>
      <c r="OY66" s="170"/>
      <c r="OZ66" s="170"/>
      <c r="PA66" s="170"/>
      <c r="PB66" s="170"/>
      <c r="PC66" s="170"/>
      <c r="PD66" s="170"/>
      <c r="PE66" s="170"/>
      <c r="PF66" s="170"/>
      <c r="PG66" s="170"/>
      <c r="PH66" s="170"/>
      <c r="PI66" s="170"/>
      <c r="PJ66" s="170"/>
      <c r="PK66" s="170"/>
      <c r="PL66" s="170"/>
      <c r="PM66" s="170"/>
      <c r="PN66" s="170"/>
      <c r="PO66" s="170"/>
      <c r="PP66" s="170"/>
      <c r="PQ66" s="170"/>
      <c r="PR66" s="170"/>
      <c r="PS66" s="170"/>
      <c r="PT66" s="170"/>
      <c r="PU66" s="170"/>
      <c r="PV66" s="170"/>
      <c r="PW66" s="170"/>
      <c r="PX66" s="170"/>
      <c r="PY66" s="170"/>
      <c r="PZ66" s="170"/>
      <c r="QA66" s="170"/>
      <c r="QB66" s="170"/>
      <c r="QC66" s="170"/>
      <c r="QD66" s="170"/>
      <c r="QE66" s="170"/>
      <c r="QF66" s="170"/>
      <c r="QG66" s="170"/>
      <c r="QH66" s="170"/>
      <c r="QI66" s="170"/>
      <c r="QJ66" s="170"/>
      <c r="QK66" s="170"/>
      <c r="QL66" s="170"/>
      <c r="QM66" s="170"/>
      <c r="QN66" s="170"/>
      <c r="QO66" s="170"/>
      <c r="QP66" s="170"/>
      <c r="QQ66" s="170"/>
      <c r="QR66" s="170"/>
      <c r="QS66" s="170"/>
      <c r="QT66" s="170"/>
      <c r="QU66" s="170"/>
      <c r="QV66" s="170"/>
      <c r="QW66" s="170"/>
      <c r="QX66" s="170"/>
      <c r="QY66" s="170"/>
      <c r="QZ66" s="170"/>
      <c r="RA66" s="170"/>
      <c r="RB66" s="170"/>
      <c r="RC66" s="170"/>
      <c r="RD66" s="170"/>
      <c r="RE66" s="170"/>
      <c r="RF66" s="170"/>
      <c r="RG66" s="170"/>
      <c r="RH66" s="170"/>
      <c r="RI66" s="170"/>
      <c r="RJ66" s="170"/>
      <c r="RK66" s="170"/>
      <c r="RL66" s="170"/>
      <c r="RM66" s="170"/>
      <c r="RN66" s="170"/>
      <c r="RO66" s="170"/>
      <c r="RP66" s="170"/>
      <c r="RQ66" s="170"/>
      <c r="RR66" s="170"/>
      <c r="RS66" s="170"/>
      <c r="RT66" s="170"/>
      <c r="RU66" s="170"/>
      <c r="RV66" s="170"/>
      <c r="RW66" s="170"/>
      <c r="RX66" s="170"/>
      <c r="RY66" s="170"/>
      <c r="RZ66" s="170"/>
      <c r="SA66" s="170"/>
      <c r="SB66" s="170"/>
      <c r="SC66" s="170"/>
      <c r="SD66" s="170"/>
      <c r="SE66" s="170"/>
      <c r="SF66" s="170"/>
      <c r="SG66" s="170"/>
      <c r="SH66" s="170"/>
      <c r="SI66" s="170"/>
      <c r="SJ66" s="170"/>
      <c r="SK66" s="170"/>
      <c r="SL66" s="170"/>
      <c r="SM66" s="170"/>
      <c r="SN66" s="170"/>
      <c r="SO66" s="170"/>
      <c r="SP66" s="170"/>
      <c r="SQ66" s="170"/>
      <c r="SR66" s="170"/>
      <c r="SS66" s="170"/>
      <c r="ST66" s="170"/>
      <c r="SU66" s="170"/>
      <c r="SV66" s="170"/>
      <c r="SW66" s="170"/>
      <c r="SX66" s="170"/>
      <c r="SY66" s="170"/>
      <c r="SZ66" s="170"/>
      <c r="TA66" s="170"/>
      <c r="TB66" s="170"/>
      <c r="TC66" s="170"/>
      <c r="TD66" s="170"/>
      <c r="TE66" s="170"/>
      <c r="TF66" s="170"/>
      <c r="TG66" s="170"/>
      <c r="TH66" s="170"/>
      <c r="TI66" s="170"/>
      <c r="TJ66" s="170"/>
      <c r="TK66" s="170"/>
      <c r="TL66" s="170"/>
      <c r="TM66" s="170"/>
      <c r="TN66" s="170"/>
      <c r="TO66" s="170"/>
      <c r="TP66" s="170"/>
      <c r="TQ66" s="170"/>
      <c r="TR66" s="170"/>
      <c r="TS66" s="170"/>
      <c r="TT66" s="170"/>
      <c r="TU66" s="170"/>
      <c r="TV66" s="170"/>
      <c r="TW66" s="170"/>
      <c r="TX66" s="170"/>
      <c r="TY66" s="170"/>
      <c r="TZ66" s="170"/>
      <c r="UA66" s="170"/>
      <c r="UB66" s="170"/>
      <c r="UC66" s="170"/>
      <c r="UD66" s="170"/>
      <c r="UE66" s="170"/>
      <c r="UF66" s="170"/>
      <c r="UG66" s="170"/>
      <c r="UH66" s="170"/>
      <c r="UI66" s="170"/>
      <c r="UJ66" s="170"/>
      <c r="UK66" s="170"/>
      <c r="UL66" s="170"/>
      <c r="UM66" s="170"/>
      <c r="UN66" s="170"/>
      <c r="UO66" s="170"/>
      <c r="UP66" s="170"/>
      <c r="UQ66" s="170"/>
      <c r="UR66" s="170"/>
      <c r="US66" s="170"/>
      <c r="UT66" s="170"/>
      <c r="UU66" s="170"/>
      <c r="UV66" s="170"/>
      <c r="UW66" s="170"/>
      <c r="UX66" s="170"/>
      <c r="UY66" s="170"/>
      <c r="UZ66" s="170"/>
      <c r="VA66" s="170"/>
      <c r="VB66" s="170"/>
      <c r="VC66" s="170"/>
      <c r="VD66" s="170"/>
      <c r="VE66" s="170"/>
      <c r="VF66" s="170"/>
      <c r="VG66" s="170"/>
      <c r="VH66" s="170"/>
      <c r="VI66" s="170"/>
      <c r="VJ66" s="170"/>
      <c r="VM66" s="171">
        <f>IF(AND($VQ66&gt;0,COUNTA(H66:VJ66)=0),0,IF(AND(COUNTBLANK(D66)=0,CNGE_2024_M1_Secc3!$Q709="X",COUNTA(H66:VJ66)=0),0,IF(AND(COUNTBLANK(D66)=0,CNGE_2024_M1_Secc3!$Q709="",COUNTA(H66:VJ66)&gt;0),0,IF(AND(COUNTBLANK(D66)=1,COUNTA(H66:VJ66)=0),0,1))))</f>
        <v>0</v>
      </c>
      <c r="VN66" s="194">
        <f t="shared" si="0"/>
        <v>0</v>
      </c>
      <c r="VO66" s="200">
        <f>IF(AND(CNGE_2024_M1_Secc3!$Q709="X",COUNTA(H66:VJ66)&gt;0),1,0)</f>
        <v>0</v>
      </c>
      <c r="VP66" s="211">
        <f>IF(SUM(H66:VJ66)=SUM(CNGE_2024_M1_Secc3!S709:AD709),0,1)</f>
        <v>0</v>
      </c>
      <c r="VQ66" s="200">
        <f>IF(COUNTIF(CNGE_2024_M1_Secc3!M120,"NA")&gt;0,1,IF(AND(CNGE_2024_M1_Secc3!S120&lt;&gt;"",CNGE_2024_M1_Secc3!S120&lt;&gt;1),1,0))</f>
        <v>0</v>
      </c>
    </row>
    <row r="67" spans="1:589" customFormat="1" ht="15" customHeight="1">
      <c r="A67" s="115"/>
      <c r="B67" s="87"/>
      <c r="C67" s="32" t="s">
        <v>123</v>
      </c>
      <c r="D67" s="361" t="str">
        <f>IF(CNGE_2024_M1_Secc3!D121="","",CNGE_2024_M1_Secc3!D121)</f>
        <v/>
      </c>
      <c r="E67" s="361"/>
      <c r="F67" s="361"/>
      <c r="G67" s="361"/>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M67" s="171">
        <f>IF(AND($VQ67&gt;0,COUNTA(H67:VJ67)=0),0,IF(AND(COUNTBLANK(D67)=0,CNGE_2024_M1_Secc3!$Q710="X",COUNTA(H67:VJ67)=0),0,IF(AND(COUNTBLANK(D67)=0,CNGE_2024_M1_Secc3!$Q710="",COUNTA(H67:VJ67)&gt;0),0,IF(AND(COUNTBLANK(D67)=1,COUNTA(H67:VJ67)=0),0,1))))</f>
        <v>0</v>
      </c>
      <c r="VN67" s="194">
        <f t="shared" si="0"/>
        <v>0</v>
      </c>
      <c r="VO67" s="200">
        <f>IF(AND(CNGE_2024_M1_Secc3!$Q710="X",COUNTA(H67:VJ67)&gt;0),1,0)</f>
        <v>0</v>
      </c>
      <c r="VP67" s="211">
        <f>IF(SUM(H67:VJ67)=SUM(CNGE_2024_M1_Secc3!S710:AD710),0,1)</f>
        <v>0</v>
      </c>
      <c r="VQ67" s="200">
        <f>IF(COUNTIF(CNGE_2024_M1_Secc3!M121,"NA")&gt;0,1,IF(AND(CNGE_2024_M1_Secc3!S121&lt;&gt;"",CNGE_2024_M1_Secc3!S121&lt;&gt;1),1,0))</f>
        <v>0</v>
      </c>
    </row>
    <row r="68" spans="1:589" customFormat="1" ht="15" customHeight="1">
      <c r="A68" s="115"/>
      <c r="B68" s="87"/>
      <c r="C68" s="32" t="s">
        <v>124</v>
      </c>
      <c r="D68" s="361" t="str">
        <f>IF(CNGE_2024_M1_Secc3!D122="","",CNGE_2024_M1_Secc3!D122)</f>
        <v/>
      </c>
      <c r="E68" s="361"/>
      <c r="F68" s="361"/>
      <c r="G68" s="361"/>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c r="AZ68" s="170"/>
      <c r="BA68" s="170"/>
      <c r="BB68" s="170"/>
      <c r="BC68" s="170"/>
      <c r="BD68" s="170"/>
      <c r="BE68" s="170"/>
      <c r="BF68" s="170"/>
      <c r="BG68" s="170"/>
      <c r="BH68" s="170"/>
      <c r="BI68" s="170"/>
      <c r="BJ68" s="170"/>
      <c r="BK68" s="170"/>
      <c r="BL68" s="170"/>
      <c r="BM68" s="170"/>
      <c r="BN68" s="170"/>
      <c r="BO68" s="170"/>
      <c r="BP68" s="170"/>
      <c r="BQ68" s="170"/>
      <c r="BR68" s="170"/>
      <c r="BS68" s="170"/>
      <c r="BT68" s="170"/>
      <c r="BU68" s="170"/>
      <c r="BV68" s="170"/>
      <c r="BW68" s="170"/>
      <c r="BX68" s="170"/>
      <c r="BY68" s="170"/>
      <c r="BZ68" s="170"/>
      <c r="CA68" s="170"/>
      <c r="CB68" s="170"/>
      <c r="CC68" s="170"/>
      <c r="CD68" s="170"/>
      <c r="CE68" s="170"/>
      <c r="CF68" s="170"/>
      <c r="CG68" s="170"/>
      <c r="CH68" s="170"/>
      <c r="CI68" s="170"/>
      <c r="CJ68" s="170"/>
      <c r="CK68" s="170"/>
      <c r="CL68" s="170"/>
      <c r="CM68" s="170"/>
      <c r="CN68" s="170"/>
      <c r="CO68" s="170"/>
      <c r="CP68" s="170"/>
      <c r="CQ68" s="170"/>
      <c r="CR68" s="170"/>
      <c r="CS68" s="170"/>
      <c r="CT68" s="170"/>
      <c r="CU68" s="170"/>
      <c r="CV68" s="170"/>
      <c r="CW68" s="170"/>
      <c r="CX68" s="170"/>
      <c r="CY68" s="170"/>
      <c r="CZ68" s="170"/>
      <c r="DA68" s="170"/>
      <c r="DB68" s="170"/>
      <c r="DC68" s="170"/>
      <c r="DD68" s="170"/>
      <c r="DE68" s="170"/>
      <c r="DF68" s="170"/>
      <c r="DG68" s="170"/>
      <c r="DH68" s="170"/>
      <c r="DI68" s="170"/>
      <c r="DJ68" s="170"/>
      <c r="DK68" s="170"/>
      <c r="DL68" s="170"/>
      <c r="DM68" s="170"/>
      <c r="DN68" s="170"/>
      <c r="DO68" s="170"/>
      <c r="DP68" s="170"/>
      <c r="DQ68" s="170"/>
      <c r="DR68" s="170"/>
      <c r="DS68" s="170"/>
      <c r="DT68" s="170"/>
      <c r="DU68" s="170"/>
      <c r="DV68" s="170"/>
      <c r="DW68" s="170"/>
      <c r="DX68" s="170"/>
      <c r="DY68" s="170"/>
      <c r="DZ68" s="170"/>
      <c r="EA68" s="170"/>
      <c r="EB68" s="170"/>
      <c r="EC68" s="170"/>
      <c r="ED68" s="170"/>
      <c r="EE68" s="170"/>
      <c r="EF68" s="170"/>
      <c r="EG68" s="170"/>
      <c r="EH68" s="170"/>
      <c r="EI68" s="170"/>
      <c r="EJ68" s="170"/>
      <c r="EK68" s="170"/>
      <c r="EL68" s="170"/>
      <c r="EM68" s="170"/>
      <c r="EN68" s="170"/>
      <c r="EO68" s="170"/>
      <c r="EP68" s="170"/>
      <c r="EQ68" s="170"/>
      <c r="ER68" s="170"/>
      <c r="ES68" s="170"/>
      <c r="ET68" s="170"/>
      <c r="EU68" s="170"/>
      <c r="EV68" s="170"/>
      <c r="EW68" s="170"/>
      <c r="EX68" s="170"/>
      <c r="EY68" s="170"/>
      <c r="EZ68" s="170"/>
      <c r="FA68" s="170"/>
      <c r="FB68" s="170"/>
      <c r="FC68" s="170"/>
      <c r="FD68" s="170"/>
      <c r="FE68" s="170"/>
      <c r="FF68" s="170"/>
      <c r="FG68" s="170"/>
      <c r="FH68" s="170"/>
      <c r="FI68" s="170"/>
      <c r="FJ68" s="170"/>
      <c r="FK68" s="170"/>
      <c r="FL68" s="170"/>
      <c r="FM68" s="170"/>
      <c r="FN68" s="170"/>
      <c r="FO68" s="170"/>
      <c r="FP68" s="170"/>
      <c r="FQ68" s="170"/>
      <c r="FR68" s="170"/>
      <c r="FS68" s="170"/>
      <c r="FT68" s="170"/>
      <c r="FU68" s="170"/>
      <c r="FV68" s="170"/>
      <c r="FW68" s="170"/>
      <c r="FX68" s="170"/>
      <c r="FY68" s="170"/>
      <c r="FZ68" s="170"/>
      <c r="GA68" s="170"/>
      <c r="GB68" s="170"/>
      <c r="GC68" s="170"/>
      <c r="GD68" s="170"/>
      <c r="GE68" s="170"/>
      <c r="GF68" s="170"/>
      <c r="GG68" s="170"/>
      <c r="GH68" s="170"/>
      <c r="GI68" s="170"/>
      <c r="GJ68" s="170"/>
      <c r="GK68" s="170"/>
      <c r="GL68" s="170"/>
      <c r="GM68" s="170"/>
      <c r="GN68" s="170"/>
      <c r="GO68" s="170"/>
      <c r="GP68" s="170"/>
      <c r="GQ68" s="170"/>
      <c r="GR68" s="170"/>
      <c r="GS68" s="170"/>
      <c r="GT68" s="170"/>
      <c r="GU68" s="170"/>
      <c r="GV68" s="170"/>
      <c r="GW68" s="170"/>
      <c r="GX68" s="170"/>
      <c r="GY68" s="170"/>
      <c r="GZ68" s="170"/>
      <c r="HA68" s="170"/>
      <c r="HB68" s="170"/>
      <c r="HC68" s="170"/>
      <c r="HD68" s="170"/>
      <c r="HE68" s="170"/>
      <c r="HF68" s="170"/>
      <c r="HG68" s="170"/>
      <c r="HH68" s="170"/>
      <c r="HI68" s="170"/>
      <c r="HJ68" s="170"/>
      <c r="HK68" s="170"/>
      <c r="HL68" s="170"/>
      <c r="HM68" s="170"/>
      <c r="HN68" s="170"/>
      <c r="HO68" s="170"/>
      <c r="HP68" s="170"/>
      <c r="HQ68" s="170"/>
      <c r="HR68" s="170"/>
      <c r="HS68" s="170"/>
      <c r="HT68" s="170"/>
      <c r="HU68" s="170"/>
      <c r="HV68" s="170"/>
      <c r="HW68" s="170"/>
      <c r="HX68" s="170"/>
      <c r="HY68" s="170"/>
      <c r="HZ68" s="170"/>
      <c r="IA68" s="170"/>
      <c r="IB68" s="170"/>
      <c r="IC68" s="170"/>
      <c r="ID68" s="170"/>
      <c r="IE68" s="170"/>
      <c r="IF68" s="170"/>
      <c r="IG68" s="170"/>
      <c r="IH68" s="170"/>
      <c r="II68" s="170"/>
      <c r="IJ68" s="170"/>
      <c r="IK68" s="170"/>
      <c r="IL68" s="170"/>
      <c r="IM68" s="170"/>
      <c r="IN68" s="170"/>
      <c r="IO68" s="170"/>
      <c r="IP68" s="170"/>
      <c r="IQ68" s="170"/>
      <c r="IR68" s="170"/>
      <c r="IS68" s="170"/>
      <c r="IT68" s="170"/>
      <c r="IU68" s="170"/>
      <c r="IV68" s="170"/>
      <c r="IW68" s="170"/>
      <c r="IX68" s="170"/>
      <c r="IY68" s="170"/>
      <c r="IZ68" s="170"/>
      <c r="JA68" s="170"/>
      <c r="JB68" s="170"/>
      <c r="JC68" s="170"/>
      <c r="JD68" s="170"/>
      <c r="JE68" s="170"/>
      <c r="JF68" s="170"/>
      <c r="JG68" s="170"/>
      <c r="JH68" s="170"/>
      <c r="JI68" s="170"/>
      <c r="JJ68" s="170"/>
      <c r="JK68" s="170"/>
      <c r="JL68" s="170"/>
      <c r="JM68" s="170"/>
      <c r="JN68" s="170"/>
      <c r="JO68" s="170"/>
      <c r="JP68" s="170"/>
      <c r="JQ68" s="170"/>
      <c r="JR68" s="170"/>
      <c r="JS68" s="170"/>
      <c r="JT68" s="170"/>
      <c r="JU68" s="170"/>
      <c r="JV68" s="170"/>
      <c r="JW68" s="170"/>
      <c r="JX68" s="170"/>
      <c r="JY68" s="170"/>
      <c r="JZ68" s="170"/>
      <c r="KA68" s="170"/>
      <c r="KB68" s="170"/>
      <c r="KC68" s="170"/>
      <c r="KD68" s="170"/>
      <c r="KE68" s="170"/>
      <c r="KF68" s="170"/>
      <c r="KG68" s="170"/>
      <c r="KH68" s="170"/>
      <c r="KI68" s="170"/>
      <c r="KJ68" s="170"/>
      <c r="KK68" s="170"/>
      <c r="KL68" s="170"/>
      <c r="KM68" s="170"/>
      <c r="KN68" s="170"/>
      <c r="KO68" s="170"/>
      <c r="KP68" s="170"/>
      <c r="KQ68" s="170"/>
      <c r="KR68" s="170"/>
      <c r="KS68" s="170"/>
      <c r="KT68" s="170"/>
      <c r="KU68" s="170"/>
      <c r="KV68" s="170"/>
      <c r="KW68" s="170"/>
      <c r="KX68" s="170"/>
      <c r="KY68" s="170"/>
      <c r="KZ68" s="170"/>
      <c r="LA68" s="170"/>
      <c r="LB68" s="170"/>
      <c r="LC68" s="170"/>
      <c r="LD68" s="170"/>
      <c r="LE68" s="170"/>
      <c r="LF68" s="170"/>
      <c r="LG68" s="170"/>
      <c r="LH68" s="170"/>
      <c r="LI68" s="170"/>
      <c r="LJ68" s="170"/>
      <c r="LK68" s="170"/>
      <c r="LL68" s="170"/>
      <c r="LM68" s="170"/>
      <c r="LN68" s="170"/>
      <c r="LO68" s="170"/>
      <c r="LP68" s="170"/>
      <c r="LQ68" s="170"/>
      <c r="LR68" s="170"/>
      <c r="LS68" s="170"/>
      <c r="LT68" s="170"/>
      <c r="LU68" s="170"/>
      <c r="LV68" s="170"/>
      <c r="LW68" s="170"/>
      <c r="LX68" s="170"/>
      <c r="LY68" s="170"/>
      <c r="LZ68" s="170"/>
      <c r="MA68" s="170"/>
      <c r="MB68" s="170"/>
      <c r="MC68" s="170"/>
      <c r="MD68" s="170"/>
      <c r="ME68" s="170"/>
      <c r="MF68" s="170"/>
      <c r="MG68" s="170"/>
      <c r="MH68" s="170"/>
      <c r="MI68" s="170"/>
      <c r="MJ68" s="170"/>
      <c r="MK68" s="170"/>
      <c r="ML68" s="170"/>
      <c r="MM68" s="170"/>
      <c r="MN68" s="170"/>
      <c r="MO68" s="170"/>
      <c r="MP68" s="170"/>
      <c r="MQ68" s="170"/>
      <c r="MR68" s="170"/>
      <c r="MS68" s="170"/>
      <c r="MT68" s="170"/>
      <c r="MU68" s="170"/>
      <c r="MV68" s="170"/>
      <c r="MW68" s="170"/>
      <c r="MX68" s="170"/>
      <c r="MY68" s="170"/>
      <c r="MZ68" s="170"/>
      <c r="NA68" s="170"/>
      <c r="NB68" s="170"/>
      <c r="NC68" s="170"/>
      <c r="ND68" s="170"/>
      <c r="NE68" s="170"/>
      <c r="NF68" s="170"/>
      <c r="NG68" s="170"/>
      <c r="NH68" s="170"/>
      <c r="NI68" s="170"/>
      <c r="NJ68" s="170"/>
      <c r="NK68" s="170"/>
      <c r="NL68" s="170"/>
      <c r="NM68" s="170"/>
      <c r="NN68" s="170"/>
      <c r="NO68" s="170"/>
      <c r="NP68" s="170"/>
      <c r="NQ68" s="170"/>
      <c r="NR68" s="170"/>
      <c r="NS68" s="170"/>
      <c r="NT68" s="170"/>
      <c r="NU68" s="170"/>
      <c r="NV68" s="170"/>
      <c r="NW68" s="170"/>
      <c r="NX68" s="170"/>
      <c r="NY68" s="170"/>
      <c r="NZ68" s="170"/>
      <c r="OA68" s="170"/>
      <c r="OB68" s="170"/>
      <c r="OC68" s="170"/>
      <c r="OD68" s="170"/>
      <c r="OE68" s="170"/>
      <c r="OF68" s="170"/>
      <c r="OG68" s="170"/>
      <c r="OH68" s="170"/>
      <c r="OI68" s="170"/>
      <c r="OJ68" s="170"/>
      <c r="OK68" s="170"/>
      <c r="OL68" s="170"/>
      <c r="OM68" s="170"/>
      <c r="ON68" s="170"/>
      <c r="OO68" s="170"/>
      <c r="OP68" s="170"/>
      <c r="OQ68" s="170"/>
      <c r="OR68" s="170"/>
      <c r="OS68" s="170"/>
      <c r="OT68" s="170"/>
      <c r="OU68" s="170"/>
      <c r="OV68" s="170"/>
      <c r="OW68" s="170"/>
      <c r="OX68" s="170"/>
      <c r="OY68" s="170"/>
      <c r="OZ68" s="170"/>
      <c r="PA68" s="170"/>
      <c r="PB68" s="170"/>
      <c r="PC68" s="170"/>
      <c r="PD68" s="170"/>
      <c r="PE68" s="170"/>
      <c r="PF68" s="170"/>
      <c r="PG68" s="170"/>
      <c r="PH68" s="170"/>
      <c r="PI68" s="170"/>
      <c r="PJ68" s="170"/>
      <c r="PK68" s="170"/>
      <c r="PL68" s="170"/>
      <c r="PM68" s="170"/>
      <c r="PN68" s="170"/>
      <c r="PO68" s="170"/>
      <c r="PP68" s="170"/>
      <c r="PQ68" s="170"/>
      <c r="PR68" s="170"/>
      <c r="PS68" s="170"/>
      <c r="PT68" s="170"/>
      <c r="PU68" s="170"/>
      <c r="PV68" s="170"/>
      <c r="PW68" s="170"/>
      <c r="PX68" s="170"/>
      <c r="PY68" s="170"/>
      <c r="PZ68" s="170"/>
      <c r="QA68" s="170"/>
      <c r="QB68" s="170"/>
      <c r="QC68" s="170"/>
      <c r="QD68" s="170"/>
      <c r="QE68" s="170"/>
      <c r="QF68" s="170"/>
      <c r="QG68" s="170"/>
      <c r="QH68" s="170"/>
      <c r="QI68" s="170"/>
      <c r="QJ68" s="170"/>
      <c r="QK68" s="170"/>
      <c r="QL68" s="170"/>
      <c r="QM68" s="170"/>
      <c r="QN68" s="170"/>
      <c r="QO68" s="170"/>
      <c r="QP68" s="170"/>
      <c r="QQ68" s="170"/>
      <c r="QR68" s="170"/>
      <c r="QS68" s="170"/>
      <c r="QT68" s="170"/>
      <c r="QU68" s="170"/>
      <c r="QV68" s="170"/>
      <c r="QW68" s="170"/>
      <c r="QX68" s="170"/>
      <c r="QY68" s="170"/>
      <c r="QZ68" s="170"/>
      <c r="RA68" s="170"/>
      <c r="RB68" s="170"/>
      <c r="RC68" s="170"/>
      <c r="RD68" s="170"/>
      <c r="RE68" s="170"/>
      <c r="RF68" s="170"/>
      <c r="RG68" s="170"/>
      <c r="RH68" s="170"/>
      <c r="RI68" s="170"/>
      <c r="RJ68" s="170"/>
      <c r="RK68" s="170"/>
      <c r="RL68" s="170"/>
      <c r="RM68" s="170"/>
      <c r="RN68" s="170"/>
      <c r="RO68" s="170"/>
      <c r="RP68" s="170"/>
      <c r="RQ68" s="170"/>
      <c r="RR68" s="170"/>
      <c r="RS68" s="170"/>
      <c r="RT68" s="170"/>
      <c r="RU68" s="170"/>
      <c r="RV68" s="170"/>
      <c r="RW68" s="170"/>
      <c r="RX68" s="170"/>
      <c r="RY68" s="170"/>
      <c r="RZ68" s="170"/>
      <c r="SA68" s="170"/>
      <c r="SB68" s="170"/>
      <c r="SC68" s="170"/>
      <c r="SD68" s="170"/>
      <c r="SE68" s="170"/>
      <c r="SF68" s="170"/>
      <c r="SG68" s="170"/>
      <c r="SH68" s="170"/>
      <c r="SI68" s="170"/>
      <c r="SJ68" s="170"/>
      <c r="SK68" s="170"/>
      <c r="SL68" s="170"/>
      <c r="SM68" s="170"/>
      <c r="SN68" s="170"/>
      <c r="SO68" s="170"/>
      <c r="SP68" s="170"/>
      <c r="SQ68" s="170"/>
      <c r="SR68" s="170"/>
      <c r="SS68" s="170"/>
      <c r="ST68" s="170"/>
      <c r="SU68" s="170"/>
      <c r="SV68" s="170"/>
      <c r="SW68" s="170"/>
      <c r="SX68" s="170"/>
      <c r="SY68" s="170"/>
      <c r="SZ68" s="170"/>
      <c r="TA68" s="170"/>
      <c r="TB68" s="170"/>
      <c r="TC68" s="170"/>
      <c r="TD68" s="170"/>
      <c r="TE68" s="170"/>
      <c r="TF68" s="170"/>
      <c r="TG68" s="170"/>
      <c r="TH68" s="170"/>
      <c r="TI68" s="170"/>
      <c r="TJ68" s="170"/>
      <c r="TK68" s="170"/>
      <c r="TL68" s="170"/>
      <c r="TM68" s="170"/>
      <c r="TN68" s="170"/>
      <c r="TO68" s="170"/>
      <c r="TP68" s="170"/>
      <c r="TQ68" s="170"/>
      <c r="TR68" s="170"/>
      <c r="TS68" s="170"/>
      <c r="TT68" s="170"/>
      <c r="TU68" s="170"/>
      <c r="TV68" s="170"/>
      <c r="TW68" s="170"/>
      <c r="TX68" s="170"/>
      <c r="TY68" s="170"/>
      <c r="TZ68" s="170"/>
      <c r="UA68" s="170"/>
      <c r="UB68" s="170"/>
      <c r="UC68" s="170"/>
      <c r="UD68" s="170"/>
      <c r="UE68" s="170"/>
      <c r="UF68" s="170"/>
      <c r="UG68" s="170"/>
      <c r="UH68" s="170"/>
      <c r="UI68" s="170"/>
      <c r="UJ68" s="170"/>
      <c r="UK68" s="170"/>
      <c r="UL68" s="170"/>
      <c r="UM68" s="170"/>
      <c r="UN68" s="170"/>
      <c r="UO68" s="170"/>
      <c r="UP68" s="170"/>
      <c r="UQ68" s="170"/>
      <c r="UR68" s="170"/>
      <c r="US68" s="170"/>
      <c r="UT68" s="170"/>
      <c r="UU68" s="170"/>
      <c r="UV68" s="170"/>
      <c r="UW68" s="170"/>
      <c r="UX68" s="170"/>
      <c r="UY68" s="170"/>
      <c r="UZ68" s="170"/>
      <c r="VA68" s="170"/>
      <c r="VB68" s="170"/>
      <c r="VC68" s="170"/>
      <c r="VD68" s="170"/>
      <c r="VE68" s="170"/>
      <c r="VF68" s="170"/>
      <c r="VG68" s="170"/>
      <c r="VH68" s="170"/>
      <c r="VI68" s="170"/>
      <c r="VJ68" s="170"/>
      <c r="VM68" s="171">
        <f>IF(AND($VQ68&gt;0,COUNTA(H68:VJ68)=0),0,IF(AND(COUNTBLANK(D68)=0,CNGE_2024_M1_Secc3!$Q711="X",COUNTA(H68:VJ68)=0),0,IF(AND(COUNTBLANK(D68)=0,CNGE_2024_M1_Secc3!$Q711="",COUNTA(H68:VJ68)&gt;0),0,IF(AND(COUNTBLANK(D68)=1,COUNTA(H68:VJ68)=0),0,1))))</f>
        <v>0</v>
      </c>
      <c r="VN68" s="194">
        <f t="shared" si="0"/>
        <v>0</v>
      </c>
      <c r="VO68" s="200">
        <f>IF(AND(CNGE_2024_M1_Secc3!$Q711="X",COUNTA(H68:VJ68)&gt;0),1,0)</f>
        <v>0</v>
      </c>
      <c r="VP68" s="211">
        <f>IF(SUM(H68:VJ68)=SUM(CNGE_2024_M1_Secc3!S711:AD711),0,1)</f>
        <v>0</v>
      </c>
      <c r="VQ68" s="200">
        <f>IF(COUNTIF(CNGE_2024_M1_Secc3!M122,"NA")&gt;0,1,IF(AND(CNGE_2024_M1_Secc3!S122&lt;&gt;"",CNGE_2024_M1_Secc3!S122&lt;&gt;1),1,0))</f>
        <v>0</v>
      </c>
    </row>
    <row r="69" spans="1:589" customFormat="1" ht="15" customHeight="1">
      <c r="A69" s="115"/>
      <c r="B69" s="87"/>
      <c r="C69" s="32" t="s">
        <v>125</v>
      </c>
      <c r="D69" s="361" t="str">
        <f>IF(CNGE_2024_M1_Secc3!D123="","",CNGE_2024_M1_Secc3!D123)</f>
        <v/>
      </c>
      <c r="E69" s="361"/>
      <c r="F69" s="361"/>
      <c r="G69" s="361"/>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0"/>
      <c r="CO69" s="170"/>
      <c r="CP69" s="170"/>
      <c r="CQ69" s="170"/>
      <c r="CR69" s="170"/>
      <c r="CS69" s="170"/>
      <c r="CT69" s="170"/>
      <c r="CU69" s="170"/>
      <c r="CV69" s="170"/>
      <c r="CW69" s="170"/>
      <c r="CX69" s="170"/>
      <c r="CY69" s="170"/>
      <c r="CZ69" s="170"/>
      <c r="DA69" s="170"/>
      <c r="DB69" s="170"/>
      <c r="DC69" s="170"/>
      <c r="DD69" s="170"/>
      <c r="DE69" s="170"/>
      <c r="DF69" s="170"/>
      <c r="DG69" s="170"/>
      <c r="DH69" s="170"/>
      <c r="DI69" s="170"/>
      <c r="DJ69" s="170"/>
      <c r="DK69" s="170"/>
      <c r="DL69" s="170"/>
      <c r="DM69" s="170"/>
      <c r="DN69" s="170"/>
      <c r="DO69" s="170"/>
      <c r="DP69" s="170"/>
      <c r="DQ69" s="170"/>
      <c r="DR69" s="170"/>
      <c r="DS69" s="170"/>
      <c r="DT69" s="170"/>
      <c r="DU69" s="170"/>
      <c r="DV69" s="170"/>
      <c r="DW69" s="170"/>
      <c r="DX69" s="170"/>
      <c r="DY69" s="170"/>
      <c r="DZ69" s="170"/>
      <c r="EA69" s="170"/>
      <c r="EB69" s="170"/>
      <c r="EC69" s="170"/>
      <c r="ED69" s="170"/>
      <c r="EE69" s="170"/>
      <c r="EF69" s="170"/>
      <c r="EG69" s="170"/>
      <c r="EH69" s="170"/>
      <c r="EI69" s="170"/>
      <c r="EJ69" s="170"/>
      <c r="EK69" s="170"/>
      <c r="EL69" s="170"/>
      <c r="EM69" s="170"/>
      <c r="EN69" s="170"/>
      <c r="EO69" s="170"/>
      <c r="EP69" s="170"/>
      <c r="EQ69" s="170"/>
      <c r="ER69" s="170"/>
      <c r="ES69" s="170"/>
      <c r="ET69" s="170"/>
      <c r="EU69" s="170"/>
      <c r="EV69" s="170"/>
      <c r="EW69" s="170"/>
      <c r="EX69" s="170"/>
      <c r="EY69" s="170"/>
      <c r="EZ69" s="170"/>
      <c r="FA69" s="170"/>
      <c r="FB69" s="170"/>
      <c r="FC69" s="170"/>
      <c r="FD69" s="170"/>
      <c r="FE69" s="170"/>
      <c r="FF69" s="170"/>
      <c r="FG69" s="170"/>
      <c r="FH69" s="170"/>
      <c r="FI69" s="170"/>
      <c r="FJ69" s="170"/>
      <c r="FK69" s="170"/>
      <c r="FL69" s="170"/>
      <c r="FM69" s="170"/>
      <c r="FN69" s="170"/>
      <c r="FO69" s="170"/>
      <c r="FP69" s="170"/>
      <c r="FQ69" s="170"/>
      <c r="FR69" s="170"/>
      <c r="FS69" s="170"/>
      <c r="FT69" s="170"/>
      <c r="FU69" s="170"/>
      <c r="FV69" s="170"/>
      <c r="FW69" s="170"/>
      <c r="FX69" s="170"/>
      <c r="FY69" s="170"/>
      <c r="FZ69" s="170"/>
      <c r="GA69" s="170"/>
      <c r="GB69" s="170"/>
      <c r="GC69" s="170"/>
      <c r="GD69" s="170"/>
      <c r="GE69" s="170"/>
      <c r="GF69" s="170"/>
      <c r="GG69" s="170"/>
      <c r="GH69" s="170"/>
      <c r="GI69" s="170"/>
      <c r="GJ69" s="170"/>
      <c r="GK69" s="170"/>
      <c r="GL69" s="170"/>
      <c r="GM69" s="170"/>
      <c r="GN69" s="170"/>
      <c r="GO69" s="170"/>
      <c r="GP69" s="170"/>
      <c r="GQ69" s="170"/>
      <c r="GR69" s="170"/>
      <c r="GS69" s="170"/>
      <c r="GT69" s="170"/>
      <c r="GU69" s="170"/>
      <c r="GV69" s="170"/>
      <c r="GW69" s="170"/>
      <c r="GX69" s="170"/>
      <c r="GY69" s="170"/>
      <c r="GZ69" s="170"/>
      <c r="HA69" s="170"/>
      <c r="HB69" s="170"/>
      <c r="HC69" s="170"/>
      <c r="HD69" s="170"/>
      <c r="HE69" s="170"/>
      <c r="HF69" s="170"/>
      <c r="HG69" s="170"/>
      <c r="HH69" s="170"/>
      <c r="HI69" s="170"/>
      <c r="HJ69" s="170"/>
      <c r="HK69" s="170"/>
      <c r="HL69" s="170"/>
      <c r="HM69" s="170"/>
      <c r="HN69" s="170"/>
      <c r="HO69" s="170"/>
      <c r="HP69" s="170"/>
      <c r="HQ69" s="170"/>
      <c r="HR69" s="170"/>
      <c r="HS69" s="170"/>
      <c r="HT69" s="170"/>
      <c r="HU69" s="170"/>
      <c r="HV69" s="170"/>
      <c r="HW69" s="170"/>
      <c r="HX69" s="170"/>
      <c r="HY69" s="170"/>
      <c r="HZ69" s="170"/>
      <c r="IA69" s="170"/>
      <c r="IB69" s="170"/>
      <c r="IC69" s="170"/>
      <c r="ID69" s="170"/>
      <c r="IE69" s="170"/>
      <c r="IF69" s="170"/>
      <c r="IG69" s="170"/>
      <c r="IH69" s="170"/>
      <c r="II69" s="170"/>
      <c r="IJ69" s="170"/>
      <c r="IK69" s="170"/>
      <c r="IL69" s="170"/>
      <c r="IM69" s="170"/>
      <c r="IN69" s="170"/>
      <c r="IO69" s="170"/>
      <c r="IP69" s="170"/>
      <c r="IQ69" s="170"/>
      <c r="IR69" s="170"/>
      <c r="IS69" s="170"/>
      <c r="IT69" s="170"/>
      <c r="IU69" s="170"/>
      <c r="IV69" s="170"/>
      <c r="IW69" s="170"/>
      <c r="IX69" s="170"/>
      <c r="IY69" s="170"/>
      <c r="IZ69" s="170"/>
      <c r="JA69" s="170"/>
      <c r="JB69" s="170"/>
      <c r="JC69" s="170"/>
      <c r="JD69" s="170"/>
      <c r="JE69" s="170"/>
      <c r="JF69" s="170"/>
      <c r="JG69" s="170"/>
      <c r="JH69" s="170"/>
      <c r="JI69" s="170"/>
      <c r="JJ69" s="170"/>
      <c r="JK69" s="170"/>
      <c r="JL69" s="170"/>
      <c r="JM69" s="170"/>
      <c r="JN69" s="170"/>
      <c r="JO69" s="170"/>
      <c r="JP69" s="170"/>
      <c r="JQ69" s="170"/>
      <c r="JR69" s="170"/>
      <c r="JS69" s="170"/>
      <c r="JT69" s="170"/>
      <c r="JU69" s="170"/>
      <c r="JV69" s="170"/>
      <c r="JW69" s="170"/>
      <c r="JX69" s="170"/>
      <c r="JY69" s="170"/>
      <c r="JZ69" s="170"/>
      <c r="KA69" s="170"/>
      <c r="KB69" s="170"/>
      <c r="KC69" s="170"/>
      <c r="KD69" s="170"/>
      <c r="KE69" s="170"/>
      <c r="KF69" s="170"/>
      <c r="KG69" s="170"/>
      <c r="KH69" s="170"/>
      <c r="KI69" s="170"/>
      <c r="KJ69" s="170"/>
      <c r="KK69" s="170"/>
      <c r="KL69" s="170"/>
      <c r="KM69" s="170"/>
      <c r="KN69" s="170"/>
      <c r="KO69" s="170"/>
      <c r="KP69" s="170"/>
      <c r="KQ69" s="170"/>
      <c r="KR69" s="170"/>
      <c r="KS69" s="170"/>
      <c r="KT69" s="170"/>
      <c r="KU69" s="170"/>
      <c r="KV69" s="170"/>
      <c r="KW69" s="170"/>
      <c r="KX69" s="170"/>
      <c r="KY69" s="170"/>
      <c r="KZ69" s="170"/>
      <c r="LA69" s="170"/>
      <c r="LB69" s="170"/>
      <c r="LC69" s="170"/>
      <c r="LD69" s="170"/>
      <c r="LE69" s="170"/>
      <c r="LF69" s="170"/>
      <c r="LG69" s="170"/>
      <c r="LH69" s="170"/>
      <c r="LI69" s="170"/>
      <c r="LJ69" s="170"/>
      <c r="LK69" s="170"/>
      <c r="LL69" s="170"/>
      <c r="LM69" s="170"/>
      <c r="LN69" s="170"/>
      <c r="LO69" s="170"/>
      <c r="LP69" s="170"/>
      <c r="LQ69" s="170"/>
      <c r="LR69" s="170"/>
      <c r="LS69" s="170"/>
      <c r="LT69" s="170"/>
      <c r="LU69" s="170"/>
      <c r="LV69" s="170"/>
      <c r="LW69" s="170"/>
      <c r="LX69" s="170"/>
      <c r="LY69" s="170"/>
      <c r="LZ69" s="170"/>
      <c r="MA69" s="170"/>
      <c r="MB69" s="170"/>
      <c r="MC69" s="170"/>
      <c r="MD69" s="170"/>
      <c r="ME69" s="170"/>
      <c r="MF69" s="170"/>
      <c r="MG69" s="170"/>
      <c r="MH69" s="170"/>
      <c r="MI69" s="170"/>
      <c r="MJ69" s="170"/>
      <c r="MK69" s="170"/>
      <c r="ML69" s="170"/>
      <c r="MM69" s="170"/>
      <c r="MN69" s="170"/>
      <c r="MO69" s="170"/>
      <c r="MP69" s="170"/>
      <c r="MQ69" s="170"/>
      <c r="MR69" s="170"/>
      <c r="MS69" s="170"/>
      <c r="MT69" s="170"/>
      <c r="MU69" s="170"/>
      <c r="MV69" s="170"/>
      <c r="MW69" s="170"/>
      <c r="MX69" s="170"/>
      <c r="MY69" s="170"/>
      <c r="MZ69" s="170"/>
      <c r="NA69" s="170"/>
      <c r="NB69" s="170"/>
      <c r="NC69" s="170"/>
      <c r="ND69" s="170"/>
      <c r="NE69" s="170"/>
      <c r="NF69" s="170"/>
      <c r="NG69" s="170"/>
      <c r="NH69" s="170"/>
      <c r="NI69" s="170"/>
      <c r="NJ69" s="170"/>
      <c r="NK69" s="170"/>
      <c r="NL69" s="170"/>
      <c r="NM69" s="170"/>
      <c r="NN69" s="170"/>
      <c r="NO69" s="170"/>
      <c r="NP69" s="170"/>
      <c r="NQ69" s="170"/>
      <c r="NR69" s="170"/>
      <c r="NS69" s="170"/>
      <c r="NT69" s="170"/>
      <c r="NU69" s="170"/>
      <c r="NV69" s="170"/>
      <c r="NW69" s="170"/>
      <c r="NX69" s="170"/>
      <c r="NY69" s="170"/>
      <c r="NZ69" s="170"/>
      <c r="OA69" s="170"/>
      <c r="OB69" s="170"/>
      <c r="OC69" s="170"/>
      <c r="OD69" s="170"/>
      <c r="OE69" s="170"/>
      <c r="OF69" s="170"/>
      <c r="OG69" s="170"/>
      <c r="OH69" s="170"/>
      <c r="OI69" s="170"/>
      <c r="OJ69" s="170"/>
      <c r="OK69" s="170"/>
      <c r="OL69" s="170"/>
      <c r="OM69" s="170"/>
      <c r="ON69" s="170"/>
      <c r="OO69" s="170"/>
      <c r="OP69" s="170"/>
      <c r="OQ69" s="170"/>
      <c r="OR69" s="170"/>
      <c r="OS69" s="170"/>
      <c r="OT69" s="170"/>
      <c r="OU69" s="170"/>
      <c r="OV69" s="170"/>
      <c r="OW69" s="170"/>
      <c r="OX69" s="170"/>
      <c r="OY69" s="170"/>
      <c r="OZ69" s="170"/>
      <c r="PA69" s="170"/>
      <c r="PB69" s="170"/>
      <c r="PC69" s="170"/>
      <c r="PD69" s="170"/>
      <c r="PE69" s="170"/>
      <c r="PF69" s="170"/>
      <c r="PG69" s="170"/>
      <c r="PH69" s="170"/>
      <c r="PI69" s="170"/>
      <c r="PJ69" s="170"/>
      <c r="PK69" s="170"/>
      <c r="PL69" s="170"/>
      <c r="PM69" s="170"/>
      <c r="PN69" s="170"/>
      <c r="PO69" s="170"/>
      <c r="PP69" s="170"/>
      <c r="PQ69" s="170"/>
      <c r="PR69" s="170"/>
      <c r="PS69" s="170"/>
      <c r="PT69" s="170"/>
      <c r="PU69" s="170"/>
      <c r="PV69" s="170"/>
      <c r="PW69" s="170"/>
      <c r="PX69" s="170"/>
      <c r="PY69" s="170"/>
      <c r="PZ69" s="170"/>
      <c r="QA69" s="170"/>
      <c r="QB69" s="170"/>
      <c r="QC69" s="170"/>
      <c r="QD69" s="170"/>
      <c r="QE69" s="170"/>
      <c r="QF69" s="170"/>
      <c r="QG69" s="170"/>
      <c r="QH69" s="170"/>
      <c r="QI69" s="170"/>
      <c r="QJ69" s="170"/>
      <c r="QK69" s="170"/>
      <c r="QL69" s="170"/>
      <c r="QM69" s="170"/>
      <c r="QN69" s="170"/>
      <c r="QO69" s="170"/>
      <c r="QP69" s="170"/>
      <c r="QQ69" s="170"/>
      <c r="QR69" s="170"/>
      <c r="QS69" s="170"/>
      <c r="QT69" s="170"/>
      <c r="QU69" s="170"/>
      <c r="QV69" s="170"/>
      <c r="QW69" s="170"/>
      <c r="QX69" s="170"/>
      <c r="QY69" s="170"/>
      <c r="QZ69" s="170"/>
      <c r="RA69" s="170"/>
      <c r="RB69" s="170"/>
      <c r="RC69" s="170"/>
      <c r="RD69" s="170"/>
      <c r="RE69" s="170"/>
      <c r="RF69" s="170"/>
      <c r="RG69" s="170"/>
      <c r="RH69" s="170"/>
      <c r="RI69" s="170"/>
      <c r="RJ69" s="170"/>
      <c r="RK69" s="170"/>
      <c r="RL69" s="170"/>
      <c r="RM69" s="170"/>
      <c r="RN69" s="170"/>
      <c r="RO69" s="170"/>
      <c r="RP69" s="170"/>
      <c r="RQ69" s="170"/>
      <c r="RR69" s="170"/>
      <c r="RS69" s="170"/>
      <c r="RT69" s="170"/>
      <c r="RU69" s="170"/>
      <c r="RV69" s="170"/>
      <c r="RW69" s="170"/>
      <c r="RX69" s="170"/>
      <c r="RY69" s="170"/>
      <c r="RZ69" s="170"/>
      <c r="SA69" s="170"/>
      <c r="SB69" s="170"/>
      <c r="SC69" s="170"/>
      <c r="SD69" s="170"/>
      <c r="SE69" s="170"/>
      <c r="SF69" s="170"/>
      <c r="SG69" s="170"/>
      <c r="SH69" s="170"/>
      <c r="SI69" s="170"/>
      <c r="SJ69" s="170"/>
      <c r="SK69" s="170"/>
      <c r="SL69" s="170"/>
      <c r="SM69" s="170"/>
      <c r="SN69" s="170"/>
      <c r="SO69" s="170"/>
      <c r="SP69" s="170"/>
      <c r="SQ69" s="170"/>
      <c r="SR69" s="170"/>
      <c r="SS69" s="170"/>
      <c r="ST69" s="170"/>
      <c r="SU69" s="170"/>
      <c r="SV69" s="170"/>
      <c r="SW69" s="170"/>
      <c r="SX69" s="170"/>
      <c r="SY69" s="170"/>
      <c r="SZ69" s="170"/>
      <c r="TA69" s="170"/>
      <c r="TB69" s="170"/>
      <c r="TC69" s="170"/>
      <c r="TD69" s="170"/>
      <c r="TE69" s="170"/>
      <c r="TF69" s="170"/>
      <c r="TG69" s="170"/>
      <c r="TH69" s="170"/>
      <c r="TI69" s="170"/>
      <c r="TJ69" s="170"/>
      <c r="TK69" s="170"/>
      <c r="TL69" s="170"/>
      <c r="TM69" s="170"/>
      <c r="TN69" s="170"/>
      <c r="TO69" s="170"/>
      <c r="TP69" s="170"/>
      <c r="TQ69" s="170"/>
      <c r="TR69" s="170"/>
      <c r="TS69" s="170"/>
      <c r="TT69" s="170"/>
      <c r="TU69" s="170"/>
      <c r="TV69" s="170"/>
      <c r="TW69" s="170"/>
      <c r="TX69" s="170"/>
      <c r="TY69" s="170"/>
      <c r="TZ69" s="170"/>
      <c r="UA69" s="170"/>
      <c r="UB69" s="170"/>
      <c r="UC69" s="170"/>
      <c r="UD69" s="170"/>
      <c r="UE69" s="170"/>
      <c r="UF69" s="170"/>
      <c r="UG69" s="170"/>
      <c r="UH69" s="170"/>
      <c r="UI69" s="170"/>
      <c r="UJ69" s="170"/>
      <c r="UK69" s="170"/>
      <c r="UL69" s="170"/>
      <c r="UM69" s="170"/>
      <c r="UN69" s="170"/>
      <c r="UO69" s="170"/>
      <c r="UP69" s="170"/>
      <c r="UQ69" s="170"/>
      <c r="UR69" s="170"/>
      <c r="US69" s="170"/>
      <c r="UT69" s="170"/>
      <c r="UU69" s="170"/>
      <c r="UV69" s="170"/>
      <c r="UW69" s="170"/>
      <c r="UX69" s="170"/>
      <c r="UY69" s="170"/>
      <c r="UZ69" s="170"/>
      <c r="VA69" s="170"/>
      <c r="VB69" s="170"/>
      <c r="VC69" s="170"/>
      <c r="VD69" s="170"/>
      <c r="VE69" s="170"/>
      <c r="VF69" s="170"/>
      <c r="VG69" s="170"/>
      <c r="VH69" s="170"/>
      <c r="VI69" s="170"/>
      <c r="VJ69" s="170"/>
      <c r="VM69" s="171">
        <f>IF(AND($VQ69&gt;0,COUNTA(H69:VJ69)=0),0,IF(AND(COUNTBLANK(D69)=0,CNGE_2024_M1_Secc3!$Q712="X",COUNTA(H69:VJ69)=0),0,IF(AND(COUNTBLANK(D69)=0,CNGE_2024_M1_Secc3!$Q712="",COUNTA(H69:VJ69)&gt;0),0,IF(AND(COUNTBLANK(D69)=1,COUNTA(H69:VJ69)=0),0,1))))</f>
        <v>0</v>
      </c>
      <c r="VN69" s="194">
        <f t="shared" si="0"/>
        <v>0</v>
      </c>
      <c r="VO69" s="200">
        <f>IF(AND(CNGE_2024_M1_Secc3!$Q712="X",COUNTA(H69:VJ69)&gt;0),1,0)</f>
        <v>0</v>
      </c>
      <c r="VP69" s="211">
        <f>IF(SUM(H69:VJ69)=SUM(CNGE_2024_M1_Secc3!S712:AD712),0,1)</f>
        <v>0</v>
      </c>
      <c r="VQ69" s="200">
        <f>IF(COUNTIF(CNGE_2024_M1_Secc3!M123,"NA")&gt;0,1,IF(AND(CNGE_2024_M1_Secc3!S123&lt;&gt;"",CNGE_2024_M1_Secc3!S123&lt;&gt;1),1,0))</f>
        <v>0</v>
      </c>
    </row>
    <row r="70" spans="1:589" customFormat="1" ht="15" customHeight="1">
      <c r="A70" s="115"/>
      <c r="B70" s="87"/>
      <c r="C70" s="32" t="s">
        <v>126</v>
      </c>
      <c r="D70" s="361" t="str">
        <f>IF(CNGE_2024_M1_Secc3!D124="","",CNGE_2024_M1_Secc3!D124)</f>
        <v/>
      </c>
      <c r="E70" s="361"/>
      <c r="F70" s="361"/>
      <c r="G70" s="361"/>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0"/>
      <c r="CO70" s="170"/>
      <c r="CP70" s="170"/>
      <c r="CQ70" s="170"/>
      <c r="CR70" s="170"/>
      <c r="CS70" s="170"/>
      <c r="CT70" s="170"/>
      <c r="CU70" s="170"/>
      <c r="CV70" s="170"/>
      <c r="CW70" s="170"/>
      <c r="CX70" s="170"/>
      <c r="CY70" s="170"/>
      <c r="CZ70" s="170"/>
      <c r="DA70" s="170"/>
      <c r="DB70" s="170"/>
      <c r="DC70" s="170"/>
      <c r="DD70" s="170"/>
      <c r="DE70" s="170"/>
      <c r="DF70" s="170"/>
      <c r="DG70" s="170"/>
      <c r="DH70" s="170"/>
      <c r="DI70" s="170"/>
      <c r="DJ70" s="170"/>
      <c r="DK70" s="170"/>
      <c r="DL70" s="170"/>
      <c r="DM70" s="170"/>
      <c r="DN70" s="170"/>
      <c r="DO70" s="170"/>
      <c r="DP70" s="170"/>
      <c r="DQ70" s="170"/>
      <c r="DR70" s="170"/>
      <c r="DS70" s="170"/>
      <c r="DT70" s="170"/>
      <c r="DU70" s="170"/>
      <c r="DV70" s="170"/>
      <c r="DW70" s="170"/>
      <c r="DX70" s="170"/>
      <c r="DY70" s="170"/>
      <c r="DZ70" s="170"/>
      <c r="EA70" s="170"/>
      <c r="EB70" s="170"/>
      <c r="EC70" s="170"/>
      <c r="ED70" s="170"/>
      <c r="EE70" s="170"/>
      <c r="EF70" s="170"/>
      <c r="EG70" s="170"/>
      <c r="EH70" s="170"/>
      <c r="EI70" s="170"/>
      <c r="EJ70" s="170"/>
      <c r="EK70" s="170"/>
      <c r="EL70" s="170"/>
      <c r="EM70" s="170"/>
      <c r="EN70" s="170"/>
      <c r="EO70" s="170"/>
      <c r="EP70" s="170"/>
      <c r="EQ70" s="170"/>
      <c r="ER70" s="170"/>
      <c r="ES70" s="170"/>
      <c r="ET70" s="170"/>
      <c r="EU70" s="170"/>
      <c r="EV70" s="170"/>
      <c r="EW70" s="170"/>
      <c r="EX70" s="170"/>
      <c r="EY70" s="170"/>
      <c r="EZ70" s="170"/>
      <c r="FA70" s="170"/>
      <c r="FB70" s="170"/>
      <c r="FC70" s="170"/>
      <c r="FD70" s="170"/>
      <c r="FE70" s="170"/>
      <c r="FF70" s="170"/>
      <c r="FG70" s="170"/>
      <c r="FH70" s="170"/>
      <c r="FI70" s="170"/>
      <c r="FJ70" s="170"/>
      <c r="FK70" s="170"/>
      <c r="FL70" s="170"/>
      <c r="FM70" s="170"/>
      <c r="FN70" s="170"/>
      <c r="FO70" s="170"/>
      <c r="FP70" s="170"/>
      <c r="FQ70" s="170"/>
      <c r="FR70" s="170"/>
      <c r="FS70" s="170"/>
      <c r="FT70" s="170"/>
      <c r="FU70" s="170"/>
      <c r="FV70" s="170"/>
      <c r="FW70" s="170"/>
      <c r="FX70" s="170"/>
      <c r="FY70" s="170"/>
      <c r="FZ70" s="170"/>
      <c r="GA70" s="170"/>
      <c r="GB70" s="170"/>
      <c r="GC70" s="170"/>
      <c r="GD70" s="170"/>
      <c r="GE70" s="170"/>
      <c r="GF70" s="170"/>
      <c r="GG70" s="170"/>
      <c r="GH70" s="170"/>
      <c r="GI70" s="170"/>
      <c r="GJ70" s="170"/>
      <c r="GK70" s="170"/>
      <c r="GL70" s="170"/>
      <c r="GM70" s="170"/>
      <c r="GN70" s="170"/>
      <c r="GO70" s="170"/>
      <c r="GP70" s="170"/>
      <c r="GQ70" s="170"/>
      <c r="GR70" s="170"/>
      <c r="GS70" s="170"/>
      <c r="GT70" s="170"/>
      <c r="GU70" s="170"/>
      <c r="GV70" s="170"/>
      <c r="GW70" s="170"/>
      <c r="GX70" s="170"/>
      <c r="GY70" s="170"/>
      <c r="GZ70" s="170"/>
      <c r="HA70" s="170"/>
      <c r="HB70" s="170"/>
      <c r="HC70" s="170"/>
      <c r="HD70" s="170"/>
      <c r="HE70" s="170"/>
      <c r="HF70" s="170"/>
      <c r="HG70" s="170"/>
      <c r="HH70" s="170"/>
      <c r="HI70" s="170"/>
      <c r="HJ70" s="170"/>
      <c r="HK70" s="170"/>
      <c r="HL70" s="170"/>
      <c r="HM70" s="170"/>
      <c r="HN70" s="170"/>
      <c r="HO70" s="170"/>
      <c r="HP70" s="170"/>
      <c r="HQ70" s="170"/>
      <c r="HR70" s="170"/>
      <c r="HS70" s="170"/>
      <c r="HT70" s="170"/>
      <c r="HU70" s="170"/>
      <c r="HV70" s="170"/>
      <c r="HW70" s="170"/>
      <c r="HX70" s="170"/>
      <c r="HY70" s="170"/>
      <c r="HZ70" s="170"/>
      <c r="IA70" s="170"/>
      <c r="IB70" s="170"/>
      <c r="IC70" s="170"/>
      <c r="ID70" s="170"/>
      <c r="IE70" s="170"/>
      <c r="IF70" s="170"/>
      <c r="IG70" s="170"/>
      <c r="IH70" s="170"/>
      <c r="II70" s="170"/>
      <c r="IJ70" s="170"/>
      <c r="IK70" s="170"/>
      <c r="IL70" s="170"/>
      <c r="IM70" s="170"/>
      <c r="IN70" s="170"/>
      <c r="IO70" s="170"/>
      <c r="IP70" s="170"/>
      <c r="IQ70" s="170"/>
      <c r="IR70" s="170"/>
      <c r="IS70" s="170"/>
      <c r="IT70" s="170"/>
      <c r="IU70" s="170"/>
      <c r="IV70" s="170"/>
      <c r="IW70" s="170"/>
      <c r="IX70" s="170"/>
      <c r="IY70" s="170"/>
      <c r="IZ70" s="170"/>
      <c r="JA70" s="170"/>
      <c r="JB70" s="170"/>
      <c r="JC70" s="170"/>
      <c r="JD70" s="170"/>
      <c r="JE70" s="170"/>
      <c r="JF70" s="170"/>
      <c r="JG70" s="170"/>
      <c r="JH70" s="170"/>
      <c r="JI70" s="170"/>
      <c r="JJ70" s="170"/>
      <c r="JK70" s="170"/>
      <c r="JL70" s="170"/>
      <c r="JM70" s="170"/>
      <c r="JN70" s="170"/>
      <c r="JO70" s="170"/>
      <c r="JP70" s="170"/>
      <c r="JQ70" s="170"/>
      <c r="JR70" s="170"/>
      <c r="JS70" s="170"/>
      <c r="JT70" s="170"/>
      <c r="JU70" s="170"/>
      <c r="JV70" s="170"/>
      <c r="JW70" s="170"/>
      <c r="JX70" s="170"/>
      <c r="JY70" s="170"/>
      <c r="JZ70" s="170"/>
      <c r="KA70" s="170"/>
      <c r="KB70" s="170"/>
      <c r="KC70" s="170"/>
      <c r="KD70" s="170"/>
      <c r="KE70" s="170"/>
      <c r="KF70" s="170"/>
      <c r="KG70" s="170"/>
      <c r="KH70" s="170"/>
      <c r="KI70" s="170"/>
      <c r="KJ70" s="170"/>
      <c r="KK70" s="170"/>
      <c r="KL70" s="170"/>
      <c r="KM70" s="170"/>
      <c r="KN70" s="170"/>
      <c r="KO70" s="170"/>
      <c r="KP70" s="170"/>
      <c r="KQ70" s="170"/>
      <c r="KR70" s="170"/>
      <c r="KS70" s="170"/>
      <c r="KT70" s="170"/>
      <c r="KU70" s="170"/>
      <c r="KV70" s="170"/>
      <c r="KW70" s="170"/>
      <c r="KX70" s="170"/>
      <c r="KY70" s="170"/>
      <c r="KZ70" s="170"/>
      <c r="LA70" s="170"/>
      <c r="LB70" s="170"/>
      <c r="LC70" s="170"/>
      <c r="LD70" s="170"/>
      <c r="LE70" s="170"/>
      <c r="LF70" s="170"/>
      <c r="LG70" s="170"/>
      <c r="LH70" s="170"/>
      <c r="LI70" s="170"/>
      <c r="LJ70" s="170"/>
      <c r="LK70" s="170"/>
      <c r="LL70" s="170"/>
      <c r="LM70" s="170"/>
      <c r="LN70" s="170"/>
      <c r="LO70" s="170"/>
      <c r="LP70" s="170"/>
      <c r="LQ70" s="170"/>
      <c r="LR70" s="170"/>
      <c r="LS70" s="170"/>
      <c r="LT70" s="170"/>
      <c r="LU70" s="170"/>
      <c r="LV70" s="170"/>
      <c r="LW70" s="170"/>
      <c r="LX70" s="170"/>
      <c r="LY70" s="170"/>
      <c r="LZ70" s="170"/>
      <c r="MA70" s="170"/>
      <c r="MB70" s="170"/>
      <c r="MC70" s="170"/>
      <c r="MD70" s="170"/>
      <c r="ME70" s="170"/>
      <c r="MF70" s="170"/>
      <c r="MG70" s="170"/>
      <c r="MH70" s="170"/>
      <c r="MI70" s="170"/>
      <c r="MJ70" s="170"/>
      <c r="MK70" s="170"/>
      <c r="ML70" s="170"/>
      <c r="MM70" s="170"/>
      <c r="MN70" s="170"/>
      <c r="MO70" s="170"/>
      <c r="MP70" s="170"/>
      <c r="MQ70" s="170"/>
      <c r="MR70" s="170"/>
      <c r="MS70" s="170"/>
      <c r="MT70" s="170"/>
      <c r="MU70" s="170"/>
      <c r="MV70" s="170"/>
      <c r="MW70" s="170"/>
      <c r="MX70" s="170"/>
      <c r="MY70" s="170"/>
      <c r="MZ70" s="170"/>
      <c r="NA70" s="170"/>
      <c r="NB70" s="170"/>
      <c r="NC70" s="170"/>
      <c r="ND70" s="170"/>
      <c r="NE70" s="170"/>
      <c r="NF70" s="170"/>
      <c r="NG70" s="170"/>
      <c r="NH70" s="170"/>
      <c r="NI70" s="170"/>
      <c r="NJ70" s="170"/>
      <c r="NK70" s="170"/>
      <c r="NL70" s="170"/>
      <c r="NM70" s="170"/>
      <c r="NN70" s="170"/>
      <c r="NO70" s="170"/>
      <c r="NP70" s="170"/>
      <c r="NQ70" s="170"/>
      <c r="NR70" s="170"/>
      <c r="NS70" s="170"/>
      <c r="NT70" s="170"/>
      <c r="NU70" s="170"/>
      <c r="NV70" s="170"/>
      <c r="NW70" s="170"/>
      <c r="NX70" s="170"/>
      <c r="NY70" s="170"/>
      <c r="NZ70" s="170"/>
      <c r="OA70" s="170"/>
      <c r="OB70" s="170"/>
      <c r="OC70" s="170"/>
      <c r="OD70" s="170"/>
      <c r="OE70" s="170"/>
      <c r="OF70" s="170"/>
      <c r="OG70" s="170"/>
      <c r="OH70" s="170"/>
      <c r="OI70" s="170"/>
      <c r="OJ70" s="170"/>
      <c r="OK70" s="170"/>
      <c r="OL70" s="170"/>
      <c r="OM70" s="170"/>
      <c r="ON70" s="170"/>
      <c r="OO70" s="170"/>
      <c r="OP70" s="170"/>
      <c r="OQ70" s="170"/>
      <c r="OR70" s="170"/>
      <c r="OS70" s="170"/>
      <c r="OT70" s="170"/>
      <c r="OU70" s="170"/>
      <c r="OV70" s="170"/>
      <c r="OW70" s="170"/>
      <c r="OX70" s="170"/>
      <c r="OY70" s="170"/>
      <c r="OZ70" s="170"/>
      <c r="PA70" s="170"/>
      <c r="PB70" s="170"/>
      <c r="PC70" s="170"/>
      <c r="PD70" s="170"/>
      <c r="PE70" s="170"/>
      <c r="PF70" s="170"/>
      <c r="PG70" s="170"/>
      <c r="PH70" s="170"/>
      <c r="PI70" s="170"/>
      <c r="PJ70" s="170"/>
      <c r="PK70" s="170"/>
      <c r="PL70" s="170"/>
      <c r="PM70" s="170"/>
      <c r="PN70" s="170"/>
      <c r="PO70" s="170"/>
      <c r="PP70" s="170"/>
      <c r="PQ70" s="170"/>
      <c r="PR70" s="170"/>
      <c r="PS70" s="170"/>
      <c r="PT70" s="170"/>
      <c r="PU70" s="170"/>
      <c r="PV70" s="170"/>
      <c r="PW70" s="170"/>
      <c r="PX70" s="170"/>
      <c r="PY70" s="170"/>
      <c r="PZ70" s="170"/>
      <c r="QA70" s="170"/>
      <c r="QB70" s="170"/>
      <c r="QC70" s="170"/>
      <c r="QD70" s="170"/>
      <c r="QE70" s="170"/>
      <c r="QF70" s="170"/>
      <c r="QG70" s="170"/>
      <c r="QH70" s="170"/>
      <c r="QI70" s="170"/>
      <c r="QJ70" s="170"/>
      <c r="QK70" s="170"/>
      <c r="QL70" s="170"/>
      <c r="QM70" s="170"/>
      <c r="QN70" s="170"/>
      <c r="QO70" s="170"/>
      <c r="QP70" s="170"/>
      <c r="QQ70" s="170"/>
      <c r="QR70" s="170"/>
      <c r="QS70" s="170"/>
      <c r="QT70" s="170"/>
      <c r="QU70" s="170"/>
      <c r="QV70" s="170"/>
      <c r="QW70" s="170"/>
      <c r="QX70" s="170"/>
      <c r="QY70" s="170"/>
      <c r="QZ70" s="170"/>
      <c r="RA70" s="170"/>
      <c r="RB70" s="170"/>
      <c r="RC70" s="170"/>
      <c r="RD70" s="170"/>
      <c r="RE70" s="170"/>
      <c r="RF70" s="170"/>
      <c r="RG70" s="170"/>
      <c r="RH70" s="170"/>
      <c r="RI70" s="170"/>
      <c r="RJ70" s="170"/>
      <c r="RK70" s="170"/>
      <c r="RL70" s="170"/>
      <c r="RM70" s="170"/>
      <c r="RN70" s="170"/>
      <c r="RO70" s="170"/>
      <c r="RP70" s="170"/>
      <c r="RQ70" s="170"/>
      <c r="RR70" s="170"/>
      <c r="RS70" s="170"/>
      <c r="RT70" s="170"/>
      <c r="RU70" s="170"/>
      <c r="RV70" s="170"/>
      <c r="RW70" s="170"/>
      <c r="RX70" s="170"/>
      <c r="RY70" s="170"/>
      <c r="RZ70" s="170"/>
      <c r="SA70" s="170"/>
      <c r="SB70" s="170"/>
      <c r="SC70" s="170"/>
      <c r="SD70" s="170"/>
      <c r="SE70" s="170"/>
      <c r="SF70" s="170"/>
      <c r="SG70" s="170"/>
      <c r="SH70" s="170"/>
      <c r="SI70" s="170"/>
      <c r="SJ70" s="170"/>
      <c r="SK70" s="170"/>
      <c r="SL70" s="170"/>
      <c r="SM70" s="170"/>
      <c r="SN70" s="170"/>
      <c r="SO70" s="170"/>
      <c r="SP70" s="170"/>
      <c r="SQ70" s="170"/>
      <c r="SR70" s="170"/>
      <c r="SS70" s="170"/>
      <c r="ST70" s="170"/>
      <c r="SU70" s="170"/>
      <c r="SV70" s="170"/>
      <c r="SW70" s="170"/>
      <c r="SX70" s="170"/>
      <c r="SY70" s="170"/>
      <c r="SZ70" s="170"/>
      <c r="TA70" s="170"/>
      <c r="TB70" s="170"/>
      <c r="TC70" s="170"/>
      <c r="TD70" s="170"/>
      <c r="TE70" s="170"/>
      <c r="TF70" s="170"/>
      <c r="TG70" s="170"/>
      <c r="TH70" s="170"/>
      <c r="TI70" s="170"/>
      <c r="TJ70" s="170"/>
      <c r="TK70" s="170"/>
      <c r="TL70" s="170"/>
      <c r="TM70" s="170"/>
      <c r="TN70" s="170"/>
      <c r="TO70" s="170"/>
      <c r="TP70" s="170"/>
      <c r="TQ70" s="170"/>
      <c r="TR70" s="170"/>
      <c r="TS70" s="170"/>
      <c r="TT70" s="170"/>
      <c r="TU70" s="170"/>
      <c r="TV70" s="170"/>
      <c r="TW70" s="170"/>
      <c r="TX70" s="170"/>
      <c r="TY70" s="170"/>
      <c r="TZ70" s="170"/>
      <c r="UA70" s="170"/>
      <c r="UB70" s="170"/>
      <c r="UC70" s="170"/>
      <c r="UD70" s="170"/>
      <c r="UE70" s="170"/>
      <c r="UF70" s="170"/>
      <c r="UG70" s="170"/>
      <c r="UH70" s="170"/>
      <c r="UI70" s="170"/>
      <c r="UJ70" s="170"/>
      <c r="UK70" s="170"/>
      <c r="UL70" s="170"/>
      <c r="UM70" s="170"/>
      <c r="UN70" s="170"/>
      <c r="UO70" s="170"/>
      <c r="UP70" s="170"/>
      <c r="UQ70" s="170"/>
      <c r="UR70" s="170"/>
      <c r="US70" s="170"/>
      <c r="UT70" s="170"/>
      <c r="UU70" s="170"/>
      <c r="UV70" s="170"/>
      <c r="UW70" s="170"/>
      <c r="UX70" s="170"/>
      <c r="UY70" s="170"/>
      <c r="UZ70" s="170"/>
      <c r="VA70" s="170"/>
      <c r="VB70" s="170"/>
      <c r="VC70" s="170"/>
      <c r="VD70" s="170"/>
      <c r="VE70" s="170"/>
      <c r="VF70" s="170"/>
      <c r="VG70" s="170"/>
      <c r="VH70" s="170"/>
      <c r="VI70" s="170"/>
      <c r="VJ70" s="170"/>
      <c r="VM70" s="171">
        <f>IF(AND($VQ70&gt;0,COUNTA(H70:VJ70)=0),0,IF(AND(COUNTBLANK(D70)=0,CNGE_2024_M1_Secc3!$Q713="X",COUNTA(H70:VJ70)=0),0,IF(AND(COUNTBLANK(D70)=0,CNGE_2024_M1_Secc3!$Q713="",COUNTA(H70:VJ70)&gt;0),0,IF(AND(COUNTBLANK(D70)=1,COUNTA(H70:VJ70)=0),0,1))))</f>
        <v>0</v>
      </c>
      <c r="VN70" s="194">
        <f t="shared" si="0"/>
        <v>0</v>
      </c>
      <c r="VO70" s="200">
        <f>IF(AND(CNGE_2024_M1_Secc3!$Q713="X",COUNTA(H70:VJ70)&gt;0),1,0)</f>
        <v>0</v>
      </c>
      <c r="VP70" s="211">
        <f>IF(SUM(H70:VJ70)=SUM(CNGE_2024_M1_Secc3!S713:AD713),0,1)</f>
        <v>0</v>
      </c>
      <c r="VQ70" s="200">
        <f>IF(COUNTIF(CNGE_2024_M1_Secc3!M124,"NA")&gt;0,1,IF(AND(CNGE_2024_M1_Secc3!S124&lt;&gt;"",CNGE_2024_M1_Secc3!S124&lt;&gt;1),1,0))</f>
        <v>0</v>
      </c>
    </row>
    <row r="71" spans="1:589" customFormat="1" ht="15" customHeight="1">
      <c r="A71" s="115"/>
      <c r="B71" s="87"/>
      <c r="C71" s="32" t="s">
        <v>127</v>
      </c>
      <c r="D71" s="361" t="str">
        <f>IF(CNGE_2024_M1_Secc3!D125="","",CNGE_2024_M1_Secc3!D125)</f>
        <v/>
      </c>
      <c r="E71" s="361"/>
      <c r="F71" s="361"/>
      <c r="G71" s="361"/>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0"/>
      <c r="BR71" s="170"/>
      <c r="BS71" s="170"/>
      <c r="BT71" s="170"/>
      <c r="BU71" s="170"/>
      <c r="BV71" s="170"/>
      <c r="BW71" s="170"/>
      <c r="BX71" s="170"/>
      <c r="BY71" s="170"/>
      <c r="BZ71" s="170"/>
      <c r="CA71" s="170"/>
      <c r="CB71" s="170"/>
      <c r="CC71" s="170"/>
      <c r="CD71" s="170"/>
      <c r="CE71" s="170"/>
      <c r="CF71" s="170"/>
      <c r="CG71" s="170"/>
      <c r="CH71" s="170"/>
      <c r="CI71" s="170"/>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0"/>
      <c r="DF71" s="170"/>
      <c r="DG71" s="170"/>
      <c r="DH71" s="170"/>
      <c r="DI71" s="170"/>
      <c r="DJ71" s="170"/>
      <c r="DK71" s="170"/>
      <c r="DL71" s="170"/>
      <c r="DM71" s="170"/>
      <c r="DN71" s="170"/>
      <c r="DO71" s="170"/>
      <c r="DP71" s="170"/>
      <c r="DQ71" s="170"/>
      <c r="DR71" s="170"/>
      <c r="DS71" s="170"/>
      <c r="DT71" s="170"/>
      <c r="DU71" s="170"/>
      <c r="DV71" s="170"/>
      <c r="DW71" s="170"/>
      <c r="DX71" s="170"/>
      <c r="DY71" s="170"/>
      <c r="DZ71" s="170"/>
      <c r="EA71" s="170"/>
      <c r="EB71" s="170"/>
      <c r="EC71" s="170"/>
      <c r="ED71" s="170"/>
      <c r="EE71" s="170"/>
      <c r="EF71" s="170"/>
      <c r="EG71" s="170"/>
      <c r="EH71" s="170"/>
      <c r="EI71" s="170"/>
      <c r="EJ71" s="170"/>
      <c r="EK71" s="170"/>
      <c r="EL71" s="170"/>
      <c r="EM71" s="170"/>
      <c r="EN71" s="170"/>
      <c r="EO71" s="170"/>
      <c r="EP71" s="170"/>
      <c r="EQ71" s="170"/>
      <c r="ER71" s="170"/>
      <c r="ES71" s="170"/>
      <c r="ET71" s="170"/>
      <c r="EU71" s="170"/>
      <c r="EV71" s="170"/>
      <c r="EW71" s="170"/>
      <c r="EX71" s="170"/>
      <c r="EY71" s="170"/>
      <c r="EZ71" s="170"/>
      <c r="FA71" s="170"/>
      <c r="FB71" s="170"/>
      <c r="FC71" s="170"/>
      <c r="FD71" s="170"/>
      <c r="FE71" s="170"/>
      <c r="FF71" s="170"/>
      <c r="FG71" s="170"/>
      <c r="FH71" s="170"/>
      <c r="FI71" s="170"/>
      <c r="FJ71" s="170"/>
      <c r="FK71" s="170"/>
      <c r="FL71" s="170"/>
      <c r="FM71" s="170"/>
      <c r="FN71" s="170"/>
      <c r="FO71" s="170"/>
      <c r="FP71" s="170"/>
      <c r="FQ71" s="170"/>
      <c r="FR71" s="170"/>
      <c r="FS71" s="170"/>
      <c r="FT71" s="170"/>
      <c r="FU71" s="170"/>
      <c r="FV71" s="170"/>
      <c r="FW71" s="170"/>
      <c r="FX71" s="170"/>
      <c r="FY71" s="170"/>
      <c r="FZ71" s="170"/>
      <c r="GA71" s="170"/>
      <c r="GB71" s="170"/>
      <c r="GC71" s="170"/>
      <c r="GD71" s="170"/>
      <c r="GE71" s="170"/>
      <c r="GF71" s="170"/>
      <c r="GG71" s="170"/>
      <c r="GH71" s="170"/>
      <c r="GI71" s="170"/>
      <c r="GJ71" s="170"/>
      <c r="GK71" s="170"/>
      <c r="GL71" s="170"/>
      <c r="GM71" s="170"/>
      <c r="GN71" s="170"/>
      <c r="GO71" s="170"/>
      <c r="GP71" s="170"/>
      <c r="GQ71" s="170"/>
      <c r="GR71" s="170"/>
      <c r="GS71" s="170"/>
      <c r="GT71" s="170"/>
      <c r="GU71" s="170"/>
      <c r="GV71" s="170"/>
      <c r="GW71" s="170"/>
      <c r="GX71" s="170"/>
      <c r="GY71" s="170"/>
      <c r="GZ71" s="170"/>
      <c r="HA71" s="170"/>
      <c r="HB71" s="170"/>
      <c r="HC71" s="170"/>
      <c r="HD71" s="170"/>
      <c r="HE71" s="170"/>
      <c r="HF71" s="170"/>
      <c r="HG71" s="170"/>
      <c r="HH71" s="170"/>
      <c r="HI71" s="170"/>
      <c r="HJ71" s="170"/>
      <c r="HK71" s="170"/>
      <c r="HL71" s="170"/>
      <c r="HM71" s="170"/>
      <c r="HN71" s="170"/>
      <c r="HO71" s="170"/>
      <c r="HP71" s="170"/>
      <c r="HQ71" s="170"/>
      <c r="HR71" s="170"/>
      <c r="HS71" s="170"/>
      <c r="HT71" s="170"/>
      <c r="HU71" s="170"/>
      <c r="HV71" s="170"/>
      <c r="HW71" s="170"/>
      <c r="HX71" s="170"/>
      <c r="HY71" s="170"/>
      <c r="HZ71" s="170"/>
      <c r="IA71" s="170"/>
      <c r="IB71" s="170"/>
      <c r="IC71" s="170"/>
      <c r="ID71" s="170"/>
      <c r="IE71" s="170"/>
      <c r="IF71" s="170"/>
      <c r="IG71" s="170"/>
      <c r="IH71" s="170"/>
      <c r="II71" s="170"/>
      <c r="IJ71" s="170"/>
      <c r="IK71" s="170"/>
      <c r="IL71" s="170"/>
      <c r="IM71" s="170"/>
      <c r="IN71" s="170"/>
      <c r="IO71" s="170"/>
      <c r="IP71" s="170"/>
      <c r="IQ71" s="170"/>
      <c r="IR71" s="170"/>
      <c r="IS71" s="170"/>
      <c r="IT71" s="170"/>
      <c r="IU71" s="170"/>
      <c r="IV71" s="170"/>
      <c r="IW71" s="170"/>
      <c r="IX71" s="170"/>
      <c r="IY71" s="170"/>
      <c r="IZ71" s="170"/>
      <c r="JA71" s="170"/>
      <c r="JB71" s="170"/>
      <c r="JC71" s="170"/>
      <c r="JD71" s="170"/>
      <c r="JE71" s="170"/>
      <c r="JF71" s="170"/>
      <c r="JG71" s="170"/>
      <c r="JH71" s="170"/>
      <c r="JI71" s="170"/>
      <c r="JJ71" s="170"/>
      <c r="JK71" s="170"/>
      <c r="JL71" s="170"/>
      <c r="JM71" s="170"/>
      <c r="JN71" s="170"/>
      <c r="JO71" s="170"/>
      <c r="JP71" s="170"/>
      <c r="JQ71" s="170"/>
      <c r="JR71" s="170"/>
      <c r="JS71" s="170"/>
      <c r="JT71" s="170"/>
      <c r="JU71" s="170"/>
      <c r="JV71" s="170"/>
      <c r="JW71" s="170"/>
      <c r="JX71" s="170"/>
      <c r="JY71" s="170"/>
      <c r="JZ71" s="170"/>
      <c r="KA71" s="170"/>
      <c r="KB71" s="170"/>
      <c r="KC71" s="170"/>
      <c r="KD71" s="170"/>
      <c r="KE71" s="170"/>
      <c r="KF71" s="170"/>
      <c r="KG71" s="170"/>
      <c r="KH71" s="170"/>
      <c r="KI71" s="170"/>
      <c r="KJ71" s="170"/>
      <c r="KK71" s="170"/>
      <c r="KL71" s="170"/>
      <c r="KM71" s="170"/>
      <c r="KN71" s="170"/>
      <c r="KO71" s="170"/>
      <c r="KP71" s="170"/>
      <c r="KQ71" s="170"/>
      <c r="KR71" s="170"/>
      <c r="KS71" s="170"/>
      <c r="KT71" s="170"/>
      <c r="KU71" s="170"/>
      <c r="KV71" s="170"/>
      <c r="KW71" s="170"/>
      <c r="KX71" s="170"/>
      <c r="KY71" s="170"/>
      <c r="KZ71" s="170"/>
      <c r="LA71" s="170"/>
      <c r="LB71" s="170"/>
      <c r="LC71" s="170"/>
      <c r="LD71" s="170"/>
      <c r="LE71" s="170"/>
      <c r="LF71" s="170"/>
      <c r="LG71" s="170"/>
      <c r="LH71" s="170"/>
      <c r="LI71" s="170"/>
      <c r="LJ71" s="170"/>
      <c r="LK71" s="170"/>
      <c r="LL71" s="170"/>
      <c r="LM71" s="170"/>
      <c r="LN71" s="170"/>
      <c r="LO71" s="170"/>
      <c r="LP71" s="170"/>
      <c r="LQ71" s="170"/>
      <c r="LR71" s="170"/>
      <c r="LS71" s="170"/>
      <c r="LT71" s="170"/>
      <c r="LU71" s="170"/>
      <c r="LV71" s="170"/>
      <c r="LW71" s="170"/>
      <c r="LX71" s="170"/>
      <c r="LY71" s="170"/>
      <c r="LZ71" s="170"/>
      <c r="MA71" s="170"/>
      <c r="MB71" s="170"/>
      <c r="MC71" s="170"/>
      <c r="MD71" s="170"/>
      <c r="ME71" s="170"/>
      <c r="MF71" s="170"/>
      <c r="MG71" s="170"/>
      <c r="MH71" s="170"/>
      <c r="MI71" s="170"/>
      <c r="MJ71" s="170"/>
      <c r="MK71" s="170"/>
      <c r="ML71" s="170"/>
      <c r="MM71" s="170"/>
      <c r="MN71" s="170"/>
      <c r="MO71" s="170"/>
      <c r="MP71" s="170"/>
      <c r="MQ71" s="170"/>
      <c r="MR71" s="170"/>
      <c r="MS71" s="170"/>
      <c r="MT71" s="170"/>
      <c r="MU71" s="170"/>
      <c r="MV71" s="170"/>
      <c r="MW71" s="170"/>
      <c r="MX71" s="170"/>
      <c r="MY71" s="170"/>
      <c r="MZ71" s="170"/>
      <c r="NA71" s="170"/>
      <c r="NB71" s="170"/>
      <c r="NC71" s="170"/>
      <c r="ND71" s="170"/>
      <c r="NE71" s="170"/>
      <c r="NF71" s="170"/>
      <c r="NG71" s="170"/>
      <c r="NH71" s="170"/>
      <c r="NI71" s="170"/>
      <c r="NJ71" s="170"/>
      <c r="NK71" s="170"/>
      <c r="NL71" s="170"/>
      <c r="NM71" s="170"/>
      <c r="NN71" s="170"/>
      <c r="NO71" s="170"/>
      <c r="NP71" s="170"/>
      <c r="NQ71" s="170"/>
      <c r="NR71" s="170"/>
      <c r="NS71" s="170"/>
      <c r="NT71" s="170"/>
      <c r="NU71" s="170"/>
      <c r="NV71" s="170"/>
      <c r="NW71" s="170"/>
      <c r="NX71" s="170"/>
      <c r="NY71" s="170"/>
      <c r="NZ71" s="170"/>
      <c r="OA71" s="170"/>
      <c r="OB71" s="170"/>
      <c r="OC71" s="170"/>
      <c r="OD71" s="170"/>
      <c r="OE71" s="170"/>
      <c r="OF71" s="170"/>
      <c r="OG71" s="170"/>
      <c r="OH71" s="170"/>
      <c r="OI71" s="170"/>
      <c r="OJ71" s="170"/>
      <c r="OK71" s="170"/>
      <c r="OL71" s="170"/>
      <c r="OM71" s="170"/>
      <c r="ON71" s="170"/>
      <c r="OO71" s="170"/>
      <c r="OP71" s="170"/>
      <c r="OQ71" s="170"/>
      <c r="OR71" s="170"/>
      <c r="OS71" s="170"/>
      <c r="OT71" s="170"/>
      <c r="OU71" s="170"/>
      <c r="OV71" s="170"/>
      <c r="OW71" s="170"/>
      <c r="OX71" s="170"/>
      <c r="OY71" s="170"/>
      <c r="OZ71" s="170"/>
      <c r="PA71" s="170"/>
      <c r="PB71" s="170"/>
      <c r="PC71" s="170"/>
      <c r="PD71" s="170"/>
      <c r="PE71" s="170"/>
      <c r="PF71" s="170"/>
      <c r="PG71" s="170"/>
      <c r="PH71" s="170"/>
      <c r="PI71" s="170"/>
      <c r="PJ71" s="170"/>
      <c r="PK71" s="170"/>
      <c r="PL71" s="170"/>
      <c r="PM71" s="170"/>
      <c r="PN71" s="170"/>
      <c r="PO71" s="170"/>
      <c r="PP71" s="170"/>
      <c r="PQ71" s="170"/>
      <c r="PR71" s="170"/>
      <c r="PS71" s="170"/>
      <c r="PT71" s="170"/>
      <c r="PU71" s="170"/>
      <c r="PV71" s="170"/>
      <c r="PW71" s="170"/>
      <c r="PX71" s="170"/>
      <c r="PY71" s="170"/>
      <c r="PZ71" s="170"/>
      <c r="QA71" s="170"/>
      <c r="QB71" s="170"/>
      <c r="QC71" s="170"/>
      <c r="QD71" s="170"/>
      <c r="QE71" s="170"/>
      <c r="QF71" s="170"/>
      <c r="QG71" s="170"/>
      <c r="QH71" s="170"/>
      <c r="QI71" s="170"/>
      <c r="QJ71" s="170"/>
      <c r="QK71" s="170"/>
      <c r="QL71" s="170"/>
      <c r="QM71" s="170"/>
      <c r="QN71" s="170"/>
      <c r="QO71" s="170"/>
      <c r="QP71" s="170"/>
      <c r="QQ71" s="170"/>
      <c r="QR71" s="170"/>
      <c r="QS71" s="170"/>
      <c r="QT71" s="170"/>
      <c r="QU71" s="170"/>
      <c r="QV71" s="170"/>
      <c r="QW71" s="170"/>
      <c r="QX71" s="170"/>
      <c r="QY71" s="170"/>
      <c r="QZ71" s="170"/>
      <c r="RA71" s="170"/>
      <c r="RB71" s="170"/>
      <c r="RC71" s="170"/>
      <c r="RD71" s="170"/>
      <c r="RE71" s="170"/>
      <c r="RF71" s="170"/>
      <c r="RG71" s="170"/>
      <c r="RH71" s="170"/>
      <c r="RI71" s="170"/>
      <c r="RJ71" s="170"/>
      <c r="RK71" s="170"/>
      <c r="RL71" s="170"/>
      <c r="RM71" s="170"/>
      <c r="RN71" s="170"/>
      <c r="RO71" s="170"/>
      <c r="RP71" s="170"/>
      <c r="RQ71" s="170"/>
      <c r="RR71" s="170"/>
      <c r="RS71" s="170"/>
      <c r="RT71" s="170"/>
      <c r="RU71" s="170"/>
      <c r="RV71" s="170"/>
      <c r="RW71" s="170"/>
      <c r="RX71" s="170"/>
      <c r="RY71" s="170"/>
      <c r="RZ71" s="170"/>
      <c r="SA71" s="170"/>
      <c r="SB71" s="170"/>
      <c r="SC71" s="170"/>
      <c r="SD71" s="170"/>
      <c r="SE71" s="170"/>
      <c r="SF71" s="170"/>
      <c r="SG71" s="170"/>
      <c r="SH71" s="170"/>
      <c r="SI71" s="170"/>
      <c r="SJ71" s="170"/>
      <c r="SK71" s="170"/>
      <c r="SL71" s="170"/>
      <c r="SM71" s="170"/>
      <c r="SN71" s="170"/>
      <c r="SO71" s="170"/>
      <c r="SP71" s="170"/>
      <c r="SQ71" s="170"/>
      <c r="SR71" s="170"/>
      <c r="SS71" s="170"/>
      <c r="ST71" s="170"/>
      <c r="SU71" s="170"/>
      <c r="SV71" s="170"/>
      <c r="SW71" s="170"/>
      <c r="SX71" s="170"/>
      <c r="SY71" s="170"/>
      <c r="SZ71" s="170"/>
      <c r="TA71" s="170"/>
      <c r="TB71" s="170"/>
      <c r="TC71" s="170"/>
      <c r="TD71" s="170"/>
      <c r="TE71" s="170"/>
      <c r="TF71" s="170"/>
      <c r="TG71" s="170"/>
      <c r="TH71" s="170"/>
      <c r="TI71" s="170"/>
      <c r="TJ71" s="170"/>
      <c r="TK71" s="170"/>
      <c r="TL71" s="170"/>
      <c r="TM71" s="170"/>
      <c r="TN71" s="170"/>
      <c r="TO71" s="170"/>
      <c r="TP71" s="170"/>
      <c r="TQ71" s="170"/>
      <c r="TR71" s="170"/>
      <c r="TS71" s="170"/>
      <c r="TT71" s="170"/>
      <c r="TU71" s="170"/>
      <c r="TV71" s="170"/>
      <c r="TW71" s="170"/>
      <c r="TX71" s="170"/>
      <c r="TY71" s="170"/>
      <c r="TZ71" s="170"/>
      <c r="UA71" s="170"/>
      <c r="UB71" s="170"/>
      <c r="UC71" s="170"/>
      <c r="UD71" s="170"/>
      <c r="UE71" s="170"/>
      <c r="UF71" s="170"/>
      <c r="UG71" s="170"/>
      <c r="UH71" s="170"/>
      <c r="UI71" s="170"/>
      <c r="UJ71" s="170"/>
      <c r="UK71" s="170"/>
      <c r="UL71" s="170"/>
      <c r="UM71" s="170"/>
      <c r="UN71" s="170"/>
      <c r="UO71" s="170"/>
      <c r="UP71" s="170"/>
      <c r="UQ71" s="170"/>
      <c r="UR71" s="170"/>
      <c r="US71" s="170"/>
      <c r="UT71" s="170"/>
      <c r="UU71" s="170"/>
      <c r="UV71" s="170"/>
      <c r="UW71" s="170"/>
      <c r="UX71" s="170"/>
      <c r="UY71" s="170"/>
      <c r="UZ71" s="170"/>
      <c r="VA71" s="170"/>
      <c r="VB71" s="170"/>
      <c r="VC71" s="170"/>
      <c r="VD71" s="170"/>
      <c r="VE71" s="170"/>
      <c r="VF71" s="170"/>
      <c r="VG71" s="170"/>
      <c r="VH71" s="170"/>
      <c r="VI71" s="170"/>
      <c r="VJ71" s="170"/>
      <c r="VM71" s="171">
        <f>IF(AND($VQ71&gt;0,COUNTA(H71:VJ71)=0),0,IF(AND(COUNTBLANK(D71)=0,CNGE_2024_M1_Secc3!$Q714="X",COUNTA(H71:VJ71)=0),0,IF(AND(COUNTBLANK(D71)=0,CNGE_2024_M1_Secc3!$Q714="",COUNTA(H71:VJ71)&gt;0),0,IF(AND(COUNTBLANK(D71)=1,COUNTA(H71:VJ71)=0),0,1))))</f>
        <v>0</v>
      </c>
      <c r="VN71" s="194">
        <f t="shared" si="0"/>
        <v>0</v>
      </c>
      <c r="VO71" s="200">
        <f>IF(AND(CNGE_2024_M1_Secc3!$Q714="X",COUNTA(H71:VJ71)&gt;0),1,0)</f>
        <v>0</v>
      </c>
      <c r="VP71" s="211">
        <f>IF(SUM(H71:VJ71)=SUM(CNGE_2024_M1_Secc3!S714:AD714),0,1)</f>
        <v>0</v>
      </c>
      <c r="VQ71" s="200">
        <f>IF(COUNTIF(CNGE_2024_M1_Secc3!M125,"NA")&gt;0,1,IF(AND(CNGE_2024_M1_Secc3!S125&lt;&gt;"",CNGE_2024_M1_Secc3!S125&lt;&gt;1),1,0))</f>
        <v>0</v>
      </c>
    </row>
    <row r="72" spans="1:589" customFormat="1" ht="15" customHeight="1">
      <c r="A72" s="115"/>
      <c r="B72" s="87"/>
      <c r="C72" s="32" t="s">
        <v>128</v>
      </c>
      <c r="D72" s="361" t="str">
        <f>IF(CNGE_2024_M1_Secc3!D126="","",CNGE_2024_M1_Secc3!D126)</f>
        <v/>
      </c>
      <c r="E72" s="361"/>
      <c r="F72" s="361"/>
      <c r="G72" s="361"/>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c r="AV72" s="170"/>
      <c r="AW72" s="170"/>
      <c r="AX72" s="170"/>
      <c r="AY72" s="170"/>
      <c r="AZ72" s="170"/>
      <c r="BA72" s="170"/>
      <c r="BB72" s="170"/>
      <c r="BC72" s="170"/>
      <c r="BD72" s="170"/>
      <c r="BE72" s="170"/>
      <c r="BF72" s="170"/>
      <c r="BG72" s="170"/>
      <c r="BH72" s="170"/>
      <c r="BI72" s="170"/>
      <c r="BJ72" s="170"/>
      <c r="BK72" s="170"/>
      <c r="BL72" s="170"/>
      <c r="BM72" s="170"/>
      <c r="BN72" s="170"/>
      <c r="BO72" s="170"/>
      <c r="BP72" s="170"/>
      <c r="BQ72" s="170"/>
      <c r="BR72" s="170"/>
      <c r="BS72" s="170"/>
      <c r="BT72" s="170"/>
      <c r="BU72" s="170"/>
      <c r="BV72" s="170"/>
      <c r="BW72" s="170"/>
      <c r="BX72" s="170"/>
      <c r="BY72" s="170"/>
      <c r="BZ72" s="170"/>
      <c r="CA72" s="170"/>
      <c r="CB72" s="170"/>
      <c r="CC72" s="170"/>
      <c r="CD72" s="170"/>
      <c r="CE72" s="170"/>
      <c r="CF72" s="170"/>
      <c r="CG72" s="170"/>
      <c r="CH72" s="170"/>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0"/>
      <c r="DF72" s="170"/>
      <c r="DG72" s="170"/>
      <c r="DH72" s="170"/>
      <c r="DI72" s="170"/>
      <c r="DJ72" s="170"/>
      <c r="DK72" s="170"/>
      <c r="DL72" s="170"/>
      <c r="DM72" s="170"/>
      <c r="DN72" s="170"/>
      <c r="DO72" s="170"/>
      <c r="DP72" s="170"/>
      <c r="DQ72" s="170"/>
      <c r="DR72" s="170"/>
      <c r="DS72" s="170"/>
      <c r="DT72" s="170"/>
      <c r="DU72" s="170"/>
      <c r="DV72" s="170"/>
      <c r="DW72" s="170"/>
      <c r="DX72" s="170"/>
      <c r="DY72" s="170"/>
      <c r="DZ72" s="170"/>
      <c r="EA72" s="170"/>
      <c r="EB72" s="170"/>
      <c r="EC72" s="170"/>
      <c r="ED72" s="170"/>
      <c r="EE72" s="170"/>
      <c r="EF72" s="170"/>
      <c r="EG72" s="170"/>
      <c r="EH72" s="170"/>
      <c r="EI72" s="170"/>
      <c r="EJ72" s="170"/>
      <c r="EK72" s="170"/>
      <c r="EL72" s="170"/>
      <c r="EM72" s="170"/>
      <c r="EN72" s="170"/>
      <c r="EO72" s="170"/>
      <c r="EP72" s="170"/>
      <c r="EQ72" s="170"/>
      <c r="ER72" s="170"/>
      <c r="ES72" s="170"/>
      <c r="ET72" s="170"/>
      <c r="EU72" s="170"/>
      <c r="EV72" s="170"/>
      <c r="EW72" s="170"/>
      <c r="EX72" s="170"/>
      <c r="EY72" s="170"/>
      <c r="EZ72" s="170"/>
      <c r="FA72" s="170"/>
      <c r="FB72" s="170"/>
      <c r="FC72" s="170"/>
      <c r="FD72" s="170"/>
      <c r="FE72" s="170"/>
      <c r="FF72" s="170"/>
      <c r="FG72" s="170"/>
      <c r="FH72" s="170"/>
      <c r="FI72" s="170"/>
      <c r="FJ72" s="170"/>
      <c r="FK72" s="170"/>
      <c r="FL72" s="170"/>
      <c r="FM72" s="170"/>
      <c r="FN72" s="170"/>
      <c r="FO72" s="170"/>
      <c r="FP72" s="170"/>
      <c r="FQ72" s="170"/>
      <c r="FR72" s="170"/>
      <c r="FS72" s="170"/>
      <c r="FT72" s="170"/>
      <c r="FU72" s="170"/>
      <c r="FV72" s="170"/>
      <c r="FW72" s="170"/>
      <c r="FX72" s="170"/>
      <c r="FY72" s="170"/>
      <c r="FZ72" s="170"/>
      <c r="GA72" s="170"/>
      <c r="GB72" s="170"/>
      <c r="GC72" s="170"/>
      <c r="GD72" s="170"/>
      <c r="GE72" s="170"/>
      <c r="GF72" s="170"/>
      <c r="GG72" s="170"/>
      <c r="GH72" s="170"/>
      <c r="GI72" s="170"/>
      <c r="GJ72" s="170"/>
      <c r="GK72" s="170"/>
      <c r="GL72" s="170"/>
      <c r="GM72" s="170"/>
      <c r="GN72" s="170"/>
      <c r="GO72" s="170"/>
      <c r="GP72" s="170"/>
      <c r="GQ72" s="170"/>
      <c r="GR72" s="170"/>
      <c r="GS72" s="170"/>
      <c r="GT72" s="170"/>
      <c r="GU72" s="170"/>
      <c r="GV72" s="170"/>
      <c r="GW72" s="170"/>
      <c r="GX72" s="170"/>
      <c r="GY72" s="170"/>
      <c r="GZ72" s="170"/>
      <c r="HA72" s="170"/>
      <c r="HB72" s="170"/>
      <c r="HC72" s="170"/>
      <c r="HD72" s="170"/>
      <c r="HE72" s="170"/>
      <c r="HF72" s="170"/>
      <c r="HG72" s="170"/>
      <c r="HH72" s="170"/>
      <c r="HI72" s="170"/>
      <c r="HJ72" s="170"/>
      <c r="HK72" s="170"/>
      <c r="HL72" s="170"/>
      <c r="HM72" s="170"/>
      <c r="HN72" s="170"/>
      <c r="HO72" s="170"/>
      <c r="HP72" s="170"/>
      <c r="HQ72" s="170"/>
      <c r="HR72" s="170"/>
      <c r="HS72" s="170"/>
      <c r="HT72" s="170"/>
      <c r="HU72" s="170"/>
      <c r="HV72" s="170"/>
      <c r="HW72" s="170"/>
      <c r="HX72" s="170"/>
      <c r="HY72" s="170"/>
      <c r="HZ72" s="170"/>
      <c r="IA72" s="170"/>
      <c r="IB72" s="170"/>
      <c r="IC72" s="170"/>
      <c r="ID72" s="170"/>
      <c r="IE72" s="170"/>
      <c r="IF72" s="170"/>
      <c r="IG72" s="170"/>
      <c r="IH72" s="170"/>
      <c r="II72" s="170"/>
      <c r="IJ72" s="170"/>
      <c r="IK72" s="170"/>
      <c r="IL72" s="170"/>
      <c r="IM72" s="170"/>
      <c r="IN72" s="170"/>
      <c r="IO72" s="170"/>
      <c r="IP72" s="170"/>
      <c r="IQ72" s="170"/>
      <c r="IR72" s="170"/>
      <c r="IS72" s="170"/>
      <c r="IT72" s="170"/>
      <c r="IU72" s="170"/>
      <c r="IV72" s="170"/>
      <c r="IW72" s="170"/>
      <c r="IX72" s="170"/>
      <c r="IY72" s="170"/>
      <c r="IZ72" s="170"/>
      <c r="JA72" s="170"/>
      <c r="JB72" s="170"/>
      <c r="JC72" s="170"/>
      <c r="JD72" s="170"/>
      <c r="JE72" s="170"/>
      <c r="JF72" s="170"/>
      <c r="JG72" s="170"/>
      <c r="JH72" s="170"/>
      <c r="JI72" s="170"/>
      <c r="JJ72" s="170"/>
      <c r="JK72" s="170"/>
      <c r="JL72" s="170"/>
      <c r="JM72" s="170"/>
      <c r="JN72" s="170"/>
      <c r="JO72" s="170"/>
      <c r="JP72" s="170"/>
      <c r="JQ72" s="170"/>
      <c r="JR72" s="170"/>
      <c r="JS72" s="170"/>
      <c r="JT72" s="170"/>
      <c r="JU72" s="170"/>
      <c r="JV72" s="170"/>
      <c r="JW72" s="170"/>
      <c r="JX72" s="170"/>
      <c r="JY72" s="170"/>
      <c r="JZ72" s="170"/>
      <c r="KA72" s="170"/>
      <c r="KB72" s="170"/>
      <c r="KC72" s="170"/>
      <c r="KD72" s="170"/>
      <c r="KE72" s="170"/>
      <c r="KF72" s="170"/>
      <c r="KG72" s="170"/>
      <c r="KH72" s="170"/>
      <c r="KI72" s="170"/>
      <c r="KJ72" s="170"/>
      <c r="KK72" s="170"/>
      <c r="KL72" s="170"/>
      <c r="KM72" s="170"/>
      <c r="KN72" s="170"/>
      <c r="KO72" s="170"/>
      <c r="KP72" s="170"/>
      <c r="KQ72" s="170"/>
      <c r="KR72" s="170"/>
      <c r="KS72" s="170"/>
      <c r="KT72" s="170"/>
      <c r="KU72" s="170"/>
      <c r="KV72" s="170"/>
      <c r="KW72" s="170"/>
      <c r="KX72" s="170"/>
      <c r="KY72" s="170"/>
      <c r="KZ72" s="170"/>
      <c r="LA72" s="170"/>
      <c r="LB72" s="170"/>
      <c r="LC72" s="170"/>
      <c r="LD72" s="170"/>
      <c r="LE72" s="170"/>
      <c r="LF72" s="170"/>
      <c r="LG72" s="170"/>
      <c r="LH72" s="170"/>
      <c r="LI72" s="170"/>
      <c r="LJ72" s="170"/>
      <c r="LK72" s="170"/>
      <c r="LL72" s="170"/>
      <c r="LM72" s="170"/>
      <c r="LN72" s="170"/>
      <c r="LO72" s="170"/>
      <c r="LP72" s="170"/>
      <c r="LQ72" s="170"/>
      <c r="LR72" s="170"/>
      <c r="LS72" s="170"/>
      <c r="LT72" s="170"/>
      <c r="LU72" s="170"/>
      <c r="LV72" s="170"/>
      <c r="LW72" s="170"/>
      <c r="LX72" s="170"/>
      <c r="LY72" s="170"/>
      <c r="LZ72" s="170"/>
      <c r="MA72" s="170"/>
      <c r="MB72" s="170"/>
      <c r="MC72" s="170"/>
      <c r="MD72" s="170"/>
      <c r="ME72" s="170"/>
      <c r="MF72" s="170"/>
      <c r="MG72" s="170"/>
      <c r="MH72" s="170"/>
      <c r="MI72" s="170"/>
      <c r="MJ72" s="170"/>
      <c r="MK72" s="170"/>
      <c r="ML72" s="170"/>
      <c r="MM72" s="170"/>
      <c r="MN72" s="170"/>
      <c r="MO72" s="170"/>
      <c r="MP72" s="170"/>
      <c r="MQ72" s="170"/>
      <c r="MR72" s="170"/>
      <c r="MS72" s="170"/>
      <c r="MT72" s="170"/>
      <c r="MU72" s="170"/>
      <c r="MV72" s="170"/>
      <c r="MW72" s="170"/>
      <c r="MX72" s="170"/>
      <c r="MY72" s="170"/>
      <c r="MZ72" s="170"/>
      <c r="NA72" s="170"/>
      <c r="NB72" s="170"/>
      <c r="NC72" s="170"/>
      <c r="ND72" s="170"/>
      <c r="NE72" s="170"/>
      <c r="NF72" s="170"/>
      <c r="NG72" s="170"/>
      <c r="NH72" s="170"/>
      <c r="NI72" s="170"/>
      <c r="NJ72" s="170"/>
      <c r="NK72" s="170"/>
      <c r="NL72" s="170"/>
      <c r="NM72" s="170"/>
      <c r="NN72" s="170"/>
      <c r="NO72" s="170"/>
      <c r="NP72" s="170"/>
      <c r="NQ72" s="170"/>
      <c r="NR72" s="170"/>
      <c r="NS72" s="170"/>
      <c r="NT72" s="170"/>
      <c r="NU72" s="170"/>
      <c r="NV72" s="170"/>
      <c r="NW72" s="170"/>
      <c r="NX72" s="170"/>
      <c r="NY72" s="170"/>
      <c r="NZ72" s="170"/>
      <c r="OA72" s="170"/>
      <c r="OB72" s="170"/>
      <c r="OC72" s="170"/>
      <c r="OD72" s="170"/>
      <c r="OE72" s="170"/>
      <c r="OF72" s="170"/>
      <c r="OG72" s="170"/>
      <c r="OH72" s="170"/>
      <c r="OI72" s="170"/>
      <c r="OJ72" s="170"/>
      <c r="OK72" s="170"/>
      <c r="OL72" s="170"/>
      <c r="OM72" s="170"/>
      <c r="ON72" s="170"/>
      <c r="OO72" s="170"/>
      <c r="OP72" s="170"/>
      <c r="OQ72" s="170"/>
      <c r="OR72" s="170"/>
      <c r="OS72" s="170"/>
      <c r="OT72" s="170"/>
      <c r="OU72" s="170"/>
      <c r="OV72" s="170"/>
      <c r="OW72" s="170"/>
      <c r="OX72" s="170"/>
      <c r="OY72" s="170"/>
      <c r="OZ72" s="170"/>
      <c r="PA72" s="170"/>
      <c r="PB72" s="170"/>
      <c r="PC72" s="170"/>
      <c r="PD72" s="170"/>
      <c r="PE72" s="170"/>
      <c r="PF72" s="170"/>
      <c r="PG72" s="170"/>
      <c r="PH72" s="170"/>
      <c r="PI72" s="170"/>
      <c r="PJ72" s="170"/>
      <c r="PK72" s="170"/>
      <c r="PL72" s="170"/>
      <c r="PM72" s="170"/>
      <c r="PN72" s="170"/>
      <c r="PO72" s="170"/>
      <c r="PP72" s="170"/>
      <c r="PQ72" s="170"/>
      <c r="PR72" s="170"/>
      <c r="PS72" s="170"/>
      <c r="PT72" s="170"/>
      <c r="PU72" s="170"/>
      <c r="PV72" s="170"/>
      <c r="PW72" s="170"/>
      <c r="PX72" s="170"/>
      <c r="PY72" s="170"/>
      <c r="PZ72" s="170"/>
      <c r="QA72" s="170"/>
      <c r="QB72" s="170"/>
      <c r="QC72" s="170"/>
      <c r="QD72" s="170"/>
      <c r="QE72" s="170"/>
      <c r="QF72" s="170"/>
      <c r="QG72" s="170"/>
      <c r="QH72" s="170"/>
      <c r="QI72" s="170"/>
      <c r="QJ72" s="170"/>
      <c r="QK72" s="170"/>
      <c r="QL72" s="170"/>
      <c r="QM72" s="170"/>
      <c r="QN72" s="170"/>
      <c r="QO72" s="170"/>
      <c r="QP72" s="170"/>
      <c r="QQ72" s="170"/>
      <c r="QR72" s="170"/>
      <c r="QS72" s="170"/>
      <c r="QT72" s="170"/>
      <c r="QU72" s="170"/>
      <c r="QV72" s="170"/>
      <c r="QW72" s="170"/>
      <c r="QX72" s="170"/>
      <c r="QY72" s="170"/>
      <c r="QZ72" s="170"/>
      <c r="RA72" s="170"/>
      <c r="RB72" s="170"/>
      <c r="RC72" s="170"/>
      <c r="RD72" s="170"/>
      <c r="RE72" s="170"/>
      <c r="RF72" s="170"/>
      <c r="RG72" s="170"/>
      <c r="RH72" s="170"/>
      <c r="RI72" s="170"/>
      <c r="RJ72" s="170"/>
      <c r="RK72" s="170"/>
      <c r="RL72" s="170"/>
      <c r="RM72" s="170"/>
      <c r="RN72" s="170"/>
      <c r="RO72" s="170"/>
      <c r="RP72" s="170"/>
      <c r="RQ72" s="170"/>
      <c r="RR72" s="170"/>
      <c r="RS72" s="170"/>
      <c r="RT72" s="170"/>
      <c r="RU72" s="170"/>
      <c r="RV72" s="170"/>
      <c r="RW72" s="170"/>
      <c r="RX72" s="170"/>
      <c r="RY72" s="170"/>
      <c r="RZ72" s="170"/>
      <c r="SA72" s="170"/>
      <c r="SB72" s="170"/>
      <c r="SC72" s="170"/>
      <c r="SD72" s="170"/>
      <c r="SE72" s="170"/>
      <c r="SF72" s="170"/>
      <c r="SG72" s="170"/>
      <c r="SH72" s="170"/>
      <c r="SI72" s="170"/>
      <c r="SJ72" s="170"/>
      <c r="SK72" s="170"/>
      <c r="SL72" s="170"/>
      <c r="SM72" s="170"/>
      <c r="SN72" s="170"/>
      <c r="SO72" s="170"/>
      <c r="SP72" s="170"/>
      <c r="SQ72" s="170"/>
      <c r="SR72" s="170"/>
      <c r="SS72" s="170"/>
      <c r="ST72" s="170"/>
      <c r="SU72" s="170"/>
      <c r="SV72" s="170"/>
      <c r="SW72" s="170"/>
      <c r="SX72" s="170"/>
      <c r="SY72" s="170"/>
      <c r="SZ72" s="170"/>
      <c r="TA72" s="170"/>
      <c r="TB72" s="170"/>
      <c r="TC72" s="170"/>
      <c r="TD72" s="170"/>
      <c r="TE72" s="170"/>
      <c r="TF72" s="170"/>
      <c r="TG72" s="170"/>
      <c r="TH72" s="170"/>
      <c r="TI72" s="170"/>
      <c r="TJ72" s="170"/>
      <c r="TK72" s="170"/>
      <c r="TL72" s="170"/>
      <c r="TM72" s="170"/>
      <c r="TN72" s="170"/>
      <c r="TO72" s="170"/>
      <c r="TP72" s="170"/>
      <c r="TQ72" s="170"/>
      <c r="TR72" s="170"/>
      <c r="TS72" s="170"/>
      <c r="TT72" s="170"/>
      <c r="TU72" s="170"/>
      <c r="TV72" s="170"/>
      <c r="TW72" s="170"/>
      <c r="TX72" s="170"/>
      <c r="TY72" s="170"/>
      <c r="TZ72" s="170"/>
      <c r="UA72" s="170"/>
      <c r="UB72" s="170"/>
      <c r="UC72" s="170"/>
      <c r="UD72" s="170"/>
      <c r="UE72" s="170"/>
      <c r="UF72" s="170"/>
      <c r="UG72" s="170"/>
      <c r="UH72" s="170"/>
      <c r="UI72" s="170"/>
      <c r="UJ72" s="170"/>
      <c r="UK72" s="170"/>
      <c r="UL72" s="170"/>
      <c r="UM72" s="170"/>
      <c r="UN72" s="170"/>
      <c r="UO72" s="170"/>
      <c r="UP72" s="170"/>
      <c r="UQ72" s="170"/>
      <c r="UR72" s="170"/>
      <c r="US72" s="170"/>
      <c r="UT72" s="170"/>
      <c r="UU72" s="170"/>
      <c r="UV72" s="170"/>
      <c r="UW72" s="170"/>
      <c r="UX72" s="170"/>
      <c r="UY72" s="170"/>
      <c r="UZ72" s="170"/>
      <c r="VA72" s="170"/>
      <c r="VB72" s="170"/>
      <c r="VC72" s="170"/>
      <c r="VD72" s="170"/>
      <c r="VE72" s="170"/>
      <c r="VF72" s="170"/>
      <c r="VG72" s="170"/>
      <c r="VH72" s="170"/>
      <c r="VI72" s="170"/>
      <c r="VJ72" s="170"/>
      <c r="VM72" s="171">
        <f>IF(AND($VQ72&gt;0,COUNTA(H72:VJ72)=0),0,IF(AND(COUNTBLANK(D72)=0,CNGE_2024_M1_Secc3!$Q715="X",COUNTA(H72:VJ72)=0),0,IF(AND(COUNTBLANK(D72)=0,CNGE_2024_M1_Secc3!$Q715="",COUNTA(H72:VJ72)&gt;0),0,IF(AND(COUNTBLANK(D72)=1,COUNTA(H72:VJ72)=0),0,1))))</f>
        <v>0</v>
      </c>
      <c r="VN72" s="194">
        <f t="shared" si="0"/>
        <v>0</v>
      </c>
      <c r="VO72" s="200">
        <f>IF(AND(CNGE_2024_M1_Secc3!$Q715="X",COUNTA(H72:VJ72)&gt;0),1,0)</f>
        <v>0</v>
      </c>
      <c r="VP72" s="211">
        <f>IF(SUM(H72:VJ72)=SUM(CNGE_2024_M1_Secc3!S715:AD715),0,1)</f>
        <v>0</v>
      </c>
      <c r="VQ72" s="200">
        <f>IF(COUNTIF(CNGE_2024_M1_Secc3!M126,"NA")&gt;0,1,IF(AND(CNGE_2024_M1_Secc3!S126&lt;&gt;"",CNGE_2024_M1_Secc3!S126&lt;&gt;1),1,0))</f>
        <v>0</v>
      </c>
    </row>
    <row r="73" spans="1:589" customFormat="1" ht="15" customHeight="1">
      <c r="A73" s="115"/>
      <c r="B73" s="87"/>
      <c r="C73" s="32" t="s">
        <v>129</v>
      </c>
      <c r="D73" s="361" t="str">
        <f>IF(CNGE_2024_M1_Secc3!D127="","",CNGE_2024_M1_Secc3!D127)</f>
        <v/>
      </c>
      <c r="E73" s="361"/>
      <c r="F73" s="361"/>
      <c r="G73" s="361"/>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0"/>
      <c r="AZ73" s="170"/>
      <c r="BA73" s="170"/>
      <c r="BB73" s="170"/>
      <c r="BC73" s="170"/>
      <c r="BD73" s="170"/>
      <c r="BE73" s="170"/>
      <c r="BF73" s="170"/>
      <c r="BG73" s="170"/>
      <c r="BH73" s="170"/>
      <c r="BI73" s="170"/>
      <c r="BJ73" s="170"/>
      <c r="BK73" s="170"/>
      <c r="BL73" s="170"/>
      <c r="BM73" s="170"/>
      <c r="BN73" s="170"/>
      <c r="BO73" s="170"/>
      <c r="BP73" s="170"/>
      <c r="BQ73" s="170"/>
      <c r="BR73" s="170"/>
      <c r="BS73" s="170"/>
      <c r="BT73" s="170"/>
      <c r="BU73" s="170"/>
      <c r="BV73" s="170"/>
      <c r="BW73" s="170"/>
      <c r="BX73" s="170"/>
      <c r="BY73" s="170"/>
      <c r="BZ73" s="170"/>
      <c r="CA73" s="170"/>
      <c r="CB73" s="170"/>
      <c r="CC73" s="170"/>
      <c r="CD73" s="170"/>
      <c r="CE73" s="170"/>
      <c r="CF73" s="170"/>
      <c r="CG73" s="170"/>
      <c r="CH73" s="17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0"/>
      <c r="DF73" s="170"/>
      <c r="DG73" s="170"/>
      <c r="DH73" s="170"/>
      <c r="DI73" s="170"/>
      <c r="DJ73" s="170"/>
      <c r="DK73" s="170"/>
      <c r="DL73" s="170"/>
      <c r="DM73" s="170"/>
      <c r="DN73" s="170"/>
      <c r="DO73" s="170"/>
      <c r="DP73" s="170"/>
      <c r="DQ73" s="170"/>
      <c r="DR73" s="170"/>
      <c r="DS73" s="170"/>
      <c r="DT73" s="170"/>
      <c r="DU73" s="170"/>
      <c r="DV73" s="170"/>
      <c r="DW73" s="170"/>
      <c r="DX73" s="170"/>
      <c r="DY73" s="170"/>
      <c r="DZ73" s="170"/>
      <c r="EA73" s="170"/>
      <c r="EB73" s="170"/>
      <c r="EC73" s="170"/>
      <c r="ED73" s="170"/>
      <c r="EE73" s="170"/>
      <c r="EF73" s="170"/>
      <c r="EG73" s="170"/>
      <c r="EH73" s="170"/>
      <c r="EI73" s="170"/>
      <c r="EJ73" s="170"/>
      <c r="EK73" s="170"/>
      <c r="EL73" s="170"/>
      <c r="EM73" s="170"/>
      <c r="EN73" s="170"/>
      <c r="EO73" s="170"/>
      <c r="EP73" s="170"/>
      <c r="EQ73" s="170"/>
      <c r="ER73" s="170"/>
      <c r="ES73" s="170"/>
      <c r="ET73" s="170"/>
      <c r="EU73" s="170"/>
      <c r="EV73" s="170"/>
      <c r="EW73" s="170"/>
      <c r="EX73" s="170"/>
      <c r="EY73" s="170"/>
      <c r="EZ73" s="170"/>
      <c r="FA73" s="170"/>
      <c r="FB73" s="170"/>
      <c r="FC73" s="170"/>
      <c r="FD73" s="170"/>
      <c r="FE73" s="170"/>
      <c r="FF73" s="170"/>
      <c r="FG73" s="170"/>
      <c r="FH73" s="170"/>
      <c r="FI73" s="170"/>
      <c r="FJ73" s="170"/>
      <c r="FK73" s="170"/>
      <c r="FL73" s="170"/>
      <c r="FM73" s="170"/>
      <c r="FN73" s="170"/>
      <c r="FO73" s="170"/>
      <c r="FP73" s="170"/>
      <c r="FQ73" s="170"/>
      <c r="FR73" s="170"/>
      <c r="FS73" s="170"/>
      <c r="FT73" s="170"/>
      <c r="FU73" s="170"/>
      <c r="FV73" s="170"/>
      <c r="FW73" s="170"/>
      <c r="FX73" s="170"/>
      <c r="FY73" s="170"/>
      <c r="FZ73" s="170"/>
      <c r="GA73" s="170"/>
      <c r="GB73" s="170"/>
      <c r="GC73" s="170"/>
      <c r="GD73" s="170"/>
      <c r="GE73" s="170"/>
      <c r="GF73" s="170"/>
      <c r="GG73" s="170"/>
      <c r="GH73" s="170"/>
      <c r="GI73" s="170"/>
      <c r="GJ73" s="170"/>
      <c r="GK73" s="170"/>
      <c r="GL73" s="170"/>
      <c r="GM73" s="170"/>
      <c r="GN73" s="170"/>
      <c r="GO73" s="170"/>
      <c r="GP73" s="170"/>
      <c r="GQ73" s="170"/>
      <c r="GR73" s="170"/>
      <c r="GS73" s="170"/>
      <c r="GT73" s="170"/>
      <c r="GU73" s="170"/>
      <c r="GV73" s="170"/>
      <c r="GW73" s="170"/>
      <c r="GX73" s="170"/>
      <c r="GY73" s="170"/>
      <c r="GZ73" s="170"/>
      <c r="HA73" s="170"/>
      <c r="HB73" s="170"/>
      <c r="HC73" s="170"/>
      <c r="HD73" s="170"/>
      <c r="HE73" s="170"/>
      <c r="HF73" s="170"/>
      <c r="HG73" s="170"/>
      <c r="HH73" s="170"/>
      <c r="HI73" s="170"/>
      <c r="HJ73" s="170"/>
      <c r="HK73" s="170"/>
      <c r="HL73" s="170"/>
      <c r="HM73" s="170"/>
      <c r="HN73" s="170"/>
      <c r="HO73" s="170"/>
      <c r="HP73" s="170"/>
      <c r="HQ73" s="170"/>
      <c r="HR73" s="170"/>
      <c r="HS73" s="170"/>
      <c r="HT73" s="170"/>
      <c r="HU73" s="170"/>
      <c r="HV73" s="170"/>
      <c r="HW73" s="170"/>
      <c r="HX73" s="170"/>
      <c r="HY73" s="170"/>
      <c r="HZ73" s="170"/>
      <c r="IA73" s="170"/>
      <c r="IB73" s="170"/>
      <c r="IC73" s="170"/>
      <c r="ID73" s="170"/>
      <c r="IE73" s="170"/>
      <c r="IF73" s="170"/>
      <c r="IG73" s="170"/>
      <c r="IH73" s="170"/>
      <c r="II73" s="170"/>
      <c r="IJ73" s="170"/>
      <c r="IK73" s="170"/>
      <c r="IL73" s="170"/>
      <c r="IM73" s="170"/>
      <c r="IN73" s="170"/>
      <c r="IO73" s="170"/>
      <c r="IP73" s="170"/>
      <c r="IQ73" s="170"/>
      <c r="IR73" s="170"/>
      <c r="IS73" s="170"/>
      <c r="IT73" s="170"/>
      <c r="IU73" s="170"/>
      <c r="IV73" s="170"/>
      <c r="IW73" s="170"/>
      <c r="IX73" s="170"/>
      <c r="IY73" s="170"/>
      <c r="IZ73" s="170"/>
      <c r="JA73" s="170"/>
      <c r="JB73" s="170"/>
      <c r="JC73" s="170"/>
      <c r="JD73" s="170"/>
      <c r="JE73" s="170"/>
      <c r="JF73" s="170"/>
      <c r="JG73" s="170"/>
      <c r="JH73" s="170"/>
      <c r="JI73" s="170"/>
      <c r="JJ73" s="170"/>
      <c r="JK73" s="170"/>
      <c r="JL73" s="170"/>
      <c r="JM73" s="170"/>
      <c r="JN73" s="170"/>
      <c r="JO73" s="170"/>
      <c r="JP73" s="170"/>
      <c r="JQ73" s="170"/>
      <c r="JR73" s="170"/>
      <c r="JS73" s="170"/>
      <c r="JT73" s="170"/>
      <c r="JU73" s="170"/>
      <c r="JV73" s="170"/>
      <c r="JW73" s="170"/>
      <c r="JX73" s="170"/>
      <c r="JY73" s="170"/>
      <c r="JZ73" s="170"/>
      <c r="KA73" s="170"/>
      <c r="KB73" s="170"/>
      <c r="KC73" s="170"/>
      <c r="KD73" s="170"/>
      <c r="KE73" s="170"/>
      <c r="KF73" s="170"/>
      <c r="KG73" s="170"/>
      <c r="KH73" s="170"/>
      <c r="KI73" s="170"/>
      <c r="KJ73" s="170"/>
      <c r="KK73" s="170"/>
      <c r="KL73" s="170"/>
      <c r="KM73" s="170"/>
      <c r="KN73" s="170"/>
      <c r="KO73" s="170"/>
      <c r="KP73" s="170"/>
      <c r="KQ73" s="170"/>
      <c r="KR73" s="170"/>
      <c r="KS73" s="170"/>
      <c r="KT73" s="170"/>
      <c r="KU73" s="170"/>
      <c r="KV73" s="170"/>
      <c r="KW73" s="170"/>
      <c r="KX73" s="170"/>
      <c r="KY73" s="170"/>
      <c r="KZ73" s="170"/>
      <c r="LA73" s="170"/>
      <c r="LB73" s="170"/>
      <c r="LC73" s="170"/>
      <c r="LD73" s="170"/>
      <c r="LE73" s="170"/>
      <c r="LF73" s="170"/>
      <c r="LG73" s="170"/>
      <c r="LH73" s="170"/>
      <c r="LI73" s="170"/>
      <c r="LJ73" s="170"/>
      <c r="LK73" s="170"/>
      <c r="LL73" s="170"/>
      <c r="LM73" s="170"/>
      <c r="LN73" s="170"/>
      <c r="LO73" s="170"/>
      <c r="LP73" s="170"/>
      <c r="LQ73" s="170"/>
      <c r="LR73" s="170"/>
      <c r="LS73" s="170"/>
      <c r="LT73" s="170"/>
      <c r="LU73" s="170"/>
      <c r="LV73" s="170"/>
      <c r="LW73" s="170"/>
      <c r="LX73" s="170"/>
      <c r="LY73" s="170"/>
      <c r="LZ73" s="170"/>
      <c r="MA73" s="170"/>
      <c r="MB73" s="170"/>
      <c r="MC73" s="170"/>
      <c r="MD73" s="170"/>
      <c r="ME73" s="170"/>
      <c r="MF73" s="170"/>
      <c r="MG73" s="170"/>
      <c r="MH73" s="170"/>
      <c r="MI73" s="170"/>
      <c r="MJ73" s="170"/>
      <c r="MK73" s="170"/>
      <c r="ML73" s="170"/>
      <c r="MM73" s="170"/>
      <c r="MN73" s="170"/>
      <c r="MO73" s="170"/>
      <c r="MP73" s="170"/>
      <c r="MQ73" s="170"/>
      <c r="MR73" s="170"/>
      <c r="MS73" s="170"/>
      <c r="MT73" s="170"/>
      <c r="MU73" s="170"/>
      <c r="MV73" s="170"/>
      <c r="MW73" s="170"/>
      <c r="MX73" s="170"/>
      <c r="MY73" s="170"/>
      <c r="MZ73" s="170"/>
      <c r="NA73" s="170"/>
      <c r="NB73" s="170"/>
      <c r="NC73" s="170"/>
      <c r="ND73" s="170"/>
      <c r="NE73" s="170"/>
      <c r="NF73" s="170"/>
      <c r="NG73" s="170"/>
      <c r="NH73" s="170"/>
      <c r="NI73" s="170"/>
      <c r="NJ73" s="170"/>
      <c r="NK73" s="170"/>
      <c r="NL73" s="170"/>
      <c r="NM73" s="170"/>
      <c r="NN73" s="170"/>
      <c r="NO73" s="170"/>
      <c r="NP73" s="170"/>
      <c r="NQ73" s="170"/>
      <c r="NR73" s="170"/>
      <c r="NS73" s="170"/>
      <c r="NT73" s="170"/>
      <c r="NU73" s="170"/>
      <c r="NV73" s="170"/>
      <c r="NW73" s="170"/>
      <c r="NX73" s="170"/>
      <c r="NY73" s="170"/>
      <c r="NZ73" s="170"/>
      <c r="OA73" s="170"/>
      <c r="OB73" s="170"/>
      <c r="OC73" s="170"/>
      <c r="OD73" s="170"/>
      <c r="OE73" s="170"/>
      <c r="OF73" s="170"/>
      <c r="OG73" s="170"/>
      <c r="OH73" s="170"/>
      <c r="OI73" s="170"/>
      <c r="OJ73" s="170"/>
      <c r="OK73" s="170"/>
      <c r="OL73" s="170"/>
      <c r="OM73" s="170"/>
      <c r="ON73" s="170"/>
      <c r="OO73" s="170"/>
      <c r="OP73" s="170"/>
      <c r="OQ73" s="170"/>
      <c r="OR73" s="170"/>
      <c r="OS73" s="170"/>
      <c r="OT73" s="170"/>
      <c r="OU73" s="170"/>
      <c r="OV73" s="170"/>
      <c r="OW73" s="170"/>
      <c r="OX73" s="170"/>
      <c r="OY73" s="170"/>
      <c r="OZ73" s="170"/>
      <c r="PA73" s="170"/>
      <c r="PB73" s="170"/>
      <c r="PC73" s="170"/>
      <c r="PD73" s="170"/>
      <c r="PE73" s="170"/>
      <c r="PF73" s="170"/>
      <c r="PG73" s="170"/>
      <c r="PH73" s="170"/>
      <c r="PI73" s="170"/>
      <c r="PJ73" s="170"/>
      <c r="PK73" s="170"/>
      <c r="PL73" s="170"/>
      <c r="PM73" s="170"/>
      <c r="PN73" s="170"/>
      <c r="PO73" s="170"/>
      <c r="PP73" s="170"/>
      <c r="PQ73" s="170"/>
      <c r="PR73" s="170"/>
      <c r="PS73" s="170"/>
      <c r="PT73" s="170"/>
      <c r="PU73" s="170"/>
      <c r="PV73" s="170"/>
      <c r="PW73" s="170"/>
      <c r="PX73" s="170"/>
      <c r="PY73" s="170"/>
      <c r="PZ73" s="170"/>
      <c r="QA73" s="170"/>
      <c r="QB73" s="170"/>
      <c r="QC73" s="170"/>
      <c r="QD73" s="170"/>
      <c r="QE73" s="170"/>
      <c r="QF73" s="170"/>
      <c r="QG73" s="170"/>
      <c r="QH73" s="170"/>
      <c r="QI73" s="170"/>
      <c r="QJ73" s="170"/>
      <c r="QK73" s="170"/>
      <c r="QL73" s="170"/>
      <c r="QM73" s="170"/>
      <c r="QN73" s="170"/>
      <c r="QO73" s="170"/>
      <c r="QP73" s="170"/>
      <c r="QQ73" s="170"/>
      <c r="QR73" s="170"/>
      <c r="QS73" s="170"/>
      <c r="QT73" s="170"/>
      <c r="QU73" s="170"/>
      <c r="QV73" s="170"/>
      <c r="QW73" s="170"/>
      <c r="QX73" s="170"/>
      <c r="QY73" s="170"/>
      <c r="QZ73" s="170"/>
      <c r="RA73" s="170"/>
      <c r="RB73" s="170"/>
      <c r="RC73" s="170"/>
      <c r="RD73" s="170"/>
      <c r="RE73" s="170"/>
      <c r="RF73" s="170"/>
      <c r="RG73" s="170"/>
      <c r="RH73" s="170"/>
      <c r="RI73" s="170"/>
      <c r="RJ73" s="170"/>
      <c r="RK73" s="170"/>
      <c r="RL73" s="170"/>
      <c r="RM73" s="170"/>
      <c r="RN73" s="170"/>
      <c r="RO73" s="170"/>
      <c r="RP73" s="170"/>
      <c r="RQ73" s="170"/>
      <c r="RR73" s="170"/>
      <c r="RS73" s="170"/>
      <c r="RT73" s="170"/>
      <c r="RU73" s="170"/>
      <c r="RV73" s="170"/>
      <c r="RW73" s="170"/>
      <c r="RX73" s="170"/>
      <c r="RY73" s="170"/>
      <c r="RZ73" s="170"/>
      <c r="SA73" s="170"/>
      <c r="SB73" s="170"/>
      <c r="SC73" s="170"/>
      <c r="SD73" s="170"/>
      <c r="SE73" s="170"/>
      <c r="SF73" s="170"/>
      <c r="SG73" s="170"/>
      <c r="SH73" s="170"/>
      <c r="SI73" s="170"/>
      <c r="SJ73" s="170"/>
      <c r="SK73" s="170"/>
      <c r="SL73" s="170"/>
      <c r="SM73" s="170"/>
      <c r="SN73" s="170"/>
      <c r="SO73" s="170"/>
      <c r="SP73" s="170"/>
      <c r="SQ73" s="170"/>
      <c r="SR73" s="170"/>
      <c r="SS73" s="170"/>
      <c r="ST73" s="170"/>
      <c r="SU73" s="170"/>
      <c r="SV73" s="170"/>
      <c r="SW73" s="170"/>
      <c r="SX73" s="170"/>
      <c r="SY73" s="170"/>
      <c r="SZ73" s="170"/>
      <c r="TA73" s="170"/>
      <c r="TB73" s="170"/>
      <c r="TC73" s="170"/>
      <c r="TD73" s="170"/>
      <c r="TE73" s="170"/>
      <c r="TF73" s="170"/>
      <c r="TG73" s="170"/>
      <c r="TH73" s="170"/>
      <c r="TI73" s="170"/>
      <c r="TJ73" s="170"/>
      <c r="TK73" s="170"/>
      <c r="TL73" s="170"/>
      <c r="TM73" s="170"/>
      <c r="TN73" s="170"/>
      <c r="TO73" s="170"/>
      <c r="TP73" s="170"/>
      <c r="TQ73" s="170"/>
      <c r="TR73" s="170"/>
      <c r="TS73" s="170"/>
      <c r="TT73" s="170"/>
      <c r="TU73" s="170"/>
      <c r="TV73" s="170"/>
      <c r="TW73" s="170"/>
      <c r="TX73" s="170"/>
      <c r="TY73" s="170"/>
      <c r="TZ73" s="170"/>
      <c r="UA73" s="170"/>
      <c r="UB73" s="170"/>
      <c r="UC73" s="170"/>
      <c r="UD73" s="170"/>
      <c r="UE73" s="170"/>
      <c r="UF73" s="170"/>
      <c r="UG73" s="170"/>
      <c r="UH73" s="170"/>
      <c r="UI73" s="170"/>
      <c r="UJ73" s="170"/>
      <c r="UK73" s="170"/>
      <c r="UL73" s="170"/>
      <c r="UM73" s="170"/>
      <c r="UN73" s="170"/>
      <c r="UO73" s="170"/>
      <c r="UP73" s="170"/>
      <c r="UQ73" s="170"/>
      <c r="UR73" s="170"/>
      <c r="US73" s="170"/>
      <c r="UT73" s="170"/>
      <c r="UU73" s="170"/>
      <c r="UV73" s="170"/>
      <c r="UW73" s="170"/>
      <c r="UX73" s="170"/>
      <c r="UY73" s="170"/>
      <c r="UZ73" s="170"/>
      <c r="VA73" s="170"/>
      <c r="VB73" s="170"/>
      <c r="VC73" s="170"/>
      <c r="VD73" s="170"/>
      <c r="VE73" s="170"/>
      <c r="VF73" s="170"/>
      <c r="VG73" s="170"/>
      <c r="VH73" s="170"/>
      <c r="VI73" s="170"/>
      <c r="VJ73" s="170"/>
      <c r="VM73" s="171">
        <f>IF(AND($VQ73&gt;0,COUNTA(H73:VJ73)=0),0,IF(AND(COUNTBLANK(D73)=0,CNGE_2024_M1_Secc3!$Q716="X",COUNTA(H73:VJ73)=0),0,IF(AND(COUNTBLANK(D73)=0,CNGE_2024_M1_Secc3!$Q716="",COUNTA(H73:VJ73)&gt;0),0,IF(AND(COUNTBLANK(D73)=1,COUNTA(H73:VJ73)=0),0,1))))</f>
        <v>0</v>
      </c>
      <c r="VN73" s="194">
        <f t="shared" si="0"/>
        <v>0</v>
      </c>
      <c r="VO73" s="200">
        <f>IF(AND(CNGE_2024_M1_Secc3!$Q716="X",COUNTA(H73:VJ73)&gt;0),1,0)</f>
        <v>0</v>
      </c>
      <c r="VP73" s="211">
        <f>IF(SUM(H73:VJ73)=SUM(CNGE_2024_M1_Secc3!S716:AD716),0,1)</f>
        <v>0</v>
      </c>
      <c r="VQ73" s="200">
        <f>IF(COUNTIF(CNGE_2024_M1_Secc3!M127,"NA")&gt;0,1,IF(AND(CNGE_2024_M1_Secc3!S127&lt;&gt;"",CNGE_2024_M1_Secc3!S127&lt;&gt;1),1,0))</f>
        <v>0</v>
      </c>
    </row>
    <row r="74" spans="1:589" customFormat="1" ht="15" customHeight="1">
      <c r="A74" s="115"/>
      <c r="B74" s="87"/>
      <c r="C74" s="32" t="s">
        <v>130</v>
      </c>
      <c r="D74" s="361" t="str">
        <f>IF(CNGE_2024_M1_Secc3!D128="","",CNGE_2024_M1_Secc3!D128)</f>
        <v/>
      </c>
      <c r="E74" s="361"/>
      <c r="F74" s="361"/>
      <c r="G74" s="361"/>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c r="AV74" s="170"/>
      <c r="AW74" s="170"/>
      <c r="AX74" s="170"/>
      <c r="AY74" s="170"/>
      <c r="AZ74" s="170"/>
      <c r="BA74" s="170"/>
      <c r="BB74" s="170"/>
      <c r="BC74" s="170"/>
      <c r="BD74" s="170"/>
      <c r="BE74" s="170"/>
      <c r="BF74" s="170"/>
      <c r="BG74" s="170"/>
      <c r="BH74" s="170"/>
      <c r="BI74" s="170"/>
      <c r="BJ74" s="170"/>
      <c r="BK74" s="170"/>
      <c r="BL74" s="170"/>
      <c r="BM74" s="170"/>
      <c r="BN74" s="170"/>
      <c r="BO74" s="170"/>
      <c r="BP74" s="170"/>
      <c r="BQ74" s="170"/>
      <c r="BR74" s="170"/>
      <c r="BS74" s="170"/>
      <c r="BT74" s="170"/>
      <c r="BU74" s="170"/>
      <c r="BV74" s="170"/>
      <c r="BW74" s="170"/>
      <c r="BX74" s="170"/>
      <c r="BY74" s="170"/>
      <c r="BZ74" s="170"/>
      <c r="CA74" s="170"/>
      <c r="CB74" s="170"/>
      <c r="CC74" s="170"/>
      <c r="CD74" s="170"/>
      <c r="CE74" s="170"/>
      <c r="CF74" s="170"/>
      <c r="CG74" s="170"/>
      <c r="CH74" s="170"/>
      <c r="CI74" s="170"/>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0"/>
      <c r="DF74" s="170"/>
      <c r="DG74" s="170"/>
      <c r="DH74" s="170"/>
      <c r="DI74" s="170"/>
      <c r="DJ74" s="170"/>
      <c r="DK74" s="170"/>
      <c r="DL74" s="170"/>
      <c r="DM74" s="170"/>
      <c r="DN74" s="170"/>
      <c r="DO74" s="170"/>
      <c r="DP74" s="170"/>
      <c r="DQ74" s="170"/>
      <c r="DR74" s="170"/>
      <c r="DS74" s="170"/>
      <c r="DT74" s="170"/>
      <c r="DU74" s="170"/>
      <c r="DV74" s="170"/>
      <c r="DW74" s="170"/>
      <c r="DX74" s="170"/>
      <c r="DY74" s="170"/>
      <c r="DZ74" s="170"/>
      <c r="EA74" s="170"/>
      <c r="EB74" s="170"/>
      <c r="EC74" s="170"/>
      <c r="ED74" s="170"/>
      <c r="EE74" s="170"/>
      <c r="EF74" s="170"/>
      <c r="EG74" s="170"/>
      <c r="EH74" s="170"/>
      <c r="EI74" s="170"/>
      <c r="EJ74" s="170"/>
      <c r="EK74" s="170"/>
      <c r="EL74" s="170"/>
      <c r="EM74" s="170"/>
      <c r="EN74" s="170"/>
      <c r="EO74" s="170"/>
      <c r="EP74" s="170"/>
      <c r="EQ74" s="170"/>
      <c r="ER74" s="170"/>
      <c r="ES74" s="170"/>
      <c r="ET74" s="170"/>
      <c r="EU74" s="170"/>
      <c r="EV74" s="170"/>
      <c r="EW74" s="170"/>
      <c r="EX74" s="170"/>
      <c r="EY74" s="170"/>
      <c r="EZ74" s="170"/>
      <c r="FA74" s="170"/>
      <c r="FB74" s="170"/>
      <c r="FC74" s="170"/>
      <c r="FD74" s="170"/>
      <c r="FE74" s="170"/>
      <c r="FF74" s="170"/>
      <c r="FG74" s="170"/>
      <c r="FH74" s="170"/>
      <c r="FI74" s="170"/>
      <c r="FJ74" s="170"/>
      <c r="FK74" s="170"/>
      <c r="FL74" s="170"/>
      <c r="FM74" s="170"/>
      <c r="FN74" s="170"/>
      <c r="FO74" s="170"/>
      <c r="FP74" s="170"/>
      <c r="FQ74" s="170"/>
      <c r="FR74" s="170"/>
      <c r="FS74" s="170"/>
      <c r="FT74" s="170"/>
      <c r="FU74" s="170"/>
      <c r="FV74" s="170"/>
      <c r="FW74" s="170"/>
      <c r="FX74" s="170"/>
      <c r="FY74" s="170"/>
      <c r="FZ74" s="170"/>
      <c r="GA74" s="170"/>
      <c r="GB74" s="170"/>
      <c r="GC74" s="170"/>
      <c r="GD74" s="170"/>
      <c r="GE74" s="170"/>
      <c r="GF74" s="170"/>
      <c r="GG74" s="170"/>
      <c r="GH74" s="170"/>
      <c r="GI74" s="170"/>
      <c r="GJ74" s="170"/>
      <c r="GK74" s="170"/>
      <c r="GL74" s="170"/>
      <c r="GM74" s="170"/>
      <c r="GN74" s="170"/>
      <c r="GO74" s="170"/>
      <c r="GP74" s="170"/>
      <c r="GQ74" s="170"/>
      <c r="GR74" s="170"/>
      <c r="GS74" s="170"/>
      <c r="GT74" s="170"/>
      <c r="GU74" s="170"/>
      <c r="GV74" s="170"/>
      <c r="GW74" s="170"/>
      <c r="GX74" s="170"/>
      <c r="GY74" s="170"/>
      <c r="GZ74" s="170"/>
      <c r="HA74" s="170"/>
      <c r="HB74" s="170"/>
      <c r="HC74" s="170"/>
      <c r="HD74" s="170"/>
      <c r="HE74" s="170"/>
      <c r="HF74" s="170"/>
      <c r="HG74" s="170"/>
      <c r="HH74" s="170"/>
      <c r="HI74" s="170"/>
      <c r="HJ74" s="170"/>
      <c r="HK74" s="170"/>
      <c r="HL74" s="170"/>
      <c r="HM74" s="170"/>
      <c r="HN74" s="170"/>
      <c r="HO74" s="170"/>
      <c r="HP74" s="170"/>
      <c r="HQ74" s="170"/>
      <c r="HR74" s="170"/>
      <c r="HS74" s="170"/>
      <c r="HT74" s="170"/>
      <c r="HU74" s="170"/>
      <c r="HV74" s="170"/>
      <c r="HW74" s="170"/>
      <c r="HX74" s="170"/>
      <c r="HY74" s="170"/>
      <c r="HZ74" s="170"/>
      <c r="IA74" s="170"/>
      <c r="IB74" s="170"/>
      <c r="IC74" s="170"/>
      <c r="ID74" s="170"/>
      <c r="IE74" s="170"/>
      <c r="IF74" s="170"/>
      <c r="IG74" s="170"/>
      <c r="IH74" s="170"/>
      <c r="II74" s="170"/>
      <c r="IJ74" s="170"/>
      <c r="IK74" s="170"/>
      <c r="IL74" s="170"/>
      <c r="IM74" s="170"/>
      <c r="IN74" s="170"/>
      <c r="IO74" s="170"/>
      <c r="IP74" s="170"/>
      <c r="IQ74" s="170"/>
      <c r="IR74" s="170"/>
      <c r="IS74" s="170"/>
      <c r="IT74" s="170"/>
      <c r="IU74" s="170"/>
      <c r="IV74" s="170"/>
      <c r="IW74" s="170"/>
      <c r="IX74" s="170"/>
      <c r="IY74" s="170"/>
      <c r="IZ74" s="170"/>
      <c r="JA74" s="170"/>
      <c r="JB74" s="170"/>
      <c r="JC74" s="170"/>
      <c r="JD74" s="170"/>
      <c r="JE74" s="170"/>
      <c r="JF74" s="170"/>
      <c r="JG74" s="170"/>
      <c r="JH74" s="170"/>
      <c r="JI74" s="170"/>
      <c r="JJ74" s="170"/>
      <c r="JK74" s="170"/>
      <c r="JL74" s="170"/>
      <c r="JM74" s="170"/>
      <c r="JN74" s="170"/>
      <c r="JO74" s="170"/>
      <c r="JP74" s="170"/>
      <c r="JQ74" s="170"/>
      <c r="JR74" s="170"/>
      <c r="JS74" s="170"/>
      <c r="JT74" s="170"/>
      <c r="JU74" s="170"/>
      <c r="JV74" s="170"/>
      <c r="JW74" s="170"/>
      <c r="JX74" s="170"/>
      <c r="JY74" s="170"/>
      <c r="JZ74" s="170"/>
      <c r="KA74" s="170"/>
      <c r="KB74" s="170"/>
      <c r="KC74" s="170"/>
      <c r="KD74" s="170"/>
      <c r="KE74" s="170"/>
      <c r="KF74" s="170"/>
      <c r="KG74" s="170"/>
      <c r="KH74" s="170"/>
      <c r="KI74" s="170"/>
      <c r="KJ74" s="170"/>
      <c r="KK74" s="170"/>
      <c r="KL74" s="170"/>
      <c r="KM74" s="170"/>
      <c r="KN74" s="170"/>
      <c r="KO74" s="170"/>
      <c r="KP74" s="170"/>
      <c r="KQ74" s="170"/>
      <c r="KR74" s="170"/>
      <c r="KS74" s="170"/>
      <c r="KT74" s="170"/>
      <c r="KU74" s="170"/>
      <c r="KV74" s="170"/>
      <c r="KW74" s="170"/>
      <c r="KX74" s="170"/>
      <c r="KY74" s="170"/>
      <c r="KZ74" s="170"/>
      <c r="LA74" s="170"/>
      <c r="LB74" s="170"/>
      <c r="LC74" s="170"/>
      <c r="LD74" s="170"/>
      <c r="LE74" s="170"/>
      <c r="LF74" s="170"/>
      <c r="LG74" s="170"/>
      <c r="LH74" s="170"/>
      <c r="LI74" s="170"/>
      <c r="LJ74" s="170"/>
      <c r="LK74" s="170"/>
      <c r="LL74" s="170"/>
      <c r="LM74" s="170"/>
      <c r="LN74" s="170"/>
      <c r="LO74" s="170"/>
      <c r="LP74" s="170"/>
      <c r="LQ74" s="170"/>
      <c r="LR74" s="170"/>
      <c r="LS74" s="170"/>
      <c r="LT74" s="170"/>
      <c r="LU74" s="170"/>
      <c r="LV74" s="170"/>
      <c r="LW74" s="170"/>
      <c r="LX74" s="170"/>
      <c r="LY74" s="170"/>
      <c r="LZ74" s="170"/>
      <c r="MA74" s="170"/>
      <c r="MB74" s="170"/>
      <c r="MC74" s="170"/>
      <c r="MD74" s="170"/>
      <c r="ME74" s="170"/>
      <c r="MF74" s="170"/>
      <c r="MG74" s="170"/>
      <c r="MH74" s="170"/>
      <c r="MI74" s="170"/>
      <c r="MJ74" s="170"/>
      <c r="MK74" s="170"/>
      <c r="ML74" s="170"/>
      <c r="MM74" s="170"/>
      <c r="MN74" s="170"/>
      <c r="MO74" s="170"/>
      <c r="MP74" s="170"/>
      <c r="MQ74" s="170"/>
      <c r="MR74" s="170"/>
      <c r="MS74" s="170"/>
      <c r="MT74" s="170"/>
      <c r="MU74" s="170"/>
      <c r="MV74" s="170"/>
      <c r="MW74" s="170"/>
      <c r="MX74" s="170"/>
      <c r="MY74" s="170"/>
      <c r="MZ74" s="170"/>
      <c r="NA74" s="170"/>
      <c r="NB74" s="170"/>
      <c r="NC74" s="170"/>
      <c r="ND74" s="170"/>
      <c r="NE74" s="170"/>
      <c r="NF74" s="170"/>
      <c r="NG74" s="170"/>
      <c r="NH74" s="170"/>
      <c r="NI74" s="170"/>
      <c r="NJ74" s="170"/>
      <c r="NK74" s="170"/>
      <c r="NL74" s="170"/>
      <c r="NM74" s="170"/>
      <c r="NN74" s="170"/>
      <c r="NO74" s="170"/>
      <c r="NP74" s="170"/>
      <c r="NQ74" s="170"/>
      <c r="NR74" s="170"/>
      <c r="NS74" s="170"/>
      <c r="NT74" s="170"/>
      <c r="NU74" s="170"/>
      <c r="NV74" s="170"/>
      <c r="NW74" s="170"/>
      <c r="NX74" s="170"/>
      <c r="NY74" s="170"/>
      <c r="NZ74" s="170"/>
      <c r="OA74" s="170"/>
      <c r="OB74" s="170"/>
      <c r="OC74" s="170"/>
      <c r="OD74" s="170"/>
      <c r="OE74" s="170"/>
      <c r="OF74" s="170"/>
      <c r="OG74" s="170"/>
      <c r="OH74" s="170"/>
      <c r="OI74" s="170"/>
      <c r="OJ74" s="170"/>
      <c r="OK74" s="170"/>
      <c r="OL74" s="170"/>
      <c r="OM74" s="170"/>
      <c r="ON74" s="170"/>
      <c r="OO74" s="170"/>
      <c r="OP74" s="170"/>
      <c r="OQ74" s="170"/>
      <c r="OR74" s="170"/>
      <c r="OS74" s="170"/>
      <c r="OT74" s="170"/>
      <c r="OU74" s="170"/>
      <c r="OV74" s="170"/>
      <c r="OW74" s="170"/>
      <c r="OX74" s="170"/>
      <c r="OY74" s="170"/>
      <c r="OZ74" s="170"/>
      <c r="PA74" s="170"/>
      <c r="PB74" s="170"/>
      <c r="PC74" s="170"/>
      <c r="PD74" s="170"/>
      <c r="PE74" s="170"/>
      <c r="PF74" s="170"/>
      <c r="PG74" s="170"/>
      <c r="PH74" s="170"/>
      <c r="PI74" s="170"/>
      <c r="PJ74" s="170"/>
      <c r="PK74" s="170"/>
      <c r="PL74" s="170"/>
      <c r="PM74" s="170"/>
      <c r="PN74" s="170"/>
      <c r="PO74" s="170"/>
      <c r="PP74" s="170"/>
      <c r="PQ74" s="170"/>
      <c r="PR74" s="170"/>
      <c r="PS74" s="170"/>
      <c r="PT74" s="170"/>
      <c r="PU74" s="170"/>
      <c r="PV74" s="170"/>
      <c r="PW74" s="170"/>
      <c r="PX74" s="170"/>
      <c r="PY74" s="170"/>
      <c r="PZ74" s="170"/>
      <c r="QA74" s="170"/>
      <c r="QB74" s="170"/>
      <c r="QC74" s="170"/>
      <c r="QD74" s="170"/>
      <c r="QE74" s="170"/>
      <c r="QF74" s="170"/>
      <c r="QG74" s="170"/>
      <c r="QH74" s="170"/>
      <c r="QI74" s="170"/>
      <c r="QJ74" s="170"/>
      <c r="QK74" s="170"/>
      <c r="QL74" s="170"/>
      <c r="QM74" s="170"/>
      <c r="QN74" s="170"/>
      <c r="QO74" s="170"/>
      <c r="QP74" s="170"/>
      <c r="QQ74" s="170"/>
      <c r="QR74" s="170"/>
      <c r="QS74" s="170"/>
      <c r="QT74" s="170"/>
      <c r="QU74" s="170"/>
      <c r="QV74" s="170"/>
      <c r="QW74" s="170"/>
      <c r="QX74" s="170"/>
      <c r="QY74" s="170"/>
      <c r="QZ74" s="170"/>
      <c r="RA74" s="170"/>
      <c r="RB74" s="170"/>
      <c r="RC74" s="170"/>
      <c r="RD74" s="170"/>
      <c r="RE74" s="170"/>
      <c r="RF74" s="170"/>
      <c r="RG74" s="170"/>
      <c r="RH74" s="170"/>
      <c r="RI74" s="170"/>
      <c r="RJ74" s="170"/>
      <c r="RK74" s="170"/>
      <c r="RL74" s="170"/>
      <c r="RM74" s="170"/>
      <c r="RN74" s="170"/>
      <c r="RO74" s="170"/>
      <c r="RP74" s="170"/>
      <c r="RQ74" s="170"/>
      <c r="RR74" s="170"/>
      <c r="RS74" s="170"/>
      <c r="RT74" s="170"/>
      <c r="RU74" s="170"/>
      <c r="RV74" s="170"/>
      <c r="RW74" s="170"/>
      <c r="RX74" s="170"/>
      <c r="RY74" s="170"/>
      <c r="RZ74" s="170"/>
      <c r="SA74" s="170"/>
      <c r="SB74" s="170"/>
      <c r="SC74" s="170"/>
      <c r="SD74" s="170"/>
      <c r="SE74" s="170"/>
      <c r="SF74" s="170"/>
      <c r="SG74" s="170"/>
      <c r="SH74" s="170"/>
      <c r="SI74" s="170"/>
      <c r="SJ74" s="170"/>
      <c r="SK74" s="170"/>
      <c r="SL74" s="170"/>
      <c r="SM74" s="170"/>
      <c r="SN74" s="170"/>
      <c r="SO74" s="170"/>
      <c r="SP74" s="170"/>
      <c r="SQ74" s="170"/>
      <c r="SR74" s="170"/>
      <c r="SS74" s="170"/>
      <c r="ST74" s="170"/>
      <c r="SU74" s="170"/>
      <c r="SV74" s="170"/>
      <c r="SW74" s="170"/>
      <c r="SX74" s="170"/>
      <c r="SY74" s="170"/>
      <c r="SZ74" s="170"/>
      <c r="TA74" s="170"/>
      <c r="TB74" s="170"/>
      <c r="TC74" s="170"/>
      <c r="TD74" s="170"/>
      <c r="TE74" s="170"/>
      <c r="TF74" s="170"/>
      <c r="TG74" s="170"/>
      <c r="TH74" s="170"/>
      <c r="TI74" s="170"/>
      <c r="TJ74" s="170"/>
      <c r="TK74" s="170"/>
      <c r="TL74" s="170"/>
      <c r="TM74" s="170"/>
      <c r="TN74" s="170"/>
      <c r="TO74" s="170"/>
      <c r="TP74" s="170"/>
      <c r="TQ74" s="170"/>
      <c r="TR74" s="170"/>
      <c r="TS74" s="170"/>
      <c r="TT74" s="170"/>
      <c r="TU74" s="170"/>
      <c r="TV74" s="170"/>
      <c r="TW74" s="170"/>
      <c r="TX74" s="170"/>
      <c r="TY74" s="170"/>
      <c r="TZ74" s="170"/>
      <c r="UA74" s="170"/>
      <c r="UB74" s="170"/>
      <c r="UC74" s="170"/>
      <c r="UD74" s="170"/>
      <c r="UE74" s="170"/>
      <c r="UF74" s="170"/>
      <c r="UG74" s="170"/>
      <c r="UH74" s="170"/>
      <c r="UI74" s="170"/>
      <c r="UJ74" s="170"/>
      <c r="UK74" s="170"/>
      <c r="UL74" s="170"/>
      <c r="UM74" s="170"/>
      <c r="UN74" s="170"/>
      <c r="UO74" s="170"/>
      <c r="UP74" s="170"/>
      <c r="UQ74" s="170"/>
      <c r="UR74" s="170"/>
      <c r="US74" s="170"/>
      <c r="UT74" s="170"/>
      <c r="UU74" s="170"/>
      <c r="UV74" s="170"/>
      <c r="UW74" s="170"/>
      <c r="UX74" s="170"/>
      <c r="UY74" s="170"/>
      <c r="UZ74" s="170"/>
      <c r="VA74" s="170"/>
      <c r="VB74" s="170"/>
      <c r="VC74" s="170"/>
      <c r="VD74" s="170"/>
      <c r="VE74" s="170"/>
      <c r="VF74" s="170"/>
      <c r="VG74" s="170"/>
      <c r="VH74" s="170"/>
      <c r="VI74" s="170"/>
      <c r="VJ74" s="170"/>
      <c r="VM74" s="171">
        <f>IF(AND($VQ74&gt;0,COUNTA(H74:VJ74)=0),0,IF(AND(COUNTBLANK(D74)=0,CNGE_2024_M1_Secc3!$Q717="X",COUNTA(H74:VJ74)=0),0,IF(AND(COUNTBLANK(D74)=0,CNGE_2024_M1_Secc3!$Q717="",COUNTA(H74:VJ74)&gt;0),0,IF(AND(COUNTBLANK(D74)=1,COUNTA(H74:VJ74)=0),0,1))))</f>
        <v>0</v>
      </c>
      <c r="VN74" s="194">
        <f t="shared" si="0"/>
        <v>0</v>
      </c>
      <c r="VO74" s="200">
        <f>IF(AND(CNGE_2024_M1_Secc3!$Q717="X",COUNTA(H74:VJ74)&gt;0),1,0)</f>
        <v>0</v>
      </c>
      <c r="VP74" s="211">
        <f>IF(SUM(H74:VJ74)=SUM(CNGE_2024_M1_Secc3!S717:AD717),0,1)</f>
        <v>0</v>
      </c>
      <c r="VQ74" s="200">
        <f>IF(COUNTIF(CNGE_2024_M1_Secc3!M128,"NA")&gt;0,1,IF(AND(CNGE_2024_M1_Secc3!S128&lt;&gt;"",CNGE_2024_M1_Secc3!S128&lt;&gt;1),1,0))</f>
        <v>0</v>
      </c>
    </row>
    <row r="75" spans="1:589" customFormat="1" ht="15" customHeight="1">
      <c r="A75" s="115"/>
      <c r="B75" s="87"/>
      <c r="C75" s="32" t="s">
        <v>131</v>
      </c>
      <c r="D75" s="361" t="str">
        <f>IF(CNGE_2024_M1_Secc3!D129="","",CNGE_2024_M1_Secc3!D129)</f>
        <v/>
      </c>
      <c r="E75" s="361"/>
      <c r="F75" s="361"/>
      <c r="G75" s="361"/>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0"/>
      <c r="DF75" s="170"/>
      <c r="DG75" s="170"/>
      <c r="DH75" s="170"/>
      <c r="DI75" s="170"/>
      <c r="DJ75" s="170"/>
      <c r="DK75" s="170"/>
      <c r="DL75" s="170"/>
      <c r="DM75" s="170"/>
      <c r="DN75" s="170"/>
      <c r="DO75" s="170"/>
      <c r="DP75" s="170"/>
      <c r="DQ75" s="170"/>
      <c r="DR75" s="170"/>
      <c r="DS75" s="170"/>
      <c r="DT75" s="170"/>
      <c r="DU75" s="170"/>
      <c r="DV75" s="170"/>
      <c r="DW75" s="170"/>
      <c r="DX75" s="170"/>
      <c r="DY75" s="170"/>
      <c r="DZ75" s="170"/>
      <c r="EA75" s="170"/>
      <c r="EB75" s="170"/>
      <c r="EC75" s="170"/>
      <c r="ED75" s="170"/>
      <c r="EE75" s="170"/>
      <c r="EF75" s="170"/>
      <c r="EG75" s="170"/>
      <c r="EH75" s="170"/>
      <c r="EI75" s="170"/>
      <c r="EJ75" s="170"/>
      <c r="EK75" s="170"/>
      <c r="EL75" s="170"/>
      <c r="EM75" s="170"/>
      <c r="EN75" s="170"/>
      <c r="EO75" s="170"/>
      <c r="EP75" s="170"/>
      <c r="EQ75" s="170"/>
      <c r="ER75" s="170"/>
      <c r="ES75" s="170"/>
      <c r="ET75" s="170"/>
      <c r="EU75" s="170"/>
      <c r="EV75" s="170"/>
      <c r="EW75" s="170"/>
      <c r="EX75" s="170"/>
      <c r="EY75" s="170"/>
      <c r="EZ75" s="170"/>
      <c r="FA75" s="170"/>
      <c r="FB75" s="170"/>
      <c r="FC75" s="170"/>
      <c r="FD75" s="170"/>
      <c r="FE75" s="170"/>
      <c r="FF75" s="170"/>
      <c r="FG75" s="170"/>
      <c r="FH75" s="170"/>
      <c r="FI75" s="170"/>
      <c r="FJ75" s="170"/>
      <c r="FK75" s="170"/>
      <c r="FL75" s="170"/>
      <c r="FM75" s="170"/>
      <c r="FN75" s="170"/>
      <c r="FO75" s="170"/>
      <c r="FP75" s="170"/>
      <c r="FQ75" s="170"/>
      <c r="FR75" s="170"/>
      <c r="FS75" s="170"/>
      <c r="FT75" s="170"/>
      <c r="FU75" s="170"/>
      <c r="FV75" s="170"/>
      <c r="FW75" s="170"/>
      <c r="FX75" s="170"/>
      <c r="FY75" s="170"/>
      <c r="FZ75" s="170"/>
      <c r="GA75" s="170"/>
      <c r="GB75" s="170"/>
      <c r="GC75" s="170"/>
      <c r="GD75" s="170"/>
      <c r="GE75" s="170"/>
      <c r="GF75" s="170"/>
      <c r="GG75" s="170"/>
      <c r="GH75" s="170"/>
      <c r="GI75" s="170"/>
      <c r="GJ75" s="170"/>
      <c r="GK75" s="170"/>
      <c r="GL75" s="170"/>
      <c r="GM75" s="170"/>
      <c r="GN75" s="170"/>
      <c r="GO75" s="170"/>
      <c r="GP75" s="170"/>
      <c r="GQ75" s="170"/>
      <c r="GR75" s="170"/>
      <c r="GS75" s="170"/>
      <c r="GT75" s="170"/>
      <c r="GU75" s="170"/>
      <c r="GV75" s="170"/>
      <c r="GW75" s="170"/>
      <c r="GX75" s="170"/>
      <c r="GY75" s="170"/>
      <c r="GZ75" s="170"/>
      <c r="HA75" s="170"/>
      <c r="HB75" s="170"/>
      <c r="HC75" s="170"/>
      <c r="HD75" s="170"/>
      <c r="HE75" s="170"/>
      <c r="HF75" s="170"/>
      <c r="HG75" s="170"/>
      <c r="HH75" s="170"/>
      <c r="HI75" s="170"/>
      <c r="HJ75" s="170"/>
      <c r="HK75" s="170"/>
      <c r="HL75" s="170"/>
      <c r="HM75" s="170"/>
      <c r="HN75" s="170"/>
      <c r="HO75" s="170"/>
      <c r="HP75" s="170"/>
      <c r="HQ75" s="170"/>
      <c r="HR75" s="170"/>
      <c r="HS75" s="170"/>
      <c r="HT75" s="170"/>
      <c r="HU75" s="170"/>
      <c r="HV75" s="170"/>
      <c r="HW75" s="170"/>
      <c r="HX75" s="170"/>
      <c r="HY75" s="170"/>
      <c r="HZ75" s="170"/>
      <c r="IA75" s="170"/>
      <c r="IB75" s="170"/>
      <c r="IC75" s="170"/>
      <c r="ID75" s="170"/>
      <c r="IE75" s="170"/>
      <c r="IF75" s="170"/>
      <c r="IG75" s="170"/>
      <c r="IH75" s="170"/>
      <c r="II75" s="170"/>
      <c r="IJ75" s="170"/>
      <c r="IK75" s="170"/>
      <c r="IL75" s="170"/>
      <c r="IM75" s="170"/>
      <c r="IN75" s="170"/>
      <c r="IO75" s="170"/>
      <c r="IP75" s="170"/>
      <c r="IQ75" s="170"/>
      <c r="IR75" s="170"/>
      <c r="IS75" s="170"/>
      <c r="IT75" s="170"/>
      <c r="IU75" s="170"/>
      <c r="IV75" s="170"/>
      <c r="IW75" s="170"/>
      <c r="IX75" s="170"/>
      <c r="IY75" s="170"/>
      <c r="IZ75" s="170"/>
      <c r="JA75" s="170"/>
      <c r="JB75" s="170"/>
      <c r="JC75" s="170"/>
      <c r="JD75" s="170"/>
      <c r="JE75" s="170"/>
      <c r="JF75" s="170"/>
      <c r="JG75" s="170"/>
      <c r="JH75" s="170"/>
      <c r="JI75" s="170"/>
      <c r="JJ75" s="170"/>
      <c r="JK75" s="170"/>
      <c r="JL75" s="170"/>
      <c r="JM75" s="170"/>
      <c r="JN75" s="170"/>
      <c r="JO75" s="170"/>
      <c r="JP75" s="170"/>
      <c r="JQ75" s="170"/>
      <c r="JR75" s="170"/>
      <c r="JS75" s="170"/>
      <c r="JT75" s="170"/>
      <c r="JU75" s="170"/>
      <c r="JV75" s="170"/>
      <c r="JW75" s="170"/>
      <c r="JX75" s="170"/>
      <c r="JY75" s="170"/>
      <c r="JZ75" s="170"/>
      <c r="KA75" s="170"/>
      <c r="KB75" s="170"/>
      <c r="KC75" s="170"/>
      <c r="KD75" s="170"/>
      <c r="KE75" s="170"/>
      <c r="KF75" s="170"/>
      <c r="KG75" s="170"/>
      <c r="KH75" s="170"/>
      <c r="KI75" s="170"/>
      <c r="KJ75" s="170"/>
      <c r="KK75" s="170"/>
      <c r="KL75" s="170"/>
      <c r="KM75" s="170"/>
      <c r="KN75" s="170"/>
      <c r="KO75" s="170"/>
      <c r="KP75" s="170"/>
      <c r="KQ75" s="170"/>
      <c r="KR75" s="170"/>
      <c r="KS75" s="170"/>
      <c r="KT75" s="170"/>
      <c r="KU75" s="170"/>
      <c r="KV75" s="170"/>
      <c r="KW75" s="170"/>
      <c r="KX75" s="170"/>
      <c r="KY75" s="170"/>
      <c r="KZ75" s="170"/>
      <c r="LA75" s="170"/>
      <c r="LB75" s="170"/>
      <c r="LC75" s="170"/>
      <c r="LD75" s="170"/>
      <c r="LE75" s="170"/>
      <c r="LF75" s="170"/>
      <c r="LG75" s="170"/>
      <c r="LH75" s="170"/>
      <c r="LI75" s="170"/>
      <c r="LJ75" s="170"/>
      <c r="LK75" s="170"/>
      <c r="LL75" s="170"/>
      <c r="LM75" s="170"/>
      <c r="LN75" s="170"/>
      <c r="LO75" s="170"/>
      <c r="LP75" s="170"/>
      <c r="LQ75" s="170"/>
      <c r="LR75" s="170"/>
      <c r="LS75" s="170"/>
      <c r="LT75" s="170"/>
      <c r="LU75" s="170"/>
      <c r="LV75" s="170"/>
      <c r="LW75" s="170"/>
      <c r="LX75" s="170"/>
      <c r="LY75" s="170"/>
      <c r="LZ75" s="170"/>
      <c r="MA75" s="170"/>
      <c r="MB75" s="170"/>
      <c r="MC75" s="170"/>
      <c r="MD75" s="170"/>
      <c r="ME75" s="170"/>
      <c r="MF75" s="170"/>
      <c r="MG75" s="170"/>
      <c r="MH75" s="170"/>
      <c r="MI75" s="170"/>
      <c r="MJ75" s="170"/>
      <c r="MK75" s="170"/>
      <c r="ML75" s="170"/>
      <c r="MM75" s="170"/>
      <c r="MN75" s="170"/>
      <c r="MO75" s="170"/>
      <c r="MP75" s="170"/>
      <c r="MQ75" s="170"/>
      <c r="MR75" s="170"/>
      <c r="MS75" s="170"/>
      <c r="MT75" s="170"/>
      <c r="MU75" s="170"/>
      <c r="MV75" s="170"/>
      <c r="MW75" s="170"/>
      <c r="MX75" s="170"/>
      <c r="MY75" s="170"/>
      <c r="MZ75" s="170"/>
      <c r="NA75" s="170"/>
      <c r="NB75" s="170"/>
      <c r="NC75" s="170"/>
      <c r="ND75" s="170"/>
      <c r="NE75" s="170"/>
      <c r="NF75" s="170"/>
      <c r="NG75" s="170"/>
      <c r="NH75" s="170"/>
      <c r="NI75" s="170"/>
      <c r="NJ75" s="170"/>
      <c r="NK75" s="170"/>
      <c r="NL75" s="170"/>
      <c r="NM75" s="170"/>
      <c r="NN75" s="170"/>
      <c r="NO75" s="170"/>
      <c r="NP75" s="170"/>
      <c r="NQ75" s="170"/>
      <c r="NR75" s="170"/>
      <c r="NS75" s="170"/>
      <c r="NT75" s="170"/>
      <c r="NU75" s="170"/>
      <c r="NV75" s="170"/>
      <c r="NW75" s="170"/>
      <c r="NX75" s="170"/>
      <c r="NY75" s="170"/>
      <c r="NZ75" s="170"/>
      <c r="OA75" s="170"/>
      <c r="OB75" s="170"/>
      <c r="OC75" s="170"/>
      <c r="OD75" s="170"/>
      <c r="OE75" s="170"/>
      <c r="OF75" s="170"/>
      <c r="OG75" s="170"/>
      <c r="OH75" s="170"/>
      <c r="OI75" s="170"/>
      <c r="OJ75" s="170"/>
      <c r="OK75" s="170"/>
      <c r="OL75" s="170"/>
      <c r="OM75" s="170"/>
      <c r="ON75" s="170"/>
      <c r="OO75" s="170"/>
      <c r="OP75" s="170"/>
      <c r="OQ75" s="170"/>
      <c r="OR75" s="170"/>
      <c r="OS75" s="170"/>
      <c r="OT75" s="170"/>
      <c r="OU75" s="170"/>
      <c r="OV75" s="170"/>
      <c r="OW75" s="170"/>
      <c r="OX75" s="170"/>
      <c r="OY75" s="170"/>
      <c r="OZ75" s="170"/>
      <c r="PA75" s="170"/>
      <c r="PB75" s="170"/>
      <c r="PC75" s="170"/>
      <c r="PD75" s="170"/>
      <c r="PE75" s="170"/>
      <c r="PF75" s="170"/>
      <c r="PG75" s="170"/>
      <c r="PH75" s="170"/>
      <c r="PI75" s="170"/>
      <c r="PJ75" s="170"/>
      <c r="PK75" s="170"/>
      <c r="PL75" s="170"/>
      <c r="PM75" s="170"/>
      <c r="PN75" s="170"/>
      <c r="PO75" s="170"/>
      <c r="PP75" s="170"/>
      <c r="PQ75" s="170"/>
      <c r="PR75" s="170"/>
      <c r="PS75" s="170"/>
      <c r="PT75" s="170"/>
      <c r="PU75" s="170"/>
      <c r="PV75" s="170"/>
      <c r="PW75" s="170"/>
      <c r="PX75" s="170"/>
      <c r="PY75" s="170"/>
      <c r="PZ75" s="170"/>
      <c r="QA75" s="170"/>
      <c r="QB75" s="170"/>
      <c r="QC75" s="170"/>
      <c r="QD75" s="170"/>
      <c r="QE75" s="170"/>
      <c r="QF75" s="170"/>
      <c r="QG75" s="170"/>
      <c r="QH75" s="170"/>
      <c r="QI75" s="170"/>
      <c r="QJ75" s="170"/>
      <c r="QK75" s="170"/>
      <c r="QL75" s="170"/>
      <c r="QM75" s="170"/>
      <c r="QN75" s="170"/>
      <c r="QO75" s="170"/>
      <c r="QP75" s="170"/>
      <c r="QQ75" s="170"/>
      <c r="QR75" s="170"/>
      <c r="QS75" s="170"/>
      <c r="QT75" s="170"/>
      <c r="QU75" s="170"/>
      <c r="QV75" s="170"/>
      <c r="QW75" s="170"/>
      <c r="QX75" s="170"/>
      <c r="QY75" s="170"/>
      <c r="QZ75" s="170"/>
      <c r="RA75" s="170"/>
      <c r="RB75" s="170"/>
      <c r="RC75" s="170"/>
      <c r="RD75" s="170"/>
      <c r="RE75" s="170"/>
      <c r="RF75" s="170"/>
      <c r="RG75" s="170"/>
      <c r="RH75" s="170"/>
      <c r="RI75" s="170"/>
      <c r="RJ75" s="170"/>
      <c r="RK75" s="170"/>
      <c r="RL75" s="170"/>
      <c r="RM75" s="170"/>
      <c r="RN75" s="170"/>
      <c r="RO75" s="170"/>
      <c r="RP75" s="170"/>
      <c r="RQ75" s="170"/>
      <c r="RR75" s="170"/>
      <c r="RS75" s="170"/>
      <c r="RT75" s="170"/>
      <c r="RU75" s="170"/>
      <c r="RV75" s="170"/>
      <c r="RW75" s="170"/>
      <c r="RX75" s="170"/>
      <c r="RY75" s="170"/>
      <c r="RZ75" s="170"/>
      <c r="SA75" s="170"/>
      <c r="SB75" s="170"/>
      <c r="SC75" s="170"/>
      <c r="SD75" s="170"/>
      <c r="SE75" s="170"/>
      <c r="SF75" s="170"/>
      <c r="SG75" s="170"/>
      <c r="SH75" s="170"/>
      <c r="SI75" s="170"/>
      <c r="SJ75" s="170"/>
      <c r="SK75" s="170"/>
      <c r="SL75" s="170"/>
      <c r="SM75" s="170"/>
      <c r="SN75" s="170"/>
      <c r="SO75" s="170"/>
      <c r="SP75" s="170"/>
      <c r="SQ75" s="170"/>
      <c r="SR75" s="170"/>
      <c r="SS75" s="170"/>
      <c r="ST75" s="170"/>
      <c r="SU75" s="170"/>
      <c r="SV75" s="170"/>
      <c r="SW75" s="170"/>
      <c r="SX75" s="170"/>
      <c r="SY75" s="170"/>
      <c r="SZ75" s="170"/>
      <c r="TA75" s="170"/>
      <c r="TB75" s="170"/>
      <c r="TC75" s="170"/>
      <c r="TD75" s="170"/>
      <c r="TE75" s="170"/>
      <c r="TF75" s="170"/>
      <c r="TG75" s="170"/>
      <c r="TH75" s="170"/>
      <c r="TI75" s="170"/>
      <c r="TJ75" s="170"/>
      <c r="TK75" s="170"/>
      <c r="TL75" s="170"/>
      <c r="TM75" s="170"/>
      <c r="TN75" s="170"/>
      <c r="TO75" s="170"/>
      <c r="TP75" s="170"/>
      <c r="TQ75" s="170"/>
      <c r="TR75" s="170"/>
      <c r="TS75" s="170"/>
      <c r="TT75" s="170"/>
      <c r="TU75" s="170"/>
      <c r="TV75" s="170"/>
      <c r="TW75" s="170"/>
      <c r="TX75" s="170"/>
      <c r="TY75" s="170"/>
      <c r="TZ75" s="170"/>
      <c r="UA75" s="170"/>
      <c r="UB75" s="170"/>
      <c r="UC75" s="170"/>
      <c r="UD75" s="170"/>
      <c r="UE75" s="170"/>
      <c r="UF75" s="170"/>
      <c r="UG75" s="170"/>
      <c r="UH75" s="170"/>
      <c r="UI75" s="170"/>
      <c r="UJ75" s="170"/>
      <c r="UK75" s="170"/>
      <c r="UL75" s="170"/>
      <c r="UM75" s="170"/>
      <c r="UN75" s="170"/>
      <c r="UO75" s="170"/>
      <c r="UP75" s="170"/>
      <c r="UQ75" s="170"/>
      <c r="UR75" s="170"/>
      <c r="US75" s="170"/>
      <c r="UT75" s="170"/>
      <c r="UU75" s="170"/>
      <c r="UV75" s="170"/>
      <c r="UW75" s="170"/>
      <c r="UX75" s="170"/>
      <c r="UY75" s="170"/>
      <c r="UZ75" s="170"/>
      <c r="VA75" s="170"/>
      <c r="VB75" s="170"/>
      <c r="VC75" s="170"/>
      <c r="VD75" s="170"/>
      <c r="VE75" s="170"/>
      <c r="VF75" s="170"/>
      <c r="VG75" s="170"/>
      <c r="VH75" s="170"/>
      <c r="VI75" s="170"/>
      <c r="VJ75" s="170"/>
      <c r="VM75" s="171">
        <f>IF(AND($VQ75&gt;0,COUNTA(H75:VJ75)=0),0,IF(AND(COUNTBLANK(D75)=0,CNGE_2024_M1_Secc3!$Q718="X",COUNTA(H75:VJ75)=0),0,IF(AND(COUNTBLANK(D75)=0,CNGE_2024_M1_Secc3!$Q718="",COUNTA(H75:VJ75)&gt;0),0,IF(AND(COUNTBLANK(D75)=1,COUNTA(H75:VJ75)=0),0,1))))</f>
        <v>0</v>
      </c>
      <c r="VN75" s="194">
        <f t="shared" si="0"/>
        <v>0</v>
      </c>
      <c r="VO75" s="200">
        <f>IF(AND(CNGE_2024_M1_Secc3!$Q718="X",COUNTA(H75:VJ75)&gt;0),1,0)</f>
        <v>0</v>
      </c>
      <c r="VP75" s="211">
        <f>IF(SUM(H75:VJ75)=SUM(CNGE_2024_M1_Secc3!S718:AD718),0,1)</f>
        <v>0</v>
      </c>
      <c r="VQ75" s="200">
        <f>IF(COUNTIF(CNGE_2024_M1_Secc3!M129,"NA")&gt;0,1,IF(AND(CNGE_2024_M1_Secc3!S129&lt;&gt;"",CNGE_2024_M1_Secc3!S129&lt;&gt;1),1,0))</f>
        <v>0</v>
      </c>
    </row>
    <row r="76" spans="1:589" customFormat="1" ht="15" customHeight="1">
      <c r="A76" s="115"/>
      <c r="B76" s="87"/>
      <c r="C76" s="32" t="s">
        <v>132</v>
      </c>
      <c r="D76" s="361" t="str">
        <f>IF(CNGE_2024_M1_Secc3!D130="","",CNGE_2024_M1_Secc3!D130)</f>
        <v/>
      </c>
      <c r="E76" s="361"/>
      <c r="F76" s="361"/>
      <c r="G76" s="361"/>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0"/>
      <c r="AI76" s="170"/>
      <c r="AJ76" s="170"/>
      <c r="AK76" s="170"/>
      <c r="AL76" s="170"/>
      <c r="AM76" s="170"/>
      <c r="AN76" s="170"/>
      <c r="AO76" s="170"/>
      <c r="AP76" s="170"/>
      <c r="AQ76" s="170"/>
      <c r="AR76" s="170"/>
      <c r="AS76" s="170"/>
      <c r="AT76" s="170"/>
      <c r="AU76" s="170"/>
      <c r="AV76" s="170"/>
      <c r="AW76" s="170"/>
      <c r="AX76" s="170"/>
      <c r="AY76" s="170"/>
      <c r="AZ76" s="170"/>
      <c r="BA76" s="170"/>
      <c r="BB76" s="170"/>
      <c r="BC76" s="170"/>
      <c r="BD76" s="170"/>
      <c r="BE76" s="170"/>
      <c r="BF76" s="170"/>
      <c r="BG76" s="170"/>
      <c r="BH76" s="170"/>
      <c r="BI76" s="170"/>
      <c r="BJ76" s="170"/>
      <c r="BK76" s="170"/>
      <c r="BL76" s="170"/>
      <c r="BM76" s="170"/>
      <c r="BN76" s="170"/>
      <c r="BO76" s="170"/>
      <c r="BP76" s="170"/>
      <c r="BQ76" s="170"/>
      <c r="BR76" s="170"/>
      <c r="BS76" s="170"/>
      <c r="BT76" s="170"/>
      <c r="BU76" s="170"/>
      <c r="BV76" s="170"/>
      <c r="BW76" s="170"/>
      <c r="BX76" s="170"/>
      <c r="BY76" s="170"/>
      <c r="BZ76" s="170"/>
      <c r="CA76" s="170"/>
      <c r="CB76" s="170"/>
      <c r="CC76" s="170"/>
      <c r="CD76" s="170"/>
      <c r="CE76" s="170"/>
      <c r="CF76" s="170"/>
      <c r="CG76" s="170"/>
      <c r="CH76" s="170"/>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0"/>
      <c r="DF76" s="170"/>
      <c r="DG76" s="170"/>
      <c r="DH76" s="170"/>
      <c r="DI76" s="170"/>
      <c r="DJ76" s="170"/>
      <c r="DK76" s="170"/>
      <c r="DL76" s="170"/>
      <c r="DM76" s="170"/>
      <c r="DN76" s="170"/>
      <c r="DO76" s="170"/>
      <c r="DP76" s="170"/>
      <c r="DQ76" s="170"/>
      <c r="DR76" s="170"/>
      <c r="DS76" s="170"/>
      <c r="DT76" s="170"/>
      <c r="DU76" s="170"/>
      <c r="DV76" s="170"/>
      <c r="DW76" s="170"/>
      <c r="DX76" s="170"/>
      <c r="DY76" s="170"/>
      <c r="DZ76" s="170"/>
      <c r="EA76" s="170"/>
      <c r="EB76" s="170"/>
      <c r="EC76" s="170"/>
      <c r="ED76" s="170"/>
      <c r="EE76" s="170"/>
      <c r="EF76" s="170"/>
      <c r="EG76" s="170"/>
      <c r="EH76" s="170"/>
      <c r="EI76" s="170"/>
      <c r="EJ76" s="170"/>
      <c r="EK76" s="170"/>
      <c r="EL76" s="170"/>
      <c r="EM76" s="170"/>
      <c r="EN76" s="170"/>
      <c r="EO76" s="170"/>
      <c r="EP76" s="170"/>
      <c r="EQ76" s="170"/>
      <c r="ER76" s="170"/>
      <c r="ES76" s="170"/>
      <c r="ET76" s="170"/>
      <c r="EU76" s="170"/>
      <c r="EV76" s="170"/>
      <c r="EW76" s="170"/>
      <c r="EX76" s="170"/>
      <c r="EY76" s="170"/>
      <c r="EZ76" s="170"/>
      <c r="FA76" s="170"/>
      <c r="FB76" s="170"/>
      <c r="FC76" s="170"/>
      <c r="FD76" s="170"/>
      <c r="FE76" s="170"/>
      <c r="FF76" s="170"/>
      <c r="FG76" s="170"/>
      <c r="FH76" s="170"/>
      <c r="FI76" s="170"/>
      <c r="FJ76" s="170"/>
      <c r="FK76" s="170"/>
      <c r="FL76" s="170"/>
      <c r="FM76" s="170"/>
      <c r="FN76" s="170"/>
      <c r="FO76" s="170"/>
      <c r="FP76" s="170"/>
      <c r="FQ76" s="170"/>
      <c r="FR76" s="170"/>
      <c r="FS76" s="170"/>
      <c r="FT76" s="170"/>
      <c r="FU76" s="170"/>
      <c r="FV76" s="170"/>
      <c r="FW76" s="170"/>
      <c r="FX76" s="170"/>
      <c r="FY76" s="170"/>
      <c r="FZ76" s="170"/>
      <c r="GA76" s="170"/>
      <c r="GB76" s="170"/>
      <c r="GC76" s="170"/>
      <c r="GD76" s="170"/>
      <c r="GE76" s="170"/>
      <c r="GF76" s="170"/>
      <c r="GG76" s="170"/>
      <c r="GH76" s="170"/>
      <c r="GI76" s="170"/>
      <c r="GJ76" s="170"/>
      <c r="GK76" s="170"/>
      <c r="GL76" s="170"/>
      <c r="GM76" s="170"/>
      <c r="GN76" s="170"/>
      <c r="GO76" s="170"/>
      <c r="GP76" s="170"/>
      <c r="GQ76" s="170"/>
      <c r="GR76" s="170"/>
      <c r="GS76" s="170"/>
      <c r="GT76" s="170"/>
      <c r="GU76" s="170"/>
      <c r="GV76" s="170"/>
      <c r="GW76" s="170"/>
      <c r="GX76" s="170"/>
      <c r="GY76" s="170"/>
      <c r="GZ76" s="170"/>
      <c r="HA76" s="170"/>
      <c r="HB76" s="170"/>
      <c r="HC76" s="170"/>
      <c r="HD76" s="170"/>
      <c r="HE76" s="170"/>
      <c r="HF76" s="170"/>
      <c r="HG76" s="170"/>
      <c r="HH76" s="170"/>
      <c r="HI76" s="170"/>
      <c r="HJ76" s="170"/>
      <c r="HK76" s="170"/>
      <c r="HL76" s="170"/>
      <c r="HM76" s="170"/>
      <c r="HN76" s="170"/>
      <c r="HO76" s="170"/>
      <c r="HP76" s="170"/>
      <c r="HQ76" s="170"/>
      <c r="HR76" s="170"/>
      <c r="HS76" s="170"/>
      <c r="HT76" s="170"/>
      <c r="HU76" s="170"/>
      <c r="HV76" s="170"/>
      <c r="HW76" s="170"/>
      <c r="HX76" s="170"/>
      <c r="HY76" s="170"/>
      <c r="HZ76" s="170"/>
      <c r="IA76" s="170"/>
      <c r="IB76" s="170"/>
      <c r="IC76" s="170"/>
      <c r="ID76" s="170"/>
      <c r="IE76" s="170"/>
      <c r="IF76" s="170"/>
      <c r="IG76" s="170"/>
      <c r="IH76" s="170"/>
      <c r="II76" s="170"/>
      <c r="IJ76" s="170"/>
      <c r="IK76" s="170"/>
      <c r="IL76" s="170"/>
      <c r="IM76" s="170"/>
      <c r="IN76" s="170"/>
      <c r="IO76" s="170"/>
      <c r="IP76" s="170"/>
      <c r="IQ76" s="170"/>
      <c r="IR76" s="170"/>
      <c r="IS76" s="170"/>
      <c r="IT76" s="170"/>
      <c r="IU76" s="170"/>
      <c r="IV76" s="170"/>
      <c r="IW76" s="170"/>
      <c r="IX76" s="170"/>
      <c r="IY76" s="170"/>
      <c r="IZ76" s="170"/>
      <c r="JA76" s="170"/>
      <c r="JB76" s="170"/>
      <c r="JC76" s="170"/>
      <c r="JD76" s="170"/>
      <c r="JE76" s="170"/>
      <c r="JF76" s="170"/>
      <c r="JG76" s="170"/>
      <c r="JH76" s="170"/>
      <c r="JI76" s="170"/>
      <c r="JJ76" s="170"/>
      <c r="JK76" s="170"/>
      <c r="JL76" s="170"/>
      <c r="JM76" s="170"/>
      <c r="JN76" s="170"/>
      <c r="JO76" s="170"/>
      <c r="JP76" s="170"/>
      <c r="JQ76" s="170"/>
      <c r="JR76" s="170"/>
      <c r="JS76" s="170"/>
      <c r="JT76" s="170"/>
      <c r="JU76" s="170"/>
      <c r="JV76" s="170"/>
      <c r="JW76" s="170"/>
      <c r="JX76" s="170"/>
      <c r="JY76" s="170"/>
      <c r="JZ76" s="170"/>
      <c r="KA76" s="170"/>
      <c r="KB76" s="170"/>
      <c r="KC76" s="170"/>
      <c r="KD76" s="170"/>
      <c r="KE76" s="170"/>
      <c r="KF76" s="170"/>
      <c r="KG76" s="170"/>
      <c r="KH76" s="170"/>
      <c r="KI76" s="170"/>
      <c r="KJ76" s="170"/>
      <c r="KK76" s="170"/>
      <c r="KL76" s="170"/>
      <c r="KM76" s="170"/>
      <c r="KN76" s="170"/>
      <c r="KO76" s="170"/>
      <c r="KP76" s="170"/>
      <c r="KQ76" s="170"/>
      <c r="KR76" s="170"/>
      <c r="KS76" s="170"/>
      <c r="KT76" s="170"/>
      <c r="KU76" s="170"/>
      <c r="KV76" s="170"/>
      <c r="KW76" s="170"/>
      <c r="KX76" s="170"/>
      <c r="KY76" s="170"/>
      <c r="KZ76" s="170"/>
      <c r="LA76" s="170"/>
      <c r="LB76" s="170"/>
      <c r="LC76" s="170"/>
      <c r="LD76" s="170"/>
      <c r="LE76" s="170"/>
      <c r="LF76" s="170"/>
      <c r="LG76" s="170"/>
      <c r="LH76" s="170"/>
      <c r="LI76" s="170"/>
      <c r="LJ76" s="170"/>
      <c r="LK76" s="170"/>
      <c r="LL76" s="170"/>
      <c r="LM76" s="170"/>
      <c r="LN76" s="170"/>
      <c r="LO76" s="170"/>
      <c r="LP76" s="170"/>
      <c r="LQ76" s="170"/>
      <c r="LR76" s="170"/>
      <c r="LS76" s="170"/>
      <c r="LT76" s="170"/>
      <c r="LU76" s="170"/>
      <c r="LV76" s="170"/>
      <c r="LW76" s="170"/>
      <c r="LX76" s="170"/>
      <c r="LY76" s="170"/>
      <c r="LZ76" s="170"/>
      <c r="MA76" s="170"/>
      <c r="MB76" s="170"/>
      <c r="MC76" s="170"/>
      <c r="MD76" s="170"/>
      <c r="ME76" s="170"/>
      <c r="MF76" s="170"/>
      <c r="MG76" s="170"/>
      <c r="MH76" s="170"/>
      <c r="MI76" s="170"/>
      <c r="MJ76" s="170"/>
      <c r="MK76" s="170"/>
      <c r="ML76" s="170"/>
      <c r="MM76" s="170"/>
      <c r="MN76" s="170"/>
      <c r="MO76" s="170"/>
      <c r="MP76" s="170"/>
      <c r="MQ76" s="170"/>
      <c r="MR76" s="170"/>
      <c r="MS76" s="170"/>
      <c r="MT76" s="170"/>
      <c r="MU76" s="170"/>
      <c r="MV76" s="170"/>
      <c r="MW76" s="170"/>
      <c r="MX76" s="170"/>
      <c r="MY76" s="170"/>
      <c r="MZ76" s="170"/>
      <c r="NA76" s="170"/>
      <c r="NB76" s="170"/>
      <c r="NC76" s="170"/>
      <c r="ND76" s="170"/>
      <c r="NE76" s="170"/>
      <c r="NF76" s="170"/>
      <c r="NG76" s="170"/>
      <c r="NH76" s="170"/>
      <c r="NI76" s="170"/>
      <c r="NJ76" s="170"/>
      <c r="NK76" s="170"/>
      <c r="NL76" s="170"/>
      <c r="NM76" s="170"/>
      <c r="NN76" s="170"/>
      <c r="NO76" s="170"/>
      <c r="NP76" s="170"/>
      <c r="NQ76" s="170"/>
      <c r="NR76" s="170"/>
      <c r="NS76" s="170"/>
      <c r="NT76" s="170"/>
      <c r="NU76" s="170"/>
      <c r="NV76" s="170"/>
      <c r="NW76" s="170"/>
      <c r="NX76" s="170"/>
      <c r="NY76" s="170"/>
      <c r="NZ76" s="170"/>
      <c r="OA76" s="170"/>
      <c r="OB76" s="170"/>
      <c r="OC76" s="170"/>
      <c r="OD76" s="170"/>
      <c r="OE76" s="170"/>
      <c r="OF76" s="170"/>
      <c r="OG76" s="170"/>
      <c r="OH76" s="170"/>
      <c r="OI76" s="170"/>
      <c r="OJ76" s="170"/>
      <c r="OK76" s="170"/>
      <c r="OL76" s="170"/>
      <c r="OM76" s="170"/>
      <c r="ON76" s="170"/>
      <c r="OO76" s="170"/>
      <c r="OP76" s="170"/>
      <c r="OQ76" s="170"/>
      <c r="OR76" s="170"/>
      <c r="OS76" s="170"/>
      <c r="OT76" s="170"/>
      <c r="OU76" s="170"/>
      <c r="OV76" s="170"/>
      <c r="OW76" s="170"/>
      <c r="OX76" s="170"/>
      <c r="OY76" s="170"/>
      <c r="OZ76" s="170"/>
      <c r="PA76" s="170"/>
      <c r="PB76" s="170"/>
      <c r="PC76" s="170"/>
      <c r="PD76" s="170"/>
      <c r="PE76" s="170"/>
      <c r="PF76" s="170"/>
      <c r="PG76" s="170"/>
      <c r="PH76" s="170"/>
      <c r="PI76" s="170"/>
      <c r="PJ76" s="170"/>
      <c r="PK76" s="170"/>
      <c r="PL76" s="170"/>
      <c r="PM76" s="170"/>
      <c r="PN76" s="170"/>
      <c r="PO76" s="170"/>
      <c r="PP76" s="170"/>
      <c r="PQ76" s="170"/>
      <c r="PR76" s="170"/>
      <c r="PS76" s="170"/>
      <c r="PT76" s="170"/>
      <c r="PU76" s="170"/>
      <c r="PV76" s="170"/>
      <c r="PW76" s="170"/>
      <c r="PX76" s="170"/>
      <c r="PY76" s="170"/>
      <c r="PZ76" s="170"/>
      <c r="QA76" s="170"/>
      <c r="QB76" s="170"/>
      <c r="QC76" s="170"/>
      <c r="QD76" s="170"/>
      <c r="QE76" s="170"/>
      <c r="QF76" s="170"/>
      <c r="QG76" s="170"/>
      <c r="QH76" s="170"/>
      <c r="QI76" s="170"/>
      <c r="QJ76" s="170"/>
      <c r="QK76" s="170"/>
      <c r="QL76" s="170"/>
      <c r="QM76" s="170"/>
      <c r="QN76" s="170"/>
      <c r="QO76" s="170"/>
      <c r="QP76" s="170"/>
      <c r="QQ76" s="170"/>
      <c r="QR76" s="170"/>
      <c r="QS76" s="170"/>
      <c r="QT76" s="170"/>
      <c r="QU76" s="170"/>
      <c r="QV76" s="170"/>
      <c r="QW76" s="170"/>
      <c r="QX76" s="170"/>
      <c r="QY76" s="170"/>
      <c r="QZ76" s="170"/>
      <c r="RA76" s="170"/>
      <c r="RB76" s="170"/>
      <c r="RC76" s="170"/>
      <c r="RD76" s="170"/>
      <c r="RE76" s="170"/>
      <c r="RF76" s="170"/>
      <c r="RG76" s="170"/>
      <c r="RH76" s="170"/>
      <c r="RI76" s="170"/>
      <c r="RJ76" s="170"/>
      <c r="RK76" s="170"/>
      <c r="RL76" s="170"/>
      <c r="RM76" s="170"/>
      <c r="RN76" s="170"/>
      <c r="RO76" s="170"/>
      <c r="RP76" s="170"/>
      <c r="RQ76" s="170"/>
      <c r="RR76" s="170"/>
      <c r="RS76" s="170"/>
      <c r="RT76" s="170"/>
      <c r="RU76" s="170"/>
      <c r="RV76" s="170"/>
      <c r="RW76" s="170"/>
      <c r="RX76" s="170"/>
      <c r="RY76" s="170"/>
      <c r="RZ76" s="170"/>
      <c r="SA76" s="170"/>
      <c r="SB76" s="170"/>
      <c r="SC76" s="170"/>
      <c r="SD76" s="170"/>
      <c r="SE76" s="170"/>
      <c r="SF76" s="170"/>
      <c r="SG76" s="170"/>
      <c r="SH76" s="170"/>
      <c r="SI76" s="170"/>
      <c r="SJ76" s="170"/>
      <c r="SK76" s="170"/>
      <c r="SL76" s="170"/>
      <c r="SM76" s="170"/>
      <c r="SN76" s="170"/>
      <c r="SO76" s="170"/>
      <c r="SP76" s="170"/>
      <c r="SQ76" s="170"/>
      <c r="SR76" s="170"/>
      <c r="SS76" s="170"/>
      <c r="ST76" s="170"/>
      <c r="SU76" s="170"/>
      <c r="SV76" s="170"/>
      <c r="SW76" s="170"/>
      <c r="SX76" s="170"/>
      <c r="SY76" s="170"/>
      <c r="SZ76" s="170"/>
      <c r="TA76" s="170"/>
      <c r="TB76" s="170"/>
      <c r="TC76" s="170"/>
      <c r="TD76" s="170"/>
      <c r="TE76" s="170"/>
      <c r="TF76" s="170"/>
      <c r="TG76" s="170"/>
      <c r="TH76" s="170"/>
      <c r="TI76" s="170"/>
      <c r="TJ76" s="170"/>
      <c r="TK76" s="170"/>
      <c r="TL76" s="170"/>
      <c r="TM76" s="170"/>
      <c r="TN76" s="170"/>
      <c r="TO76" s="170"/>
      <c r="TP76" s="170"/>
      <c r="TQ76" s="170"/>
      <c r="TR76" s="170"/>
      <c r="TS76" s="170"/>
      <c r="TT76" s="170"/>
      <c r="TU76" s="170"/>
      <c r="TV76" s="170"/>
      <c r="TW76" s="170"/>
      <c r="TX76" s="170"/>
      <c r="TY76" s="170"/>
      <c r="TZ76" s="170"/>
      <c r="UA76" s="170"/>
      <c r="UB76" s="170"/>
      <c r="UC76" s="170"/>
      <c r="UD76" s="170"/>
      <c r="UE76" s="170"/>
      <c r="UF76" s="170"/>
      <c r="UG76" s="170"/>
      <c r="UH76" s="170"/>
      <c r="UI76" s="170"/>
      <c r="UJ76" s="170"/>
      <c r="UK76" s="170"/>
      <c r="UL76" s="170"/>
      <c r="UM76" s="170"/>
      <c r="UN76" s="170"/>
      <c r="UO76" s="170"/>
      <c r="UP76" s="170"/>
      <c r="UQ76" s="170"/>
      <c r="UR76" s="170"/>
      <c r="US76" s="170"/>
      <c r="UT76" s="170"/>
      <c r="UU76" s="170"/>
      <c r="UV76" s="170"/>
      <c r="UW76" s="170"/>
      <c r="UX76" s="170"/>
      <c r="UY76" s="170"/>
      <c r="UZ76" s="170"/>
      <c r="VA76" s="170"/>
      <c r="VB76" s="170"/>
      <c r="VC76" s="170"/>
      <c r="VD76" s="170"/>
      <c r="VE76" s="170"/>
      <c r="VF76" s="170"/>
      <c r="VG76" s="170"/>
      <c r="VH76" s="170"/>
      <c r="VI76" s="170"/>
      <c r="VJ76" s="170"/>
      <c r="VM76" s="171">
        <f>IF(AND($VQ76&gt;0,COUNTA(H76:VJ76)=0),0,IF(AND(COUNTBLANK(D76)=0,CNGE_2024_M1_Secc3!$Q719="X",COUNTA(H76:VJ76)=0),0,IF(AND(COUNTBLANK(D76)=0,CNGE_2024_M1_Secc3!$Q719="",COUNTA(H76:VJ76)&gt;0),0,IF(AND(COUNTBLANK(D76)=1,COUNTA(H76:VJ76)=0),0,1))))</f>
        <v>0</v>
      </c>
      <c r="VN76" s="194">
        <f t="shared" si="0"/>
        <v>0</v>
      </c>
      <c r="VO76" s="200">
        <f>IF(AND(CNGE_2024_M1_Secc3!$Q719="X",COUNTA(H76:VJ76)&gt;0),1,0)</f>
        <v>0</v>
      </c>
      <c r="VP76" s="211">
        <f>IF(SUM(H76:VJ76)=SUM(CNGE_2024_M1_Secc3!S719:AD719),0,1)</f>
        <v>0</v>
      </c>
      <c r="VQ76" s="200">
        <f>IF(COUNTIF(CNGE_2024_M1_Secc3!M130,"NA")&gt;0,1,IF(AND(CNGE_2024_M1_Secc3!S130&lt;&gt;"",CNGE_2024_M1_Secc3!S130&lt;&gt;1),1,0))</f>
        <v>0</v>
      </c>
    </row>
    <row r="77" spans="1:589" customFormat="1" ht="15" customHeight="1">
      <c r="A77" s="115"/>
      <c r="B77" s="87"/>
      <c r="C77" s="32" t="s">
        <v>133</v>
      </c>
      <c r="D77" s="361" t="str">
        <f>IF(CNGE_2024_M1_Secc3!D131="","",CNGE_2024_M1_Secc3!D131)</f>
        <v/>
      </c>
      <c r="E77" s="361"/>
      <c r="F77" s="361"/>
      <c r="G77" s="361"/>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0"/>
      <c r="AY77" s="170"/>
      <c r="AZ77" s="170"/>
      <c r="BA77" s="170"/>
      <c r="BB77" s="170"/>
      <c r="BC77" s="170"/>
      <c r="BD77" s="170"/>
      <c r="BE77" s="170"/>
      <c r="BF77" s="170"/>
      <c r="BG77" s="170"/>
      <c r="BH77" s="170"/>
      <c r="BI77" s="170"/>
      <c r="BJ77" s="170"/>
      <c r="BK77" s="170"/>
      <c r="BL77" s="170"/>
      <c r="BM77" s="170"/>
      <c r="BN77" s="170"/>
      <c r="BO77" s="170"/>
      <c r="BP77" s="170"/>
      <c r="BQ77" s="170"/>
      <c r="BR77" s="170"/>
      <c r="BS77" s="170"/>
      <c r="BT77" s="170"/>
      <c r="BU77" s="170"/>
      <c r="BV77" s="170"/>
      <c r="BW77" s="170"/>
      <c r="BX77" s="170"/>
      <c r="BY77" s="170"/>
      <c r="BZ77" s="170"/>
      <c r="CA77" s="170"/>
      <c r="CB77" s="170"/>
      <c r="CC77" s="170"/>
      <c r="CD77" s="170"/>
      <c r="CE77" s="170"/>
      <c r="CF77" s="170"/>
      <c r="CG77" s="170"/>
      <c r="CH77" s="170"/>
      <c r="CI77" s="170"/>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0"/>
      <c r="DF77" s="170"/>
      <c r="DG77" s="170"/>
      <c r="DH77" s="170"/>
      <c r="DI77" s="170"/>
      <c r="DJ77" s="170"/>
      <c r="DK77" s="170"/>
      <c r="DL77" s="170"/>
      <c r="DM77" s="170"/>
      <c r="DN77" s="170"/>
      <c r="DO77" s="170"/>
      <c r="DP77" s="170"/>
      <c r="DQ77" s="170"/>
      <c r="DR77" s="170"/>
      <c r="DS77" s="170"/>
      <c r="DT77" s="170"/>
      <c r="DU77" s="170"/>
      <c r="DV77" s="170"/>
      <c r="DW77" s="170"/>
      <c r="DX77" s="170"/>
      <c r="DY77" s="170"/>
      <c r="DZ77" s="170"/>
      <c r="EA77" s="170"/>
      <c r="EB77" s="170"/>
      <c r="EC77" s="170"/>
      <c r="ED77" s="170"/>
      <c r="EE77" s="170"/>
      <c r="EF77" s="170"/>
      <c r="EG77" s="170"/>
      <c r="EH77" s="170"/>
      <c r="EI77" s="170"/>
      <c r="EJ77" s="170"/>
      <c r="EK77" s="170"/>
      <c r="EL77" s="170"/>
      <c r="EM77" s="170"/>
      <c r="EN77" s="170"/>
      <c r="EO77" s="170"/>
      <c r="EP77" s="170"/>
      <c r="EQ77" s="170"/>
      <c r="ER77" s="170"/>
      <c r="ES77" s="170"/>
      <c r="ET77" s="170"/>
      <c r="EU77" s="170"/>
      <c r="EV77" s="170"/>
      <c r="EW77" s="170"/>
      <c r="EX77" s="170"/>
      <c r="EY77" s="170"/>
      <c r="EZ77" s="170"/>
      <c r="FA77" s="170"/>
      <c r="FB77" s="170"/>
      <c r="FC77" s="170"/>
      <c r="FD77" s="170"/>
      <c r="FE77" s="170"/>
      <c r="FF77" s="170"/>
      <c r="FG77" s="170"/>
      <c r="FH77" s="170"/>
      <c r="FI77" s="170"/>
      <c r="FJ77" s="170"/>
      <c r="FK77" s="170"/>
      <c r="FL77" s="170"/>
      <c r="FM77" s="170"/>
      <c r="FN77" s="170"/>
      <c r="FO77" s="170"/>
      <c r="FP77" s="170"/>
      <c r="FQ77" s="170"/>
      <c r="FR77" s="170"/>
      <c r="FS77" s="170"/>
      <c r="FT77" s="170"/>
      <c r="FU77" s="170"/>
      <c r="FV77" s="170"/>
      <c r="FW77" s="170"/>
      <c r="FX77" s="170"/>
      <c r="FY77" s="170"/>
      <c r="FZ77" s="170"/>
      <c r="GA77" s="170"/>
      <c r="GB77" s="170"/>
      <c r="GC77" s="170"/>
      <c r="GD77" s="170"/>
      <c r="GE77" s="170"/>
      <c r="GF77" s="170"/>
      <c r="GG77" s="170"/>
      <c r="GH77" s="170"/>
      <c r="GI77" s="170"/>
      <c r="GJ77" s="170"/>
      <c r="GK77" s="170"/>
      <c r="GL77" s="170"/>
      <c r="GM77" s="170"/>
      <c r="GN77" s="170"/>
      <c r="GO77" s="170"/>
      <c r="GP77" s="170"/>
      <c r="GQ77" s="170"/>
      <c r="GR77" s="170"/>
      <c r="GS77" s="170"/>
      <c r="GT77" s="170"/>
      <c r="GU77" s="170"/>
      <c r="GV77" s="170"/>
      <c r="GW77" s="170"/>
      <c r="GX77" s="170"/>
      <c r="GY77" s="170"/>
      <c r="GZ77" s="170"/>
      <c r="HA77" s="170"/>
      <c r="HB77" s="170"/>
      <c r="HC77" s="170"/>
      <c r="HD77" s="170"/>
      <c r="HE77" s="170"/>
      <c r="HF77" s="170"/>
      <c r="HG77" s="170"/>
      <c r="HH77" s="170"/>
      <c r="HI77" s="170"/>
      <c r="HJ77" s="170"/>
      <c r="HK77" s="170"/>
      <c r="HL77" s="170"/>
      <c r="HM77" s="170"/>
      <c r="HN77" s="170"/>
      <c r="HO77" s="170"/>
      <c r="HP77" s="170"/>
      <c r="HQ77" s="170"/>
      <c r="HR77" s="170"/>
      <c r="HS77" s="170"/>
      <c r="HT77" s="170"/>
      <c r="HU77" s="170"/>
      <c r="HV77" s="170"/>
      <c r="HW77" s="170"/>
      <c r="HX77" s="170"/>
      <c r="HY77" s="170"/>
      <c r="HZ77" s="170"/>
      <c r="IA77" s="170"/>
      <c r="IB77" s="170"/>
      <c r="IC77" s="170"/>
      <c r="ID77" s="170"/>
      <c r="IE77" s="170"/>
      <c r="IF77" s="170"/>
      <c r="IG77" s="170"/>
      <c r="IH77" s="170"/>
      <c r="II77" s="170"/>
      <c r="IJ77" s="170"/>
      <c r="IK77" s="170"/>
      <c r="IL77" s="170"/>
      <c r="IM77" s="170"/>
      <c r="IN77" s="170"/>
      <c r="IO77" s="170"/>
      <c r="IP77" s="170"/>
      <c r="IQ77" s="170"/>
      <c r="IR77" s="170"/>
      <c r="IS77" s="170"/>
      <c r="IT77" s="170"/>
      <c r="IU77" s="170"/>
      <c r="IV77" s="170"/>
      <c r="IW77" s="170"/>
      <c r="IX77" s="170"/>
      <c r="IY77" s="170"/>
      <c r="IZ77" s="170"/>
      <c r="JA77" s="170"/>
      <c r="JB77" s="170"/>
      <c r="JC77" s="170"/>
      <c r="JD77" s="170"/>
      <c r="JE77" s="170"/>
      <c r="JF77" s="170"/>
      <c r="JG77" s="170"/>
      <c r="JH77" s="170"/>
      <c r="JI77" s="170"/>
      <c r="JJ77" s="170"/>
      <c r="JK77" s="170"/>
      <c r="JL77" s="170"/>
      <c r="JM77" s="170"/>
      <c r="JN77" s="170"/>
      <c r="JO77" s="170"/>
      <c r="JP77" s="170"/>
      <c r="JQ77" s="170"/>
      <c r="JR77" s="170"/>
      <c r="JS77" s="170"/>
      <c r="JT77" s="170"/>
      <c r="JU77" s="170"/>
      <c r="JV77" s="170"/>
      <c r="JW77" s="170"/>
      <c r="JX77" s="170"/>
      <c r="JY77" s="170"/>
      <c r="JZ77" s="170"/>
      <c r="KA77" s="170"/>
      <c r="KB77" s="170"/>
      <c r="KC77" s="170"/>
      <c r="KD77" s="170"/>
      <c r="KE77" s="170"/>
      <c r="KF77" s="170"/>
      <c r="KG77" s="170"/>
      <c r="KH77" s="170"/>
      <c r="KI77" s="170"/>
      <c r="KJ77" s="170"/>
      <c r="KK77" s="170"/>
      <c r="KL77" s="170"/>
      <c r="KM77" s="170"/>
      <c r="KN77" s="170"/>
      <c r="KO77" s="170"/>
      <c r="KP77" s="170"/>
      <c r="KQ77" s="170"/>
      <c r="KR77" s="170"/>
      <c r="KS77" s="170"/>
      <c r="KT77" s="170"/>
      <c r="KU77" s="170"/>
      <c r="KV77" s="170"/>
      <c r="KW77" s="170"/>
      <c r="KX77" s="170"/>
      <c r="KY77" s="170"/>
      <c r="KZ77" s="170"/>
      <c r="LA77" s="170"/>
      <c r="LB77" s="170"/>
      <c r="LC77" s="170"/>
      <c r="LD77" s="170"/>
      <c r="LE77" s="170"/>
      <c r="LF77" s="170"/>
      <c r="LG77" s="170"/>
      <c r="LH77" s="170"/>
      <c r="LI77" s="170"/>
      <c r="LJ77" s="170"/>
      <c r="LK77" s="170"/>
      <c r="LL77" s="170"/>
      <c r="LM77" s="170"/>
      <c r="LN77" s="170"/>
      <c r="LO77" s="170"/>
      <c r="LP77" s="170"/>
      <c r="LQ77" s="170"/>
      <c r="LR77" s="170"/>
      <c r="LS77" s="170"/>
      <c r="LT77" s="170"/>
      <c r="LU77" s="170"/>
      <c r="LV77" s="170"/>
      <c r="LW77" s="170"/>
      <c r="LX77" s="170"/>
      <c r="LY77" s="170"/>
      <c r="LZ77" s="170"/>
      <c r="MA77" s="170"/>
      <c r="MB77" s="170"/>
      <c r="MC77" s="170"/>
      <c r="MD77" s="170"/>
      <c r="ME77" s="170"/>
      <c r="MF77" s="170"/>
      <c r="MG77" s="170"/>
      <c r="MH77" s="170"/>
      <c r="MI77" s="170"/>
      <c r="MJ77" s="170"/>
      <c r="MK77" s="170"/>
      <c r="ML77" s="170"/>
      <c r="MM77" s="170"/>
      <c r="MN77" s="170"/>
      <c r="MO77" s="170"/>
      <c r="MP77" s="170"/>
      <c r="MQ77" s="170"/>
      <c r="MR77" s="170"/>
      <c r="MS77" s="170"/>
      <c r="MT77" s="170"/>
      <c r="MU77" s="170"/>
      <c r="MV77" s="170"/>
      <c r="MW77" s="170"/>
      <c r="MX77" s="170"/>
      <c r="MY77" s="170"/>
      <c r="MZ77" s="170"/>
      <c r="NA77" s="170"/>
      <c r="NB77" s="170"/>
      <c r="NC77" s="170"/>
      <c r="ND77" s="170"/>
      <c r="NE77" s="170"/>
      <c r="NF77" s="170"/>
      <c r="NG77" s="170"/>
      <c r="NH77" s="170"/>
      <c r="NI77" s="170"/>
      <c r="NJ77" s="170"/>
      <c r="NK77" s="170"/>
      <c r="NL77" s="170"/>
      <c r="NM77" s="170"/>
      <c r="NN77" s="170"/>
      <c r="NO77" s="170"/>
      <c r="NP77" s="170"/>
      <c r="NQ77" s="170"/>
      <c r="NR77" s="170"/>
      <c r="NS77" s="170"/>
      <c r="NT77" s="170"/>
      <c r="NU77" s="170"/>
      <c r="NV77" s="170"/>
      <c r="NW77" s="170"/>
      <c r="NX77" s="170"/>
      <c r="NY77" s="170"/>
      <c r="NZ77" s="170"/>
      <c r="OA77" s="170"/>
      <c r="OB77" s="170"/>
      <c r="OC77" s="170"/>
      <c r="OD77" s="170"/>
      <c r="OE77" s="170"/>
      <c r="OF77" s="170"/>
      <c r="OG77" s="170"/>
      <c r="OH77" s="170"/>
      <c r="OI77" s="170"/>
      <c r="OJ77" s="170"/>
      <c r="OK77" s="170"/>
      <c r="OL77" s="170"/>
      <c r="OM77" s="170"/>
      <c r="ON77" s="170"/>
      <c r="OO77" s="170"/>
      <c r="OP77" s="170"/>
      <c r="OQ77" s="170"/>
      <c r="OR77" s="170"/>
      <c r="OS77" s="170"/>
      <c r="OT77" s="170"/>
      <c r="OU77" s="170"/>
      <c r="OV77" s="170"/>
      <c r="OW77" s="170"/>
      <c r="OX77" s="170"/>
      <c r="OY77" s="170"/>
      <c r="OZ77" s="170"/>
      <c r="PA77" s="170"/>
      <c r="PB77" s="170"/>
      <c r="PC77" s="170"/>
      <c r="PD77" s="170"/>
      <c r="PE77" s="170"/>
      <c r="PF77" s="170"/>
      <c r="PG77" s="170"/>
      <c r="PH77" s="170"/>
      <c r="PI77" s="170"/>
      <c r="PJ77" s="170"/>
      <c r="PK77" s="170"/>
      <c r="PL77" s="170"/>
      <c r="PM77" s="170"/>
      <c r="PN77" s="170"/>
      <c r="PO77" s="170"/>
      <c r="PP77" s="170"/>
      <c r="PQ77" s="170"/>
      <c r="PR77" s="170"/>
      <c r="PS77" s="170"/>
      <c r="PT77" s="170"/>
      <c r="PU77" s="170"/>
      <c r="PV77" s="170"/>
      <c r="PW77" s="170"/>
      <c r="PX77" s="170"/>
      <c r="PY77" s="170"/>
      <c r="PZ77" s="170"/>
      <c r="QA77" s="170"/>
      <c r="QB77" s="170"/>
      <c r="QC77" s="170"/>
      <c r="QD77" s="170"/>
      <c r="QE77" s="170"/>
      <c r="QF77" s="170"/>
      <c r="QG77" s="170"/>
      <c r="QH77" s="170"/>
      <c r="QI77" s="170"/>
      <c r="QJ77" s="170"/>
      <c r="QK77" s="170"/>
      <c r="QL77" s="170"/>
      <c r="QM77" s="170"/>
      <c r="QN77" s="170"/>
      <c r="QO77" s="170"/>
      <c r="QP77" s="170"/>
      <c r="QQ77" s="170"/>
      <c r="QR77" s="170"/>
      <c r="QS77" s="170"/>
      <c r="QT77" s="170"/>
      <c r="QU77" s="170"/>
      <c r="QV77" s="170"/>
      <c r="QW77" s="170"/>
      <c r="QX77" s="170"/>
      <c r="QY77" s="170"/>
      <c r="QZ77" s="170"/>
      <c r="RA77" s="170"/>
      <c r="RB77" s="170"/>
      <c r="RC77" s="170"/>
      <c r="RD77" s="170"/>
      <c r="RE77" s="170"/>
      <c r="RF77" s="170"/>
      <c r="RG77" s="170"/>
      <c r="RH77" s="170"/>
      <c r="RI77" s="170"/>
      <c r="RJ77" s="170"/>
      <c r="RK77" s="170"/>
      <c r="RL77" s="170"/>
      <c r="RM77" s="170"/>
      <c r="RN77" s="170"/>
      <c r="RO77" s="170"/>
      <c r="RP77" s="170"/>
      <c r="RQ77" s="170"/>
      <c r="RR77" s="170"/>
      <c r="RS77" s="170"/>
      <c r="RT77" s="170"/>
      <c r="RU77" s="170"/>
      <c r="RV77" s="170"/>
      <c r="RW77" s="170"/>
      <c r="RX77" s="170"/>
      <c r="RY77" s="170"/>
      <c r="RZ77" s="170"/>
      <c r="SA77" s="170"/>
      <c r="SB77" s="170"/>
      <c r="SC77" s="170"/>
      <c r="SD77" s="170"/>
      <c r="SE77" s="170"/>
      <c r="SF77" s="170"/>
      <c r="SG77" s="170"/>
      <c r="SH77" s="170"/>
      <c r="SI77" s="170"/>
      <c r="SJ77" s="170"/>
      <c r="SK77" s="170"/>
      <c r="SL77" s="170"/>
      <c r="SM77" s="170"/>
      <c r="SN77" s="170"/>
      <c r="SO77" s="170"/>
      <c r="SP77" s="170"/>
      <c r="SQ77" s="170"/>
      <c r="SR77" s="170"/>
      <c r="SS77" s="170"/>
      <c r="ST77" s="170"/>
      <c r="SU77" s="170"/>
      <c r="SV77" s="170"/>
      <c r="SW77" s="170"/>
      <c r="SX77" s="170"/>
      <c r="SY77" s="170"/>
      <c r="SZ77" s="170"/>
      <c r="TA77" s="170"/>
      <c r="TB77" s="170"/>
      <c r="TC77" s="170"/>
      <c r="TD77" s="170"/>
      <c r="TE77" s="170"/>
      <c r="TF77" s="170"/>
      <c r="TG77" s="170"/>
      <c r="TH77" s="170"/>
      <c r="TI77" s="170"/>
      <c r="TJ77" s="170"/>
      <c r="TK77" s="170"/>
      <c r="TL77" s="170"/>
      <c r="TM77" s="170"/>
      <c r="TN77" s="170"/>
      <c r="TO77" s="170"/>
      <c r="TP77" s="170"/>
      <c r="TQ77" s="170"/>
      <c r="TR77" s="170"/>
      <c r="TS77" s="170"/>
      <c r="TT77" s="170"/>
      <c r="TU77" s="170"/>
      <c r="TV77" s="170"/>
      <c r="TW77" s="170"/>
      <c r="TX77" s="170"/>
      <c r="TY77" s="170"/>
      <c r="TZ77" s="170"/>
      <c r="UA77" s="170"/>
      <c r="UB77" s="170"/>
      <c r="UC77" s="170"/>
      <c r="UD77" s="170"/>
      <c r="UE77" s="170"/>
      <c r="UF77" s="170"/>
      <c r="UG77" s="170"/>
      <c r="UH77" s="170"/>
      <c r="UI77" s="170"/>
      <c r="UJ77" s="170"/>
      <c r="UK77" s="170"/>
      <c r="UL77" s="170"/>
      <c r="UM77" s="170"/>
      <c r="UN77" s="170"/>
      <c r="UO77" s="170"/>
      <c r="UP77" s="170"/>
      <c r="UQ77" s="170"/>
      <c r="UR77" s="170"/>
      <c r="US77" s="170"/>
      <c r="UT77" s="170"/>
      <c r="UU77" s="170"/>
      <c r="UV77" s="170"/>
      <c r="UW77" s="170"/>
      <c r="UX77" s="170"/>
      <c r="UY77" s="170"/>
      <c r="UZ77" s="170"/>
      <c r="VA77" s="170"/>
      <c r="VB77" s="170"/>
      <c r="VC77" s="170"/>
      <c r="VD77" s="170"/>
      <c r="VE77" s="170"/>
      <c r="VF77" s="170"/>
      <c r="VG77" s="170"/>
      <c r="VH77" s="170"/>
      <c r="VI77" s="170"/>
      <c r="VJ77" s="170"/>
      <c r="VM77" s="171">
        <f>IF(AND($VQ77&gt;0,COUNTA(H77:VJ77)=0),0,IF(AND(COUNTBLANK(D77)=0,CNGE_2024_M1_Secc3!$Q720="X",COUNTA(H77:VJ77)=0),0,IF(AND(COUNTBLANK(D77)=0,CNGE_2024_M1_Secc3!$Q720="",COUNTA(H77:VJ77)&gt;0),0,IF(AND(COUNTBLANK(D77)=1,COUNTA(H77:VJ77)=0),0,1))))</f>
        <v>0</v>
      </c>
      <c r="VN77" s="194">
        <f t="shared" si="0"/>
        <v>0</v>
      </c>
      <c r="VO77" s="200">
        <f>IF(AND(CNGE_2024_M1_Secc3!$Q720="X",COUNTA(H77:VJ77)&gt;0),1,0)</f>
        <v>0</v>
      </c>
      <c r="VP77" s="211">
        <f>IF(SUM(H77:VJ77)=SUM(CNGE_2024_M1_Secc3!S720:AD720),0,1)</f>
        <v>0</v>
      </c>
      <c r="VQ77" s="200">
        <f>IF(COUNTIF(CNGE_2024_M1_Secc3!M131,"NA")&gt;0,1,IF(AND(CNGE_2024_M1_Secc3!S131&lt;&gt;"",CNGE_2024_M1_Secc3!S131&lt;&gt;1),1,0))</f>
        <v>0</v>
      </c>
    </row>
    <row r="78" spans="1:589" customFormat="1" ht="15" customHeight="1">
      <c r="A78" s="115"/>
      <c r="B78" s="87"/>
      <c r="C78" s="32" t="s">
        <v>134</v>
      </c>
      <c r="D78" s="361" t="str">
        <f>IF(CNGE_2024_M1_Secc3!D132="","",CNGE_2024_M1_Secc3!D132)</f>
        <v/>
      </c>
      <c r="E78" s="361"/>
      <c r="F78" s="361"/>
      <c r="G78" s="361"/>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0"/>
      <c r="DF78" s="170"/>
      <c r="DG78" s="170"/>
      <c r="DH78" s="170"/>
      <c r="DI78" s="170"/>
      <c r="DJ78" s="170"/>
      <c r="DK78" s="170"/>
      <c r="DL78" s="170"/>
      <c r="DM78" s="170"/>
      <c r="DN78" s="170"/>
      <c r="DO78" s="170"/>
      <c r="DP78" s="170"/>
      <c r="DQ78" s="170"/>
      <c r="DR78" s="170"/>
      <c r="DS78" s="170"/>
      <c r="DT78" s="170"/>
      <c r="DU78" s="170"/>
      <c r="DV78" s="170"/>
      <c r="DW78" s="170"/>
      <c r="DX78" s="170"/>
      <c r="DY78" s="170"/>
      <c r="DZ78" s="170"/>
      <c r="EA78" s="170"/>
      <c r="EB78" s="170"/>
      <c r="EC78" s="170"/>
      <c r="ED78" s="170"/>
      <c r="EE78" s="170"/>
      <c r="EF78" s="170"/>
      <c r="EG78" s="170"/>
      <c r="EH78" s="170"/>
      <c r="EI78" s="170"/>
      <c r="EJ78" s="170"/>
      <c r="EK78" s="170"/>
      <c r="EL78" s="170"/>
      <c r="EM78" s="170"/>
      <c r="EN78" s="170"/>
      <c r="EO78" s="170"/>
      <c r="EP78" s="170"/>
      <c r="EQ78" s="170"/>
      <c r="ER78" s="170"/>
      <c r="ES78" s="170"/>
      <c r="ET78" s="170"/>
      <c r="EU78" s="170"/>
      <c r="EV78" s="170"/>
      <c r="EW78" s="170"/>
      <c r="EX78" s="170"/>
      <c r="EY78" s="170"/>
      <c r="EZ78" s="170"/>
      <c r="FA78" s="170"/>
      <c r="FB78" s="170"/>
      <c r="FC78" s="170"/>
      <c r="FD78" s="170"/>
      <c r="FE78" s="170"/>
      <c r="FF78" s="170"/>
      <c r="FG78" s="170"/>
      <c r="FH78" s="170"/>
      <c r="FI78" s="170"/>
      <c r="FJ78" s="170"/>
      <c r="FK78" s="170"/>
      <c r="FL78" s="170"/>
      <c r="FM78" s="170"/>
      <c r="FN78" s="170"/>
      <c r="FO78" s="170"/>
      <c r="FP78" s="170"/>
      <c r="FQ78" s="170"/>
      <c r="FR78" s="170"/>
      <c r="FS78" s="170"/>
      <c r="FT78" s="170"/>
      <c r="FU78" s="170"/>
      <c r="FV78" s="170"/>
      <c r="FW78" s="170"/>
      <c r="FX78" s="170"/>
      <c r="FY78" s="170"/>
      <c r="FZ78" s="170"/>
      <c r="GA78" s="170"/>
      <c r="GB78" s="170"/>
      <c r="GC78" s="170"/>
      <c r="GD78" s="170"/>
      <c r="GE78" s="170"/>
      <c r="GF78" s="170"/>
      <c r="GG78" s="170"/>
      <c r="GH78" s="170"/>
      <c r="GI78" s="170"/>
      <c r="GJ78" s="170"/>
      <c r="GK78" s="170"/>
      <c r="GL78" s="170"/>
      <c r="GM78" s="170"/>
      <c r="GN78" s="170"/>
      <c r="GO78" s="170"/>
      <c r="GP78" s="170"/>
      <c r="GQ78" s="170"/>
      <c r="GR78" s="170"/>
      <c r="GS78" s="170"/>
      <c r="GT78" s="170"/>
      <c r="GU78" s="170"/>
      <c r="GV78" s="170"/>
      <c r="GW78" s="170"/>
      <c r="GX78" s="170"/>
      <c r="GY78" s="170"/>
      <c r="GZ78" s="170"/>
      <c r="HA78" s="170"/>
      <c r="HB78" s="170"/>
      <c r="HC78" s="170"/>
      <c r="HD78" s="170"/>
      <c r="HE78" s="170"/>
      <c r="HF78" s="170"/>
      <c r="HG78" s="170"/>
      <c r="HH78" s="170"/>
      <c r="HI78" s="170"/>
      <c r="HJ78" s="170"/>
      <c r="HK78" s="170"/>
      <c r="HL78" s="170"/>
      <c r="HM78" s="170"/>
      <c r="HN78" s="170"/>
      <c r="HO78" s="170"/>
      <c r="HP78" s="170"/>
      <c r="HQ78" s="170"/>
      <c r="HR78" s="170"/>
      <c r="HS78" s="170"/>
      <c r="HT78" s="170"/>
      <c r="HU78" s="170"/>
      <c r="HV78" s="170"/>
      <c r="HW78" s="170"/>
      <c r="HX78" s="170"/>
      <c r="HY78" s="170"/>
      <c r="HZ78" s="170"/>
      <c r="IA78" s="170"/>
      <c r="IB78" s="170"/>
      <c r="IC78" s="170"/>
      <c r="ID78" s="170"/>
      <c r="IE78" s="170"/>
      <c r="IF78" s="170"/>
      <c r="IG78" s="170"/>
      <c r="IH78" s="170"/>
      <c r="II78" s="170"/>
      <c r="IJ78" s="170"/>
      <c r="IK78" s="170"/>
      <c r="IL78" s="170"/>
      <c r="IM78" s="170"/>
      <c r="IN78" s="170"/>
      <c r="IO78" s="170"/>
      <c r="IP78" s="170"/>
      <c r="IQ78" s="170"/>
      <c r="IR78" s="170"/>
      <c r="IS78" s="170"/>
      <c r="IT78" s="170"/>
      <c r="IU78" s="170"/>
      <c r="IV78" s="170"/>
      <c r="IW78" s="170"/>
      <c r="IX78" s="170"/>
      <c r="IY78" s="170"/>
      <c r="IZ78" s="170"/>
      <c r="JA78" s="170"/>
      <c r="JB78" s="170"/>
      <c r="JC78" s="170"/>
      <c r="JD78" s="170"/>
      <c r="JE78" s="170"/>
      <c r="JF78" s="170"/>
      <c r="JG78" s="170"/>
      <c r="JH78" s="170"/>
      <c r="JI78" s="170"/>
      <c r="JJ78" s="170"/>
      <c r="JK78" s="170"/>
      <c r="JL78" s="170"/>
      <c r="JM78" s="170"/>
      <c r="JN78" s="170"/>
      <c r="JO78" s="170"/>
      <c r="JP78" s="170"/>
      <c r="JQ78" s="170"/>
      <c r="JR78" s="170"/>
      <c r="JS78" s="170"/>
      <c r="JT78" s="170"/>
      <c r="JU78" s="170"/>
      <c r="JV78" s="170"/>
      <c r="JW78" s="170"/>
      <c r="JX78" s="170"/>
      <c r="JY78" s="170"/>
      <c r="JZ78" s="170"/>
      <c r="KA78" s="170"/>
      <c r="KB78" s="170"/>
      <c r="KC78" s="170"/>
      <c r="KD78" s="170"/>
      <c r="KE78" s="170"/>
      <c r="KF78" s="170"/>
      <c r="KG78" s="170"/>
      <c r="KH78" s="170"/>
      <c r="KI78" s="170"/>
      <c r="KJ78" s="170"/>
      <c r="KK78" s="170"/>
      <c r="KL78" s="170"/>
      <c r="KM78" s="170"/>
      <c r="KN78" s="170"/>
      <c r="KO78" s="170"/>
      <c r="KP78" s="170"/>
      <c r="KQ78" s="170"/>
      <c r="KR78" s="170"/>
      <c r="KS78" s="170"/>
      <c r="KT78" s="170"/>
      <c r="KU78" s="170"/>
      <c r="KV78" s="170"/>
      <c r="KW78" s="170"/>
      <c r="KX78" s="170"/>
      <c r="KY78" s="170"/>
      <c r="KZ78" s="170"/>
      <c r="LA78" s="170"/>
      <c r="LB78" s="170"/>
      <c r="LC78" s="170"/>
      <c r="LD78" s="170"/>
      <c r="LE78" s="170"/>
      <c r="LF78" s="170"/>
      <c r="LG78" s="170"/>
      <c r="LH78" s="170"/>
      <c r="LI78" s="170"/>
      <c r="LJ78" s="170"/>
      <c r="LK78" s="170"/>
      <c r="LL78" s="170"/>
      <c r="LM78" s="170"/>
      <c r="LN78" s="170"/>
      <c r="LO78" s="170"/>
      <c r="LP78" s="170"/>
      <c r="LQ78" s="170"/>
      <c r="LR78" s="170"/>
      <c r="LS78" s="170"/>
      <c r="LT78" s="170"/>
      <c r="LU78" s="170"/>
      <c r="LV78" s="170"/>
      <c r="LW78" s="170"/>
      <c r="LX78" s="170"/>
      <c r="LY78" s="170"/>
      <c r="LZ78" s="170"/>
      <c r="MA78" s="170"/>
      <c r="MB78" s="170"/>
      <c r="MC78" s="170"/>
      <c r="MD78" s="170"/>
      <c r="ME78" s="170"/>
      <c r="MF78" s="170"/>
      <c r="MG78" s="170"/>
      <c r="MH78" s="170"/>
      <c r="MI78" s="170"/>
      <c r="MJ78" s="170"/>
      <c r="MK78" s="170"/>
      <c r="ML78" s="170"/>
      <c r="MM78" s="170"/>
      <c r="MN78" s="170"/>
      <c r="MO78" s="170"/>
      <c r="MP78" s="170"/>
      <c r="MQ78" s="170"/>
      <c r="MR78" s="170"/>
      <c r="MS78" s="170"/>
      <c r="MT78" s="170"/>
      <c r="MU78" s="170"/>
      <c r="MV78" s="170"/>
      <c r="MW78" s="170"/>
      <c r="MX78" s="170"/>
      <c r="MY78" s="170"/>
      <c r="MZ78" s="170"/>
      <c r="NA78" s="170"/>
      <c r="NB78" s="170"/>
      <c r="NC78" s="170"/>
      <c r="ND78" s="170"/>
      <c r="NE78" s="170"/>
      <c r="NF78" s="170"/>
      <c r="NG78" s="170"/>
      <c r="NH78" s="170"/>
      <c r="NI78" s="170"/>
      <c r="NJ78" s="170"/>
      <c r="NK78" s="170"/>
      <c r="NL78" s="170"/>
      <c r="NM78" s="170"/>
      <c r="NN78" s="170"/>
      <c r="NO78" s="170"/>
      <c r="NP78" s="170"/>
      <c r="NQ78" s="170"/>
      <c r="NR78" s="170"/>
      <c r="NS78" s="170"/>
      <c r="NT78" s="170"/>
      <c r="NU78" s="170"/>
      <c r="NV78" s="170"/>
      <c r="NW78" s="170"/>
      <c r="NX78" s="170"/>
      <c r="NY78" s="170"/>
      <c r="NZ78" s="170"/>
      <c r="OA78" s="170"/>
      <c r="OB78" s="170"/>
      <c r="OC78" s="170"/>
      <c r="OD78" s="170"/>
      <c r="OE78" s="170"/>
      <c r="OF78" s="170"/>
      <c r="OG78" s="170"/>
      <c r="OH78" s="170"/>
      <c r="OI78" s="170"/>
      <c r="OJ78" s="170"/>
      <c r="OK78" s="170"/>
      <c r="OL78" s="170"/>
      <c r="OM78" s="170"/>
      <c r="ON78" s="170"/>
      <c r="OO78" s="170"/>
      <c r="OP78" s="170"/>
      <c r="OQ78" s="170"/>
      <c r="OR78" s="170"/>
      <c r="OS78" s="170"/>
      <c r="OT78" s="170"/>
      <c r="OU78" s="170"/>
      <c r="OV78" s="170"/>
      <c r="OW78" s="170"/>
      <c r="OX78" s="170"/>
      <c r="OY78" s="170"/>
      <c r="OZ78" s="170"/>
      <c r="PA78" s="170"/>
      <c r="PB78" s="170"/>
      <c r="PC78" s="170"/>
      <c r="PD78" s="170"/>
      <c r="PE78" s="170"/>
      <c r="PF78" s="170"/>
      <c r="PG78" s="170"/>
      <c r="PH78" s="170"/>
      <c r="PI78" s="170"/>
      <c r="PJ78" s="170"/>
      <c r="PK78" s="170"/>
      <c r="PL78" s="170"/>
      <c r="PM78" s="170"/>
      <c r="PN78" s="170"/>
      <c r="PO78" s="170"/>
      <c r="PP78" s="170"/>
      <c r="PQ78" s="170"/>
      <c r="PR78" s="170"/>
      <c r="PS78" s="170"/>
      <c r="PT78" s="170"/>
      <c r="PU78" s="170"/>
      <c r="PV78" s="170"/>
      <c r="PW78" s="170"/>
      <c r="PX78" s="170"/>
      <c r="PY78" s="170"/>
      <c r="PZ78" s="170"/>
      <c r="QA78" s="170"/>
      <c r="QB78" s="170"/>
      <c r="QC78" s="170"/>
      <c r="QD78" s="170"/>
      <c r="QE78" s="170"/>
      <c r="QF78" s="170"/>
      <c r="QG78" s="170"/>
      <c r="QH78" s="170"/>
      <c r="QI78" s="170"/>
      <c r="QJ78" s="170"/>
      <c r="QK78" s="170"/>
      <c r="QL78" s="170"/>
      <c r="QM78" s="170"/>
      <c r="QN78" s="170"/>
      <c r="QO78" s="170"/>
      <c r="QP78" s="170"/>
      <c r="QQ78" s="170"/>
      <c r="QR78" s="170"/>
      <c r="QS78" s="170"/>
      <c r="QT78" s="170"/>
      <c r="QU78" s="170"/>
      <c r="QV78" s="170"/>
      <c r="QW78" s="170"/>
      <c r="QX78" s="170"/>
      <c r="QY78" s="170"/>
      <c r="QZ78" s="170"/>
      <c r="RA78" s="170"/>
      <c r="RB78" s="170"/>
      <c r="RC78" s="170"/>
      <c r="RD78" s="170"/>
      <c r="RE78" s="170"/>
      <c r="RF78" s="170"/>
      <c r="RG78" s="170"/>
      <c r="RH78" s="170"/>
      <c r="RI78" s="170"/>
      <c r="RJ78" s="170"/>
      <c r="RK78" s="170"/>
      <c r="RL78" s="170"/>
      <c r="RM78" s="170"/>
      <c r="RN78" s="170"/>
      <c r="RO78" s="170"/>
      <c r="RP78" s="170"/>
      <c r="RQ78" s="170"/>
      <c r="RR78" s="170"/>
      <c r="RS78" s="170"/>
      <c r="RT78" s="170"/>
      <c r="RU78" s="170"/>
      <c r="RV78" s="170"/>
      <c r="RW78" s="170"/>
      <c r="RX78" s="170"/>
      <c r="RY78" s="170"/>
      <c r="RZ78" s="170"/>
      <c r="SA78" s="170"/>
      <c r="SB78" s="170"/>
      <c r="SC78" s="170"/>
      <c r="SD78" s="170"/>
      <c r="SE78" s="170"/>
      <c r="SF78" s="170"/>
      <c r="SG78" s="170"/>
      <c r="SH78" s="170"/>
      <c r="SI78" s="170"/>
      <c r="SJ78" s="170"/>
      <c r="SK78" s="170"/>
      <c r="SL78" s="170"/>
      <c r="SM78" s="170"/>
      <c r="SN78" s="170"/>
      <c r="SO78" s="170"/>
      <c r="SP78" s="170"/>
      <c r="SQ78" s="170"/>
      <c r="SR78" s="170"/>
      <c r="SS78" s="170"/>
      <c r="ST78" s="170"/>
      <c r="SU78" s="170"/>
      <c r="SV78" s="170"/>
      <c r="SW78" s="170"/>
      <c r="SX78" s="170"/>
      <c r="SY78" s="170"/>
      <c r="SZ78" s="170"/>
      <c r="TA78" s="170"/>
      <c r="TB78" s="170"/>
      <c r="TC78" s="170"/>
      <c r="TD78" s="170"/>
      <c r="TE78" s="170"/>
      <c r="TF78" s="170"/>
      <c r="TG78" s="170"/>
      <c r="TH78" s="170"/>
      <c r="TI78" s="170"/>
      <c r="TJ78" s="170"/>
      <c r="TK78" s="170"/>
      <c r="TL78" s="170"/>
      <c r="TM78" s="170"/>
      <c r="TN78" s="170"/>
      <c r="TO78" s="170"/>
      <c r="TP78" s="170"/>
      <c r="TQ78" s="170"/>
      <c r="TR78" s="170"/>
      <c r="TS78" s="170"/>
      <c r="TT78" s="170"/>
      <c r="TU78" s="170"/>
      <c r="TV78" s="170"/>
      <c r="TW78" s="170"/>
      <c r="TX78" s="170"/>
      <c r="TY78" s="170"/>
      <c r="TZ78" s="170"/>
      <c r="UA78" s="170"/>
      <c r="UB78" s="170"/>
      <c r="UC78" s="170"/>
      <c r="UD78" s="170"/>
      <c r="UE78" s="170"/>
      <c r="UF78" s="170"/>
      <c r="UG78" s="170"/>
      <c r="UH78" s="170"/>
      <c r="UI78" s="170"/>
      <c r="UJ78" s="170"/>
      <c r="UK78" s="170"/>
      <c r="UL78" s="170"/>
      <c r="UM78" s="170"/>
      <c r="UN78" s="170"/>
      <c r="UO78" s="170"/>
      <c r="UP78" s="170"/>
      <c r="UQ78" s="170"/>
      <c r="UR78" s="170"/>
      <c r="US78" s="170"/>
      <c r="UT78" s="170"/>
      <c r="UU78" s="170"/>
      <c r="UV78" s="170"/>
      <c r="UW78" s="170"/>
      <c r="UX78" s="170"/>
      <c r="UY78" s="170"/>
      <c r="UZ78" s="170"/>
      <c r="VA78" s="170"/>
      <c r="VB78" s="170"/>
      <c r="VC78" s="170"/>
      <c r="VD78" s="170"/>
      <c r="VE78" s="170"/>
      <c r="VF78" s="170"/>
      <c r="VG78" s="170"/>
      <c r="VH78" s="170"/>
      <c r="VI78" s="170"/>
      <c r="VJ78" s="170"/>
      <c r="VM78" s="171">
        <f>IF(AND($VQ78&gt;0,COUNTA(H78:VJ78)=0),0,IF(AND(COUNTBLANK(D78)=0,CNGE_2024_M1_Secc3!$Q721="X",COUNTA(H78:VJ78)=0),0,IF(AND(COUNTBLANK(D78)=0,CNGE_2024_M1_Secc3!$Q721="",COUNTA(H78:VJ78)&gt;0),0,IF(AND(COUNTBLANK(D78)=1,COUNTA(H78:VJ78)=0),0,1))))</f>
        <v>0</v>
      </c>
      <c r="VN78" s="194">
        <f t="shared" si="0"/>
        <v>0</v>
      </c>
      <c r="VO78" s="200">
        <f>IF(AND(CNGE_2024_M1_Secc3!$Q721="X",COUNTA(H78:VJ78)&gt;0),1,0)</f>
        <v>0</v>
      </c>
      <c r="VP78" s="211">
        <f>IF(SUM(H78:VJ78)=SUM(CNGE_2024_M1_Secc3!S721:AD721),0,1)</f>
        <v>0</v>
      </c>
      <c r="VQ78" s="200">
        <f>IF(COUNTIF(CNGE_2024_M1_Secc3!M132,"NA")&gt;0,1,IF(AND(CNGE_2024_M1_Secc3!S132&lt;&gt;"",CNGE_2024_M1_Secc3!S132&lt;&gt;1),1,0))</f>
        <v>0</v>
      </c>
    </row>
    <row r="79" spans="1:589" customFormat="1" ht="15" customHeight="1">
      <c r="A79" s="115"/>
      <c r="B79" s="87"/>
      <c r="C79" s="32" t="s">
        <v>135</v>
      </c>
      <c r="D79" s="361" t="str">
        <f>IF(CNGE_2024_M1_Secc3!D133="","",CNGE_2024_M1_Secc3!D133)</f>
        <v/>
      </c>
      <c r="E79" s="361"/>
      <c r="F79" s="361"/>
      <c r="G79" s="361"/>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0"/>
      <c r="CC79" s="170"/>
      <c r="CD79" s="170"/>
      <c r="CE79" s="170"/>
      <c r="CF79" s="170"/>
      <c r="CG79" s="170"/>
      <c r="CH79" s="170"/>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c r="DL79" s="170"/>
      <c r="DM79" s="170"/>
      <c r="DN79" s="170"/>
      <c r="DO79" s="170"/>
      <c r="DP79" s="170"/>
      <c r="DQ79" s="170"/>
      <c r="DR79" s="170"/>
      <c r="DS79" s="170"/>
      <c r="DT79" s="170"/>
      <c r="DU79" s="170"/>
      <c r="DV79" s="170"/>
      <c r="DW79" s="170"/>
      <c r="DX79" s="170"/>
      <c r="DY79" s="170"/>
      <c r="DZ79" s="170"/>
      <c r="EA79" s="170"/>
      <c r="EB79" s="170"/>
      <c r="EC79" s="170"/>
      <c r="ED79" s="170"/>
      <c r="EE79" s="170"/>
      <c r="EF79" s="170"/>
      <c r="EG79" s="170"/>
      <c r="EH79" s="170"/>
      <c r="EI79" s="170"/>
      <c r="EJ79" s="170"/>
      <c r="EK79" s="170"/>
      <c r="EL79" s="170"/>
      <c r="EM79" s="170"/>
      <c r="EN79" s="170"/>
      <c r="EO79" s="170"/>
      <c r="EP79" s="170"/>
      <c r="EQ79" s="170"/>
      <c r="ER79" s="170"/>
      <c r="ES79" s="170"/>
      <c r="ET79" s="170"/>
      <c r="EU79" s="170"/>
      <c r="EV79" s="170"/>
      <c r="EW79" s="170"/>
      <c r="EX79" s="170"/>
      <c r="EY79" s="170"/>
      <c r="EZ79" s="170"/>
      <c r="FA79" s="170"/>
      <c r="FB79" s="170"/>
      <c r="FC79" s="170"/>
      <c r="FD79" s="170"/>
      <c r="FE79" s="170"/>
      <c r="FF79" s="170"/>
      <c r="FG79" s="170"/>
      <c r="FH79" s="170"/>
      <c r="FI79" s="170"/>
      <c r="FJ79" s="170"/>
      <c r="FK79" s="170"/>
      <c r="FL79" s="170"/>
      <c r="FM79" s="170"/>
      <c r="FN79" s="170"/>
      <c r="FO79" s="170"/>
      <c r="FP79" s="170"/>
      <c r="FQ79" s="170"/>
      <c r="FR79" s="170"/>
      <c r="FS79" s="170"/>
      <c r="FT79" s="170"/>
      <c r="FU79" s="170"/>
      <c r="FV79" s="170"/>
      <c r="FW79" s="170"/>
      <c r="FX79" s="170"/>
      <c r="FY79" s="170"/>
      <c r="FZ79" s="170"/>
      <c r="GA79" s="170"/>
      <c r="GB79" s="170"/>
      <c r="GC79" s="170"/>
      <c r="GD79" s="170"/>
      <c r="GE79" s="170"/>
      <c r="GF79" s="170"/>
      <c r="GG79" s="170"/>
      <c r="GH79" s="170"/>
      <c r="GI79" s="170"/>
      <c r="GJ79" s="170"/>
      <c r="GK79" s="170"/>
      <c r="GL79" s="170"/>
      <c r="GM79" s="170"/>
      <c r="GN79" s="170"/>
      <c r="GO79" s="170"/>
      <c r="GP79" s="170"/>
      <c r="GQ79" s="170"/>
      <c r="GR79" s="170"/>
      <c r="GS79" s="170"/>
      <c r="GT79" s="170"/>
      <c r="GU79" s="170"/>
      <c r="GV79" s="170"/>
      <c r="GW79" s="170"/>
      <c r="GX79" s="170"/>
      <c r="GY79" s="170"/>
      <c r="GZ79" s="170"/>
      <c r="HA79" s="170"/>
      <c r="HB79" s="170"/>
      <c r="HC79" s="170"/>
      <c r="HD79" s="170"/>
      <c r="HE79" s="170"/>
      <c r="HF79" s="170"/>
      <c r="HG79" s="170"/>
      <c r="HH79" s="170"/>
      <c r="HI79" s="170"/>
      <c r="HJ79" s="170"/>
      <c r="HK79" s="170"/>
      <c r="HL79" s="170"/>
      <c r="HM79" s="170"/>
      <c r="HN79" s="170"/>
      <c r="HO79" s="170"/>
      <c r="HP79" s="170"/>
      <c r="HQ79" s="170"/>
      <c r="HR79" s="170"/>
      <c r="HS79" s="170"/>
      <c r="HT79" s="170"/>
      <c r="HU79" s="170"/>
      <c r="HV79" s="170"/>
      <c r="HW79" s="170"/>
      <c r="HX79" s="170"/>
      <c r="HY79" s="170"/>
      <c r="HZ79" s="170"/>
      <c r="IA79" s="170"/>
      <c r="IB79" s="170"/>
      <c r="IC79" s="170"/>
      <c r="ID79" s="170"/>
      <c r="IE79" s="170"/>
      <c r="IF79" s="170"/>
      <c r="IG79" s="170"/>
      <c r="IH79" s="170"/>
      <c r="II79" s="170"/>
      <c r="IJ79" s="170"/>
      <c r="IK79" s="170"/>
      <c r="IL79" s="170"/>
      <c r="IM79" s="170"/>
      <c r="IN79" s="170"/>
      <c r="IO79" s="170"/>
      <c r="IP79" s="170"/>
      <c r="IQ79" s="170"/>
      <c r="IR79" s="170"/>
      <c r="IS79" s="170"/>
      <c r="IT79" s="170"/>
      <c r="IU79" s="170"/>
      <c r="IV79" s="170"/>
      <c r="IW79" s="170"/>
      <c r="IX79" s="170"/>
      <c r="IY79" s="170"/>
      <c r="IZ79" s="170"/>
      <c r="JA79" s="170"/>
      <c r="JB79" s="170"/>
      <c r="JC79" s="170"/>
      <c r="JD79" s="170"/>
      <c r="JE79" s="170"/>
      <c r="JF79" s="170"/>
      <c r="JG79" s="170"/>
      <c r="JH79" s="170"/>
      <c r="JI79" s="170"/>
      <c r="JJ79" s="170"/>
      <c r="JK79" s="170"/>
      <c r="JL79" s="170"/>
      <c r="JM79" s="170"/>
      <c r="JN79" s="170"/>
      <c r="JO79" s="170"/>
      <c r="JP79" s="170"/>
      <c r="JQ79" s="170"/>
      <c r="JR79" s="170"/>
      <c r="JS79" s="170"/>
      <c r="JT79" s="170"/>
      <c r="JU79" s="170"/>
      <c r="JV79" s="170"/>
      <c r="JW79" s="170"/>
      <c r="JX79" s="170"/>
      <c r="JY79" s="170"/>
      <c r="JZ79" s="170"/>
      <c r="KA79" s="170"/>
      <c r="KB79" s="170"/>
      <c r="KC79" s="170"/>
      <c r="KD79" s="170"/>
      <c r="KE79" s="170"/>
      <c r="KF79" s="170"/>
      <c r="KG79" s="170"/>
      <c r="KH79" s="170"/>
      <c r="KI79" s="170"/>
      <c r="KJ79" s="170"/>
      <c r="KK79" s="170"/>
      <c r="KL79" s="170"/>
      <c r="KM79" s="170"/>
      <c r="KN79" s="170"/>
      <c r="KO79" s="170"/>
      <c r="KP79" s="170"/>
      <c r="KQ79" s="170"/>
      <c r="KR79" s="170"/>
      <c r="KS79" s="170"/>
      <c r="KT79" s="170"/>
      <c r="KU79" s="170"/>
      <c r="KV79" s="170"/>
      <c r="KW79" s="170"/>
      <c r="KX79" s="170"/>
      <c r="KY79" s="170"/>
      <c r="KZ79" s="170"/>
      <c r="LA79" s="170"/>
      <c r="LB79" s="170"/>
      <c r="LC79" s="170"/>
      <c r="LD79" s="170"/>
      <c r="LE79" s="170"/>
      <c r="LF79" s="170"/>
      <c r="LG79" s="170"/>
      <c r="LH79" s="170"/>
      <c r="LI79" s="170"/>
      <c r="LJ79" s="170"/>
      <c r="LK79" s="170"/>
      <c r="LL79" s="170"/>
      <c r="LM79" s="170"/>
      <c r="LN79" s="170"/>
      <c r="LO79" s="170"/>
      <c r="LP79" s="170"/>
      <c r="LQ79" s="170"/>
      <c r="LR79" s="170"/>
      <c r="LS79" s="170"/>
      <c r="LT79" s="170"/>
      <c r="LU79" s="170"/>
      <c r="LV79" s="170"/>
      <c r="LW79" s="170"/>
      <c r="LX79" s="170"/>
      <c r="LY79" s="170"/>
      <c r="LZ79" s="170"/>
      <c r="MA79" s="170"/>
      <c r="MB79" s="170"/>
      <c r="MC79" s="170"/>
      <c r="MD79" s="170"/>
      <c r="ME79" s="170"/>
      <c r="MF79" s="170"/>
      <c r="MG79" s="170"/>
      <c r="MH79" s="170"/>
      <c r="MI79" s="170"/>
      <c r="MJ79" s="170"/>
      <c r="MK79" s="170"/>
      <c r="ML79" s="170"/>
      <c r="MM79" s="170"/>
      <c r="MN79" s="170"/>
      <c r="MO79" s="170"/>
      <c r="MP79" s="170"/>
      <c r="MQ79" s="170"/>
      <c r="MR79" s="170"/>
      <c r="MS79" s="170"/>
      <c r="MT79" s="170"/>
      <c r="MU79" s="170"/>
      <c r="MV79" s="170"/>
      <c r="MW79" s="170"/>
      <c r="MX79" s="170"/>
      <c r="MY79" s="170"/>
      <c r="MZ79" s="170"/>
      <c r="NA79" s="170"/>
      <c r="NB79" s="170"/>
      <c r="NC79" s="170"/>
      <c r="ND79" s="170"/>
      <c r="NE79" s="170"/>
      <c r="NF79" s="170"/>
      <c r="NG79" s="170"/>
      <c r="NH79" s="170"/>
      <c r="NI79" s="170"/>
      <c r="NJ79" s="170"/>
      <c r="NK79" s="170"/>
      <c r="NL79" s="170"/>
      <c r="NM79" s="170"/>
      <c r="NN79" s="170"/>
      <c r="NO79" s="170"/>
      <c r="NP79" s="170"/>
      <c r="NQ79" s="170"/>
      <c r="NR79" s="170"/>
      <c r="NS79" s="170"/>
      <c r="NT79" s="170"/>
      <c r="NU79" s="170"/>
      <c r="NV79" s="170"/>
      <c r="NW79" s="170"/>
      <c r="NX79" s="170"/>
      <c r="NY79" s="170"/>
      <c r="NZ79" s="170"/>
      <c r="OA79" s="170"/>
      <c r="OB79" s="170"/>
      <c r="OC79" s="170"/>
      <c r="OD79" s="170"/>
      <c r="OE79" s="170"/>
      <c r="OF79" s="170"/>
      <c r="OG79" s="170"/>
      <c r="OH79" s="170"/>
      <c r="OI79" s="170"/>
      <c r="OJ79" s="170"/>
      <c r="OK79" s="170"/>
      <c r="OL79" s="170"/>
      <c r="OM79" s="170"/>
      <c r="ON79" s="170"/>
      <c r="OO79" s="170"/>
      <c r="OP79" s="170"/>
      <c r="OQ79" s="170"/>
      <c r="OR79" s="170"/>
      <c r="OS79" s="170"/>
      <c r="OT79" s="170"/>
      <c r="OU79" s="170"/>
      <c r="OV79" s="170"/>
      <c r="OW79" s="170"/>
      <c r="OX79" s="170"/>
      <c r="OY79" s="170"/>
      <c r="OZ79" s="170"/>
      <c r="PA79" s="170"/>
      <c r="PB79" s="170"/>
      <c r="PC79" s="170"/>
      <c r="PD79" s="170"/>
      <c r="PE79" s="170"/>
      <c r="PF79" s="170"/>
      <c r="PG79" s="170"/>
      <c r="PH79" s="170"/>
      <c r="PI79" s="170"/>
      <c r="PJ79" s="170"/>
      <c r="PK79" s="170"/>
      <c r="PL79" s="170"/>
      <c r="PM79" s="170"/>
      <c r="PN79" s="170"/>
      <c r="PO79" s="170"/>
      <c r="PP79" s="170"/>
      <c r="PQ79" s="170"/>
      <c r="PR79" s="170"/>
      <c r="PS79" s="170"/>
      <c r="PT79" s="170"/>
      <c r="PU79" s="170"/>
      <c r="PV79" s="170"/>
      <c r="PW79" s="170"/>
      <c r="PX79" s="170"/>
      <c r="PY79" s="170"/>
      <c r="PZ79" s="170"/>
      <c r="QA79" s="170"/>
      <c r="QB79" s="170"/>
      <c r="QC79" s="170"/>
      <c r="QD79" s="170"/>
      <c r="QE79" s="170"/>
      <c r="QF79" s="170"/>
      <c r="QG79" s="170"/>
      <c r="QH79" s="170"/>
      <c r="QI79" s="170"/>
      <c r="QJ79" s="170"/>
      <c r="QK79" s="170"/>
      <c r="QL79" s="170"/>
      <c r="QM79" s="170"/>
      <c r="QN79" s="170"/>
      <c r="QO79" s="170"/>
      <c r="QP79" s="170"/>
      <c r="QQ79" s="170"/>
      <c r="QR79" s="170"/>
      <c r="QS79" s="170"/>
      <c r="QT79" s="170"/>
      <c r="QU79" s="170"/>
      <c r="QV79" s="170"/>
      <c r="QW79" s="170"/>
      <c r="QX79" s="170"/>
      <c r="QY79" s="170"/>
      <c r="QZ79" s="170"/>
      <c r="RA79" s="170"/>
      <c r="RB79" s="170"/>
      <c r="RC79" s="170"/>
      <c r="RD79" s="170"/>
      <c r="RE79" s="170"/>
      <c r="RF79" s="170"/>
      <c r="RG79" s="170"/>
      <c r="RH79" s="170"/>
      <c r="RI79" s="170"/>
      <c r="RJ79" s="170"/>
      <c r="RK79" s="170"/>
      <c r="RL79" s="170"/>
      <c r="RM79" s="170"/>
      <c r="RN79" s="170"/>
      <c r="RO79" s="170"/>
      <c r="RP79" s="170"/>
      <c r="RQ79" s="170"/>
      <c r="RR79" s="170"/>
      <c r="RS79" s="170"/>
      <c r="RT79" s="170"/>
      <c r="RU79" s="170"/>
      <c r="RV79" s="170"/>
      <c r="RW79" s="170"/>
      <c r="RX79" s="170"/>
      <c r="RY79" s="170"/>
      <c r="RZ79" s="170"/>
      <c r="SA79" s="170"/>
      <c r="SB79" s="170"/>
      <c r="SC79" s="170"/>
      <c r="SD79" s="170"/>
      <c r="SE79" s="170"/>
      <c r="SF79" s="170"/>
      <c r="SG79" s="170"/>
      <c r="SH79" s="170"/>
      <c r="SI79" s="170"/>
      <c r="SJ79" s="170"/>
      <c r="SK79" s="170"/>
      <c r="SL79" s="170"/>
      <c r="SM79" s="170"/>
      <c r="SN79" s="170"/>
      <c r="SO79" s="170"/>
      <c r="SP79" s="170"/>
      <c r="SQ79" s="170"/>
      <c r="SR79" s="170"/>
      <c r="SS79" s="170"/>
      <c r="ST79" s="170"/>
      <c r="SU79" s="170"/>
      <c r="SV79" s="170"/>
      <c r="SW79" s="170"/>
      <c r="SX79" s="170"/>
      <c r="SY79" s="170"/>
      <c r="SZ79" s="170"/>
      <c r="TA79" s="170"/>
      <c r="TB79" s="170"/>
      <c r="TC79" s="170"/>
      <c r="TD79" s="170"/>
      <c r="TE79" s="170"/>
      <c r="TF79" s="170"/>
      <c r="TG79" s="170"/>
      <c r="TH79" s="170"/>
      <c r="TI79" s="170"/>
      <c r="TJ79" s="170"/>
      <c r="TK79" s="170"/>
      <c r="TL79" s="170"/>
      <c r="TM79" s="170"/>
      <c r="TN79" s="170"/>
      <c r="TO79" s="170"/>
      <c r="TP79" s="170"/>
      <c r="TQ79" s="170"/>
      <c r="TR79" s="170"/>
      <c r="TS79" s="170"/>
      <c r="TT79" s="170"/>
      <c r="TU79" s="170"/>
      <c r="TV79" s="170"/>
      <c r="TW79" s="170"/>
      <c r="TX79" s="170"/>
      <c r="TY79" s="170"/>
      <c r="TZ79" s="170"/>
      <c r="UA79" s="170"/>
      <c r="UB79" s="170"/>
      <c r="UC79" s="170"/>
      <c r="UD79" s="170"/>
      <c r="UE79" s="170"/>
      <c r="UF79" s="170"/>
      <c r="UG79" s="170"/>
      <c r="UH79" s="170"/>
      <c r="UI79" s="170"/>
      <c r="UJ79" s="170"/>
      <c r="UK79" s="170"/>
      <c r="UL79" s="170"/>
      <c r="UM79" s="170"/>
      <c r="UN79" s="170"/>
      <c r="UO79" s="170"/>
      <c r="UP79" s="170"/>
      <c r="UQ79" s="170"/>
      <c r="UR79" s="170"/>
      <c r="US79" s="170"/>
      <c r="UT79" s="170"/>
      <c r="UU79" s="170"/>
      <c r="UV79" s="170"/>
      <c r="UW79" s="170"/>
      <c r="UX79" s="170"/>
      <c r="UY79" s="170"/>
      <c r="UZ79" s="170"/>
      <c r="VA79" s="170"/>
      <c r="VB79" s="170"/>
      <c r="VC79" s="170"/>
      <c r="VD79" s="170"/>
      <c r="VE79" s="170"/>
      <c r="VF79" s="170"/>
      <c r="VG79" s="170"/>
      <c r="VH79" s="170"/>
      <c r="VI79" s="170"/>
      <c r="VJ79" s="170"/>
      <c r="VM79" s="171">
        <f>IF(AND($VQ79&gt;0,COUNTA(H79:VJ79)=0),0,IF(AND(COUNTBLANK(D79)=0,CNGE_2024_M1_Secc3!$Q722="X",COUNTA(H79:VJ79)=0),0,IF(AND(COUNTBLANK(D79)=0,CNGE_2024_M1_Secc3!$Q722="",COUNTA(H79:VJ79)&gt;0),0,IF(AND(COUNTBLANK(D79)=1,COUNTA(H79:VJ79)=0),0,1))))</f>
        <v>0</v>
      </c>
      <c r="VN79" s="194">
        <f t="shared" si="0"/>
        <v>0</v>
      </c>
      <c r="VO79" s="200">
        <f>IF(AND(CNGE_2024_M1_Secc3!$Q722="X",COUNTA(H79:VJ79)&gt;0),1,0)</f>
        <v>0</v>
      </c>
      <c r="VP79" s="211">
        <f>IF(SUM(H79:VJ79)=SUM(CNGE_2024_M1_Secc3!S722:AD722),0,1)</f>
        <v>0</v>
      </c>
      <c r="VQ79" s="200">
        <f>IF(COUNTIF(CNGE_2024_M1_Secc3!M133,"NA")&gt;0,1,IF(AND(CNGE_2024_M1_Secc3!S133&lt;&gt;"",CNGE_2024_M1_Secc3!S133&lt;&gt;1),1,0))</f>
        <v>0</v>
      </c>
    </row>
    <row r="80" spans="1:589" customFormat="1" ht="15" customHeight="1">
      <c r="A80" s="115"/>
      <c r="B80" s="87"/>
      <c r="C80" s="32" t="s">
        <v>136</v>
      </c>
      <c r="D80" s="361" t="str">
        <f>IF(CNGE_2024_M1_Secc3!D134="","",CNGE_2024_M1_Secc3!D134)</f>
        <v/>
      </c>
      <c r="E80" s="361"/>
      <c r="F80" s="361"/>
      <c r="G80" s="361"/>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170"/>
      <c r="CF80" s="170"/>
      <c r="CG80" s="170"/>
      <c r="CH80" s="170"/>
      <c r="CI80" s="170"/>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0"/>
      <c r="DF80" s="170"/>
      <c r="DG80" s="170"/>
      <c r="DH80" s="170"/>
      <c r="DI80" s="170"/>
      <c r="DJ80" s="170"/>
      <c r="DK80" s="170"/>
      <c r="DL80" s="170"/>
      <c r="DM80" s="170"/>
      <c r="DN80" s="170"/>
      <c r="DO80" s="170"/>
      <c r="DP80" s="170"/>
      <c r="DQ80" s="170"/>
      <c r="DR80" s="170"/>
      <c r="DS80" s="170"/>
      <c r="DT80" s="170"/>
      <c r="DU80" s="170"/>
      <c r="DV80" s="170"/>
      <c r="DW80" s="170"/>
      <c r="DX80" s="170"/>
      <c r="DY80" s="170"/>
      <c r="DZ80" s="170"/>
      <c r="EA80" s="170"/>
      <c r="EB80" s="170"/>
      <c r="EC80" s="170"/>
      <c r="ED80" s="170"/>
      <c r="EE80" s="170"/>
      <c r="EF80" s="170"/>
      <c r="EG80" s="170"/>
      <c r="EH80" s="170"/>
      <c r="EI80" s="170"/>
      <c r="EJ80" s="170"/>
      <c r="EK80" s="170"/>
      <c r="EL80" s="170"/>
      <c r="EM80" s="170"/>
      <c r="EN80" s="170"/>
      <c r="EO80" s="170"/>
      <c r="EP80" s="170"/>
      <c r="EQ80" s="170"/>
      <c r="ER80" s="170"/>
      <c r="ES80" s="170"/>
      <c r="ET80" s="170"/>
      <c r="EU80" s="170"/>
      <c r="EV80" s="170"/>
      <c r="EW80" s="170"/>
      <c r="EX80" s="170"/>
      <c r="EY80" s="170"/>
      <c r="EZ80" s="170"/>
      <c r="FA80" s="170"/>
      <c r="FB80" s="170"/>
      <c r="FC80" s="170"/>
      <c r="FD80" s="170"/>
      <c r="FE80" s="170"/>
      <c r="FF80" s="170"/>
      <c r="FG80" s="170"/>
      <c r="FH80" s="170"/>
      <c r="FI80" s="170"/>
      <c r="FJ80" s="170"/>
      <c r="FK80" s="170"/>
      <c r="FL80" s="170"/>
      <c r="FM80" s="170"/>
      <c r="FN80" s="170"/>
      <c r="FO80" s="170"/>
      <c r="FP80" s="170"/>
      <c r="FQ80" s="170"/>
      <c r="FR80" s="170"/>
      <c r="FS80" s="170"/>
      <c r="FT80" s="170"/>
      <c r="FU80" s="170"/>
      <c r="FV80" s="170"/>
      <c r="FW80" s="170"/>
      <c r="FX80" s="170"/>
      <c r="FY80" s="170"/>
      <c r="FZ80" s="170"/>
      <c r="GA80" s="170"/>
      <c r="GB80" s="170"/>
      <c r="GC80" s="170"/>
      <c r="GD80" s="170"/>
      <c r="GE80" s="170"/>
      <c r="GF80" s="170"/>
      <c r="GG80" s="170"/>
      <c r="GH80" s="170"/>
      <c r="GI80" s="170"/>
      <c r="GJ80" s="170"/>
      <c r="GK80" s="170"/>
      <c r="GL80" s="170"/>
      <c r="GM80" s="170"/>
      <c r="GN80" s="170"/>
      <c r="GO80" s="170"/>
      <c r="GP80" s="170"/>
      <c r="GQ80" s="170"/>
      <c r="GR80" s="170"/>
      <c r="GS80" s="170"/>
      <c r="GT80" s="170"/>
      <c r="GU80" s="170"/>
      <c r="GV80" s="170"/>
      <c r="GW80" s="170"/>
      <c r="GX80" s="170"/>
      <c r="GY80" s="170"/>
      <c r="GZ80" s="170"/>
      <c r="HA80" s="170"/>
      <c r="HB80" s="170"/>
      <c r="HC80" s="170"/>
      <c r="HD80" s="170"/>
      <c r="HE80" s="170"/>
      <c r="HF80" s="170"/>
      <c r="HG80" s="170"/>
      <c r="HH80" s="170"/>
      <c r="HI80" s="170"/>
      <c r="HJ80" s="170"/>
      <c r="HK80" s="170"/>
      <c r="HL80" s="170"/>
      <c r="HM80" s="170"/>
      <c r="HN80" s="170"/>
      <c r="HO80" s="170"/>
      <c r="HP80" s="170"/>
      <c r="HQ80" s="170"/>
      <c r="HR80" s="170"/>
      <c r="HS80" s="170"/>
      <c r="HT80" s="170"/>
      <c r="HU80" s="170"/>
      <c r="HV80" s="170"/>
      <c r="HW80" s="170"/>
      <c r="HX80" s="170"/>
      <c r="HY80" s="170"/>
      <c r="HZ80" s="170"/>
      <c r="IA80" s="170"/>
      <c r="IB80" s="170"/>
      <c r="IC80" s="170"/>
      <c r="ID80" s="170"/>
      <c r="IE80" s="170"/>
      <c r="IF80" s="170"/>
      <c r="IG80" s="170"/>
      <c r="IH80" s="170"/>
      <c r="II80" s="170"/>
      <c r="IJ80" s="170"/>
      <c r="IK80" s="170"/>
      <c r="IL80" s="170"/>
      <c r="IM80" s="170"/>
      <c r="IN80" s="170"/>
      <c r="IO80" s="170"/>
      <c r="IP80" s="170"/>
      <c r="IQ80" s="170"/>
      <c r="IR80" s="170"/>
      <c r="IS80" s="170"/>
      <c r="IT80" s="170"/>
      <c r="IU80" s="170"/>
      <c r="IV80" s="170"/>
      <c r="IW80" s="170"/>
      <c r="IX80" s="170"/>
      <c r="IY80" s="170"/>
      <c r="IZ80" s="170"/>
      <c r="JA80" s="170"/>
      <c r="JB80" s="170"/>
      <c r="JC80" s="170"/>
      <c r="JD80" s="170"/>
      <c r="JE80" s="170"/>
      <c r="JF80" s="170"/>
      <c r="JG80" s="170"/>
      <c r="JH80" s="170"/>
      <c r="JI80" s="170"/>
      <c r="JJ80" s="170"/>
      <c r="JK80" s="170"/>
      <c r="JL80" s="170"/>
      <c r="JM80" s="170"/>
      <c r="JN80" s="170"/>
      <c r="JO80" s="170"/>
      <c r="JP80" s="170"/>
      <c r="JQ80" s="170"/>
      <c r="JR80" s="170"/>
      <c r="JS80" s="170"/>
      <c r="JT80" s="170"/>
      <c r="JU80" s="170"/>
      <c r="JV80" s="170"/>
      <c r="JW80" s="170"/>
      <c r="JX80" s="170"/>
      <c r="JY80" s="170"/>
      <c r="JZ80" s="170"/>
      <c r="KA80" s="170"/>
      <c r="KB80" s="170"/>
      <c r="KC80" s="170"/>
      <c r="KD80" s="170"/>
      <c r="KE80" s="170"/>
      <c r="KF80" s="170"/>
      <c r="KG80" s="170"/>
      <c r="KH80" s="170"/>
      <c r="KI80" s="170"/>
      <c r="KJ80" s="170"/>
      <c r="KK80" s="170"/>
      <c r="KL80" s="170"/>
      <c r="KM80" s="170"/>
      <c r="KN80" s="170"/>
      <c r="KO80" s="170"/>
      <c r="KP80" s="170"/>
      <c r="KQ80" s="170"/>
      <c r="KR80" s="170"/>
      <c r="KS80" s="170"/>
      <c r="KT80" s="170"/>
      <c r="KU80" s="170"/>
      <c r="KV80" s="170"/>
      <c r="KW80" s="170"/>
      <c r="KX80" s="170"/>
      <c r="KY80" s="170"/>
      <c r="KZ80" s="170"/>
      <c r="LA80" s="170"/>
      <c r="LB80" s="170"/>
      <c r="LC80" s="170"/>
      <c r="LD80" s="170"/>
      <c r="LE80" s="170"/>
      <c r="LF80" s="170"/>
      <c r="LG80" s="170"/>
      <c r="LH80" s="170"/>
      <c r="LI80" s="170"/>
      <c r="LJ80" s="170"/>
      <c r="LK80" s="170"/>
      <c r="LL80" s="170"/>
      <c r="LM80" s="170"/>
      <c r="LN80" s="170"/>
      <c r="LO80" s="170"/>
      <c r="LP80" s="170"/>
      <c r="LQ80" s="170"/>
      <c r="LR80" s="170"/>
      <c r="LS80" s="170"/>
      <c r="LT80" s="170"/>
      <c r="LU80" s="170"/>
      <c r="LV80" s="170"/>
      <c r="LW80" s="170"/>
      <c r="LX80" s="170"/>
      <c r="LY80" s="170"/>
      <c r="LZ80" s="170"/>
      <c r="MA80" s="170"/>
      <c r="MB80" s="170"/>
      <c r="MC80" s="170"/>
      <c r="MD80" s="170"/>
      <c r="ME80" s="170"/>
      <c r="MF80" s="170"/>
      <c r="MG80" s="170"/>
      <c r="MH80" s="170"/>
      <c r="MI80" s="170"/>
      <c r="MJ80" s="170"/>
      <c r="MK80" s="170"/>
      <c r="ML80" s="170"/>
      <c r="MM80" s="170"/>
      <c r="MN80" s="170"/>
      <c r="MO80" s="170"/>
      <c r="MP80" s="170"/>
      <c r="MQ80" s="170"/>
      <c r="MR80" s="170"/>
      <c r="MS80" s="170"/>
      <c r="MT80" s="170"/>
      <c r="MU80" s="170"/>
      <c r="MV80" s="170"/>
      <c r="MW80" s="170"/>
      <c r="MX80" s="170"/>
      <c r="MY80" s="170"/>
      <c r="MZ80" s="170"/>
      <c r="NA80" s="170"/>
      <c r="NB80" s="170"/>
      <c r="NC80" s="170"/>
      <c r="ND80" s="170"/>
      <c r="NE80" s="170"/>
      <c r="NF80" s="170"/>
      <c r="NG80" s="170"/>
      <c r="NH80" s="170"/>
      <c r="NI80" s="170"/>
      <c r="NJ80" s="170"/>
      <c r="NK80" s="170"/>
      <c r="NL80" s="170"/>
      <c r="NM80" s="170"/>
      <c r="NN80" s="170"/>
      <c r="NO80" s="170"/>
      <c r="NP80" s="170"/>
      <c r="NQ80" s="170"/>
      <c r="NR80" s="170"/>
      <c r="NS80" s="170"/>
      <c r="NT80" s="170"/>
      <c r="NU80" s="170"/>
      <c r="NV80" s="170"/>
      <c r="NW80" s="170"/>
      <c r="NX80" s="170"/>
      <c r="NY80" s="170"/>
      <c r="NZ80" s="170"/>
      <c r="OA80" s="170"/>
      <c r="OB80" s="170"/>
      <c r="OC80" s="170"/>
      <c r="OD80" s="170"/>
      <c r="OE80" s="170"/>
      <c r="OF80" s="170"/>
      <c r="OG80" s="170"/>
      <c r="OH80" s="170"/>
      <c r="OI80" s="170"/>
      <c r="OJ80" s="170"/>
      <c r="OK80" s="170"/>
      <c r="OL80" s="170"/>
      <c r="OM80" s="170"/>
      <c r="ON80" s="170"/>
      <c r="OO80" s="170"/>
      <c r="OP80" s="170"/>
      <c r="OQ80" s="170"/>
      <c r="OR80" s="170"/>
      <c r="OS80" s="170"/>
      <c r="OT80" s="170"/>
      <c r="OU80" s="170"/>
      <c r="OV80" s="170"/>
      <c r="OW80" s="170"/>
      <c r="OX80" s="170"/>
      <c r="OY80" s="170"/>
      <c r="OZ80" s="170"/>
      <c r="PA80" s="170"/>
      <c r="PB80" s="170"/>
      <c r="PC80" s="170"/>
      <c r="PD80" s="170"/>
      <c r="PE80" s="170"/>
      <c r="PF80" s="170"/>
      <c r="PG80" s="170"/>
      <c r="PH80" s="170"/>
      <c r="PI80" s="170"/>
      <c r="PJ80" s="170"/>
      <c r="PK80" s="170"/>
      <c r="PL80" s="170"/>
      <c r="PM80" s="170"/>
      <c r="PN80" s="170"/>
      <c r="PO80" s="170"/>
      <c r="PP80" s="170"/>
      <c r="PQ80" s="170"/>
      <c r="PR80" s="170"/>
      <c r="PS80" s="170"/>
      <c r="PT80" s="170"/>
      <c r="PU80" s="170"/>
      <c r="PV80" s="170"/>
      <c r="PW80" s="170"/>
      <c r="PX80" s="170"/>
      <c r="PY80" s="170"/>
      <c r="PZ80" s="170"/>
      <c r="QA80" s="170"/>
      <c r="QB80" s="170"/>
      <c r="QC80" s="170"/>
      <c r="QD80" s="170"/>
      <c r="QE80" s="170"/>
      <c r="QF80" s="170"/>
      <c r="QG80" s="170"/>
      <c r="QH80" s="170"/>
      <c r="QI80" s="170"/>
      <c r="QJ80" s="170"/>
      <c r="QK80" s="170"/>
      <c r="QL80" s="170"/>
      <c r="QM80" s="170"/>
      <c r="QN80" s="170"/>
      <c r="QO80" s="170"/>
      <c r="QP80" s="170"/>
      <c r="QQ80" s="170"/>
      <c r="QR80" s="170"/>
      <c r="QS80" s="170"/>
      <c r="QT80" s="170"/>
      <c r="QU80" s="170"/>
      <c r="QV80" s="170"/>
      <c r="QW80" s="170"/>
      <c r="QX80" s="170"/>
      <c r="QY80" s="170"/>
      <c r="QZ80" s="170"/>
      <c r="RA80" s="170"/>
      <c r="RB80" s="170"/>
      <c r="RC80" s="170"/>
      <c r="RD80" s="170"/>
      <c r="RE80" s="170"/>
      <c r="RF80" s="170"/>
      <c r="RG80" s="170"/>
      <c r="RH80" s="170"/>
      <c r="RI80" s="170"/>
      <c r="RJ80" s="170"/>
      <c r="RK80" s="170"/>
      <c r="RL80" s="170"/>
      <c r="RM80" s="170"/>
      <c r="RN80" s="170"/>
      <c r="RO80" s="170"/>
      <c r="RP80" s="170"/>
      <c r="RQ80" s="170"/>
      <c r="RR80" s="170"/>
      <c r="RS80" s="170"/>
      <c r="RT80" s="170"/>
      <c r="RU80" s="170"/>
      <c r="RV80" s="170"/>
      <c r="RW80" s="170"/>
      <c r="RX80" s="170"/>
      <c r="RY80" s="170"/>
      <c r="RZ80" s="170"/>
      <c r="SA80" s="170"/>
      <c r="SB80" s="170"/>
      <c r="SC80" s="170"/>
      <c r="SD80" s="170"/>
      <c r="SE80" s="170"/>
      <c r="SF80" s="170"/>
      <c r="SG80" s="170"/>
      <c r="SH80" s="170"/>
      <c r="SI80" s="170"/>
      <c r="SJ80" s="170"/>
      <c r="SK80" s="170"/>
      <c r="SL80" s="170"/>
      <c r="SM80" s="170"/>
      <c r="SN80" s="170"/>
      <c r="SO80" s="170"/>
      <c r="SP80" s="170"/>
      <c r="SQ80" s="170"/>
      <c r="SR80" s="170"/>
      <c r="SS80" s="170"/>
      <c r="ST80" s="170"/>
      <c r="SU80" s="170"/>
      <c r="SV80" s="170"/>
      <c r="SW80" s="170"/>
      <c r="SX80" s="170"/>
      <c r="SY80" s="170"/>
      <c r="SZ80" s="170"/>
      <c r="TA80" s="170"/>
      <c r="TB80" s="170"/>
      <c r="TC80" s="170"/>
      <c r="TD80" s="170"/>
      <c r="TE80" s="170"/>
      <c r="TF80" s="170"/>
      <c r="TG80" s="170"/>
      <c r="TH80" s="170"/>
      <c r="TI80" s="170"/>
      <c r="TJ80" s="170"/>
      <c r="TK80" s="170"/>
      <c r="TL80" s="170"/>
      <c r="TM80" s="170"/>
      <c r="TN80" s="170"/>
      <c r="TO80" s="170"/>
      <c r="TP80" s="170"/>
      <c r="TQ80" s="170"/>
      <c r="TR80" s="170"/>
      <c r="TS80" s="170"/>
      <c r="TT80" s="170"/>
      <c r="TU80" s="170"/>
      <c r="TV80" s="170"/>
      <c r="TW80" s="170"/>
      <c r="TX80" s="170"/>
      <c r="TY80" s="170"/>
      <c r="TZ80" s="170"/>
      <c r="UA80" s="170"/>
      <c r="UB80" s="170"/>
      <c r="UC80" s="170"/>
      <c r="UD80" s="170"/>
      <c r="UE80" s="170"/>
      <c r="UF80" s="170"/>
      <c r="UG80" s="170"/>
      <c r="UH80" s="170"/>
      <c r="UI80" s="170"/>
      <c r="UJ80" s="170"/>
      <c r="UK80" s="170"/>
      <c r="UL80" s="170"/>
      <c r="UM80" s="170"/>
      <c r="UN80" s="170"/>
      <c r="UO80" s="170"/>
      <c r="UP80" s="170"/>
      <c r="UQ80" s="170"/>
      <c r="UR80" s="170"/>
      <c r="US80" s="170"/>
      <c r="UT80" s="170"/>
      <c r="UU80" s="170"/>
      <c r="UV80" s="170"/>
      <c r="UW80" s="170"/>
      <c r="UX80" s="170"/>
      <c r="UY80" s="170"/>
      <c r="UZ80" s="170"/>
      <c r="VA80" s="170"/>
      <c r="VB80" s="170"/>
      <c r="VC80" s="170"/>
      <c r="VD80" s="170"/>
      <c r="VE80" s="170"/>
      <c r="VF80" s="170"/>
      <c r="VG80" s="170"/>
      <c r="VH80" s="170"/>
      <c r="VI80" s="170"/>
      <c r="VJ80" s="170"/>
      <c r="VM80" s="171">
        <f>IF(AND($VQ80&gt;0,COUNTA(H80:VJ80)=0),0,IF(AND(COUNTBLANK(D80)=0,CNGE_2024_M1_Secc3!$Q723="X",COUNTA(H80:VJ80)=0),0,IF(AND(COUNTBLANK(D80)=0,CNGE_2024_M1_Secc3!$Q723="",COUNTA(H80:VJ80)&gt;0),0,IF(AND(COUNTBLANK(D80)=1,COUNTA(H80:VJ80)=0),0,1))))</f>
        <v>0</v>
      </c>
      <c r="VN80" s="194">
        <f t="shared" si="0"/>
        <v>0</v>
      </c>
      <c r="VO80" s="200">
        <f>IF(AND(CNGE_2024_M1_Secc3!$Q723="X",COUNTA(H80:VJ80)&gt;0),1,0)</f>
        <v>0</v>
      </c>
      <c r="VP80" s="211">
        <f>IF(SUM(H80:VJ80)=SUM(CNGE_2024_M1_Secc3!S723:AD723),0,1)</f>
        <v>0</v>
      </c>
      <c r="VQ80" s="200">
        <f>IF(COUNTIF(CNGE_2024_M1_Secc3!M134,"NA")&gt;0,1,IF(AND(CNGE_2024_M1_Secc3!S134&lt;&gt;"",CNGE_2024_M1_Secc3!S134&lt;&gt;1),1,0))</f>
        <v>0</v>
      </c>
    </row>
    <row r="81" spans="1:589" customFormat="1" ht="15" customHeight="1">
      <c r="A81" s="115"/>
      <c r="B81" s="87"/>
      <c r="C81" s="32" t="s">
        <v>137</v>
      </c>
      <c r="D81" s="361" t="str">
        <f>IF(CNGE_2024_M1_Secc3!D135="","",CNGE_2024_M1_Secc3!D135)</f>
        <v/>
      </c>
      <c r="E81" s="361"/>
      <c r="F81" s="361"/>
      <c r="G81" s="361"/>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0"/>
      <c r="DF81" s="170"/>
      <c r="DG81" s="170"/>
      <c r="DH81" s="170"/>
      <c r="DI81" s="170"/>
      <c r="DJ81" s="170"/>
      <c r="DK81" s="170"/>
      <c r="DL81" s="170"/>
      <c r="DM81" s="170"/>
      <c r="DN81" s="170"/>
      <c r="DO81" s="170"/>
      <c r="DP81" s="170"/>
      <c r="DQ81" s="170"/>
      <c r="DR81" s="170"/>
      <c r="DS81" s="170"/>
      <c r="DT81" s="170"/>
      <c r="DU81" s="170"/>
      <c r="DV81" s="170"/>
      <c r="DW81" s="170"/>
      <c r="DX81" s="170"/>
      <c r="DY81" s="170"/>
      <c r="DZ81" s="170"/>
      <c r="EA81" s="170"/>
      <c r="EB81" s="170"/>
      <c r="EC81" s="170"/>
      <c r="ED81" s="170"/>
      <c r="EE81" s="170"/>
      <c r="EF81" s="170"/>
      <c r="EG81" s="170"/>
      <c r="EH81" s="170"/>
      <c r="EI81" s="170"/>
      <c r="EJ81" s="170"/>
      <c r="EK81" s="170"/>
      <c r="EL81" s="170"/>
      <c r="EM81" s="170"/>
      <c r="EN81" s="170"/>
      <c r="EO81" s="170"/>
      <c r="EP81" s="170"/>
      <c r="EQ81" s="170"/>
      <c r="ER81" s="170"/>
      <c r="ES81" s="170"/>
      <c r="ET81" s="170"/>
      <c r="EU81" s="170"/>
      <c r="EV81" s="170"/>
      <c r="EW81" s="170"/>
      <c r="EX81" s="170"/>
      <c r="EY81" s="170"/>
      <c r="EZ81" s="170"/>
      <c r="FA81" s="170"/>
      <c r="FB81" s="170"/>
      <c r="FC81" s="170"/>
      <c r="FD81" s="170"/>
      <c r="FE81" s="170"/>
      <c r="FF81" s="170"/>
      <c r="FG81" s="170"/>
      <c r="FH81" s="170"/>
      <c r="FI81" s="170"/>
      <c r="FJ81" s="170"/>
      <c r="FK81" s="170"/>
      <c r="FL81" s="170"/>
      <c r="FM81" s="170"/>
      <c r="FN81" s="170"/>
      <c r="FO81" s="170"/>
      <c r="FP81" s="170"/>
      <c r="FQ81" s="170"/>
      <c r="FR81" s="170"/>
      <c r="FS81" s="170"/>
      <c r="FT81" s="170"/>
      <c r="FU81" s="170"/>
      <c r="FV81" s="170"/>
      <c r="FW81" s="170"/>
      <c r="FX81" s="170"/>
      <c r="FY81" s="170"/>
      <c r="FZ81" s="170"/>
      <c r="GA81" s="170"/>
      <c r="GB81" s="170"/>
      <c r="GC81" s="170"/>
      <c r="GD81" s="170"/>
      <c r="GE81" s="170"/>
      <c r="GF81" s="170"/>
      <c r="GG81" s="170"/>
      <c r="GH81" s="170"/>
      <c r="GI81" s="170"/>
      <c r="GJ81" s="170"/>
      <c r="GK81" s="170"/>
      <c r="GL81" s="170"/>
      <c r="GM81" s="170"/>
      <c r="GN81" s="170"/>
      <c r="GO81" s="170"/>
      <c r="GP81" s="170"/>
      <c r="GQ81" s="170"/>
      <c r="GR81" s="170"/>
      <c r="GS81" s="170"/>
      <c r="GT81" s="170"/>
      <c r="GU81" s="170"/>
      <c r="GV81" s="170"/>
      <c r="GW81" s="170"/>
      <c r="GX81" s="170"/>
      <c r="GY81" s="170"/>
      <c r="GZ81" s="170"/>
      <c r="HA81" s="170"/>
      <c r="HB81" s="170"/>
      <c r="HC81" s="170"/>
      <c r="HD81" s="170"/>
      <c r="HE81" s="170"/>
      <c r="HF81" s="170"/>
      <c r="HG81" s="170"/>
      <c r="HH81" s="170"/>
      <c r="HI81" s="170"/>
      <c r="HJ81" s="170"/>
      <c r="HK81" s="170"/>
      <c r="HL81" s="170"/>
      <c r="HM81" s="170"/>
      <c r="HN81" s="170"/>
      <c r="HO81" s="170"/>
      <c r="HP81" s="170"/>
      <c r="HQ81" s="170"/>
      <c r="HR81" s="170"/>
      <c r="HS81" s="170"/>
      <c r="HT81" s="170"/>
      <c r="HU81" s="170"/>
      <c r="HV81" s="170"/>
      <c r="HW81" s="170"/>
      <c r="HX81" s="170"/>
      <c r="HY81" s="170"/>
      <c r="HZ81" s="170"/>
      <c r="IA81" s="170"/>
      <c r="IB81" s="170"/>
      <c r="IC81" s="170"/>
      <c r="ID81" s="170"/>
      <c r="IE81" s="170"/>
      <c r="IF81" s="170"/>
      <c r="IG81" s="170"/>
      <c r="IH81" s="170"/>
      <c r="II81" s="170"/>
      <c r="IJ81" s="170"/>
      <c r="IK81" s="170"/>
      <c r="IL81" s="170"/>
      <c r="IM81" s="170"/>
      <c r="IN81" s="170"/>
      <c r="IO81" s="170"/>
      <c r="IP81" s="170"/>
      <c r="IQ81" s="170"/>
      <c r="IR81" s="170"/>
      <c r="IS81" s="170"/>
      <c r="IT81" s="170"/>
      <c r="IU81" s="170"/>
      <c r="IV81" s="170"/>
      <c r="IW81" s="170"/>
      <c r="IX81" s="170"/>
      <c r="IY81" s="170"/>
      <c r="IZ81" s="170"/>
      <c r="JA81" s="170"/>
      <c r="JB81" s="170"/>
      <c r="JC81" s="170"/>
      <c r="JD81" s="170"/>
      <c r="JE81" s="170"/>
      <c r="JF81" s="170"/>
      <c r="JG81" s="170"/>
      <c r="JH81" s="170"/>
      <c r="JI81" s="170"/>
      <c r="JJ81" s="170"/>
      <c r="JK81" s="170"/>
      <c r="JL81" s="170"/>
      <c r="JM81" s="170"/>
      <c r="JN81" s="170"/>
      <c r="JO81" s="170"/>
      <c r="JP81" s="170"/>
      <c r="JQ81" s="170"/>
      <c r="JR81" s="170"/>
      <c r="JS81" s="170"/>
      <c r="JT81" s="170"/>
      <c r="JU81" s="170"/>
      <c r="JV81" s="170"/>
      <c r="JW81" s="170"/>
      <c r="JX81" s="170"/>
      <c r="JY81" s="170"/>
      <c r="JZ81" s="170"/>
      <c r="KA81" s="170"/>
      <c r="KB81" s="170"/>
      <c r="KC81" s="170"/>
      <c r="KD81" s="170"/>
      <c r="KE81" s="170"/>
      <c r="KF81" s="170"/>
      <c r="KG81" s="170"/>
      <c r="KH81" s="170"/>
      <c r="KI81" s="170"/>
      <c r="KJ81" s="170"/>
      <c r="KK81" s="170"/>
      <c r="KL81" s="170"/>
      <c r="KM81" s="170"/>
      <c r="KN81" s="170"/>
      <c r="KO81" s="170"/>
      <c r="KP81" s="170"/>
      <c r="KQ81" s="170"/>
      <c r="KR81" s="170"/>
      <c r="KS81" s="170"/>
      <c r="KT81" s="170"/>
      <c r="KU81" s="170"/>
      <c r="KV81" s="170"/>
      <c r="KW81" s="170"/>
      <c r="KX81" s="170"/>
      <c r="KY81" s="170"/>
      <c r="KZ81" s="170"/>
      <c r="LA81" s="170"/>
      <c r="LB81" s="170"/>
      <c r="LC81" s="170"/>
      <c r="LD81" s="170"/>
      <c r="LE81" s="170"/>
      <c r="LF81" s="170"/>
      <c r="LG81" s="170"/>
      <c r="LH81" s="170"/>
      <c r="LI81" s="170"/>
      <c r="LJ81" s="170"/>
      <c r="LK81" s="170"/>
      <c r="LL81" s="170"/>
      <c r="LM81" s="170"/>
      <c r="LN81" s="170"/>
      <c r="LO81" s="170"/>
      <c r="LP81" s="170"/>
      <c r="LQ81" s="170"/>
      <c r="LR81" s="170"/>
      <c r="LS81" s="170"/>
      <c r="LT81" s="170"/>
      <c r="LU81" s="170"/>
      <c r="LV81" s="170"/>
      <c r="LW81" s="170"/>
      <c r="LX81" s="170"/>
      <c r="LY81" s="170"/>
      <c r="LZ81" s="170"/>
      <c r="MA81" s="170"/>
      <c r="MB81" s="170"/>
      <c r="MC81" s="170"/>
      <c r="MD81" s="170"/>
      <c r="ME81" s="170"/>
      <c r="MF81" s="170"/>
      <c r="MG81" s="170"/>
      <c r="MH81" s="170"/>
      <c r="MI81" s="170"/>
      <c r="MJ81" s="170"/>
      <c r="MK81" s="170"/>
      <c r="ML81" s="170"/>
      <c r="MM81" s="170"/>
      <c r="MN81" s="170"/>
      <c r="MO81" s="170"/>
      <c r="MP81" s="170"/>
      <c r="MQ81" s="170"/>
      <c r="MR81" s="170"/>
      <c r="MS81" s="170"/>
      <c r="MT81" s="170"/>
      <c r="MU81" s="170"/>
      <c r="MV81" s="170"/>
      <c r="MW81" s="170"/>
      <c r="MX81" s="170"/>
      <c r="MY81" s="170"/>
      <c r="MZ81" s="170"/>
      <c r="NA81" s="170"/>
      <c r="NB81" s="170"/>
      <c r="NC81" s="170"/>
      <c r="ND81" s="170"/>
      <c r="NE81" s="170"/>
      <c r="NF81" s="170"/>
      <c r="NG81" s="170"/>
      <c r="NH81" s="170"/>
      <c r="NI81" s="170"/>
      <c r="NJ81" s="170"/>
      <c r="NK81" s="170"/>
      <c r="NL81" s="170"/>
      <c r="NM81" s="170"/>
      <c r="NN81" s="170"/>
      <c r="NO81" s="170"/>
      <c r="NP81" s="170"/>
      <c r="NQ81" s="170"/>
      <c r="NR81" s="170"/>
      <c r="NS81" s="170"/>
      <c r="NT81" s="170"/>
      <c r="NU81" s="170"/>
      <c r="NV81" s="170"/>
      <c r="NW81" s="170"/>
      <c r="NX81" s="170"/>
      <c r="NY81" s="170"/>
      <c r="NZ81" s="170"/>
      <c r="OA81" s="170"/>
      <c r="OB81" s="170"/>
      <c r="OC81" s="170"/>
      <c r="OD81" s="170"/>
      <c r="OE81" s="170"/>
      <c r="OF81" s="170"/>
      <c r="OG81" s="170"/>
      <c r="OH81" s="170"/>
      <c r="OI81" s="170"/>
      <c r="OJ81" s="170"/>
      <c r="OK81" s="170"/>
      <c r="OL81" s="170"/>
      <c r="OM81" s="170"/>
      <c r="ON81" s="170"/>
      <c r="OO81" s="170"/>
      <c r="OP81" s="170"/>
      <c r="OQ81" s="170"/>
      <c r="OR81" s="170"/>
      <c r="OS81" s="170"/>
      <c r="OT81" s="170"/>
      <c r="OU81" s="170"/>
      <c r="OV81" s="170"/>
      <c r="OW81" s="170"/>
      <c r="OX81" s="170"/>
      <c r="OY81" s="170"/>
      <c r="OZ81" s="170"/>
      <c r="PA81" s="170"/>
      <c r="PB81" s="170"/>
      <c r="PC81" s="170"/>
      <c r="PD81" s="170"/>
      <c r="PE81" s="170"/>
      <c r="PF81" s="170"/>
      <c r="PG81" s="170"/>
      <c r="PH81" s="170"/>
      <c r="PI81" s="170"/>
      <c r="PJ81" s="170"/>
      <c r="PK81" s="170"/>
      <c r="PL81" s="170"/>
      <c r="PM81" s="170"/>
      <c r="PN81" s="170"/>
      <c r="PO81" s="170"/>
      <c r="PP81" s="170"/>
      <c r="PQ81" s="170"/>
      <c r="PR81" s="170"/>
      <c r="PS81" s="170"/>
      <c r="PT81" s="170"/>
      <c r="PU81" s="170"/>
      <c r="PV81" s="170"/>
      <c r="PW81" s="170"/>
      <c r="PX81" s="170"/>
      <c r="PY81" s="170"/>
      <c r="PZ81" s="170"/>
      <c r="QA81" s="170"/>
      <c r="QB81" s="170"/>
      <c r="QC81" s="170"/>
      <c r="QD81" s="170"/>
      <c r="QE81" s="170"/>
      <c r="QF81" s="170"/>
      <c r="QG81" s="170"/>
      <c r="QH81" s="170"/>
      <c r="QI81" s="170"/>
      <c r="QJ81" s="170"/>
      <c r="QK81" s="170"/>
      <c r="QL81" s="170"/>
      <c r="QM81" s="170"/>
      <c r="QN81" s="170"/>
      <c r="QO81" s="170"/>
      <c r="QP81" s="170"/>
      <c r="QQ81" s="170"/>
      <c r="QR81" s="170"/>
      <c r="QS81" s="170"/>
      <c r="QT81" s="170"/>
      <c r="QU81" s="170"/>
      <c r="QV81" s="170"/>
      <c r="QW81" s="170"/>
      <c r="QX81" s="170"/>
      <c r="QY81" s="170"/>
      <c r="QZ81" s="170"/>
      <c r="RA81" s="170"/>
      <c r="RB81" s="170"/>
      <c r="RC81" s="170"/>
      <c r="RD81" s="170"/>
      <c r="RE81" s="170"/>
      <c r="RF81" s="170"/>
      <c r="RG81" s="170"/>
      <c r="RH81" s="170"/>
      <c r="RI81" s="170"/>
      <c r="RJ81" s="170"/>
      <c r="RK81" s="170"/>
      <c r="RL81" s="170"/>
      <c r="RM81" s="170"/>
      <c r="RN81" s="170"/>
      <c r="RO81" s="170"/>
      <c r="RP81" s="170"/>
      <c r="RQ81" s="170"/>
      <c r="RR81" s="170"/>
      <c r="RS81" s="170"/>
      <c r="RT81" s="170"/>
      <c r="RU81" s="170"/>
      <c r="RV81" s="170"/>
      <c r="RW81" s="170"/>
      <c r="RX81" s="170"/>
      <c r="RY81" s="170"/>
      <c r="RZ81" s="170"/>
      <c r="SA81" s="170"/>
      <c r="SB81" s="170"/>
      <c r="SC81" s="170"/>
      <c r="SD81" s="170"/>
      <c r="SE81" s="170"/>
      <c r="SF81" s="170"/>
      <c r="SG81" s="170"/>
      <c r="SH81" s="170"/>
      <c r="SI81" s="170"/>
      <c r="SJ81" s="170"/>
      <c r="SK81" s="170"/>
      <c r="SL81" s="170"/>
      <c r="SM81" s="170"/>
      <c r="SN81" s="170"/>
      <c r="SO81" s="170"/>
      <c r="SP81" s="170"/>
      <c r="SQ81" s="170"/>
      <c r="SR81" s="170"/>
      <c r="SS81" s="170"/>
      <c r="ST81" s="170"/>
      <c r="SU81" s="170"/>
      <c r="SV81" s="170"/>
      <c r="SW81" s="170"/>
      <c r="SX81" s="170"/>
      <c r="SY81" s="170"/>
      <c r="SZ81" s="170"/>
      <c r="TA81" s="170"/>
      <c r="TB81" s="170"/>
      <c r="TC81" s="170"/>
      <c r="TD81" s="170"/>
      <c r="TE81" s="170"/>
      <c r="TF81" s="170"/>
      <c r="TG81" s="170"/>
      <c r="TH81" s="170"/>
      <c r="TI81" s="170"/>
      <c r="TJ81" s="170"/>
      <c r="TK81" s="170"/>
      <c r="TL81" s="170"/>
      <c r="TM81" s="170"/>
      <c r="TN81" s="170"/>
      <c r="TO81" s="170"/>
      <c r="TP81" s="170"/>
      <c r="TQ81" s="170"/>
      <c r="TR81" s="170"/>
      <c r="TS81" s="170"/>
      <c r="TT81" s="170"/>
      <c r="TU81" s="170"/>
      <c r="TV81" s="170"/>
      <c r="TW81" s="170"/>
      <c r="TX81" s="170"/>
      <c r="TY81" s="170"/>
      <c r="TZ81" s="170"/>
      <c r="UA81" s="170"/>
      <c r="UB81" s="170"/>
      <c r="UC81" s="170"/>
      <c r="UD81" s="170"/>
      <c r="UE81" s="170"/>
      <c r="UF81" s="170"/>
      <c r="UG81" s="170"/>
      <c r="UH81" s="170"/>
      <c r="UI81" s="170"/>
      <c r="UJ81" s="170"/>
      <c r="UK81" s="170"/>
      <c r="UL81" s="170"/>
      <c r="UM81" s="170"/>
      <c r="UN81" s="170"/>
      <c r="UO81" s="170"/>
      <c r="UP81" s="170"/>
      <c r="UQ81" s="170"/>
      <c r="UR81" s="170"/>
      <c r="US81" s="170"/>
      <c r="UT81" s="170"/>
      <c r="UU81" s="170"/>
      <c r="UV81" s="170"/>
      <c r="UW81" s="170"/>
      <c r="UX81" s="170"/>
      <c r="UY81" s="170"/>
      <c r="UZ81" s="170"/>
      <c r="VA81" s="170"/>
      <c r="VB81" s="170"/>
      <c r="VC81" s="170"/>
      <c r="VD81" s="170"/>
      <c r="VE81" s="170"/>
      <c r="VF81" s="170"/>
      <c r="VG81" s="170"/>
      <c r="VH81" s="170"/>
      <c r="VI81" s="170"/>
      <c r="VJ81" s="170"/>
      <c r="VM81" s="171">
        <f>IF(AND($VQ81&gt;0,COUNTA(H81:VJ81)=0),0,IF(AND(COUNTBLANK(D81)=0,CNGE_2024_M1_Secc3!$Q724="X",COUNTA(H81:VJ81)=0),0,IF(AND(COUNTBLANK(D81)=0,CNGE_2024_M1_Secc3!$Q724="",COUNTA(H81:VJ81)&gt;0),0,IF(AND(COUNTBLANK(D81)=1,COUNTA(H81:VJ81)=0),0,1))))</f>
        <v>0</v>
      </c>
      <c r="VN81" s="194">
        <f t="shared" si="0"/>
        <v>0</v>
      </c>
      <c r="VO81" s="200">
        <f>IF(AND(CNGE_2024_M1_Secc3!$Q724="X",COUNTA(H81:VJ81)&gt;0),1,0)</f>
        <v>0</v>
      </c>
      <c r="VP81" s="211">
        <f>IF(SUM(H81:VJ81)=SUM(CNGE_2024_M1_Secc3!S724:AD724),0,1)</f>
        <v>0</v>
      </c>
      <c r="VQ81" s="200">
        <f>IF(COUNTIF(CNGE_2024_M1_Secc3!M135,"NA")&gt;0,1,IF(AND(CNGE_2024_M1_Secc3!S135&lt;&gt;"",CNGE_2024_M1_Secc3!S135&lt;&gt;1),1,0))</f>
        <v>0</v>
      </c>
    </row>
    <row r="82" spans="1:589" customFormat="1" ht="15" customHeight="1">
      <c r="A82" s="115"/>
      <c r="B82" s="87"/>
      <c r="C82" s="32" t="s">
        <v>138</v>
      </c>
      <c r="D82" s="361" t="str">
        <f>IF(CNGE_2024_M1_Secc3!D136="","",CNGE_2024_M1_Secc3!D136)</f>
        <v/>
      </c>
      <c r="E82" s="361"/>
      <c r="F82" s="361"/>
      <c r="G82" s="361"/>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0"/>
      <c r="DF82" s="170"/>
      <c r="DG82" s="170"/>
      <c r="DH82" s="170"/>
      <c r="DI82" s="170"/>
      <c r="DJ82" s="170"/>
      <c r="DK82" s="170"/>
      <c r="DL82" s="170"/>
      <c r="DM82" s="170"/>
      <c r="DN82" s="170"/>
      <c r="DO82" s="170"/>
      <c r="DP82" s="170"/>
      <c r="DQ82" s="170"/>
      <c r="DR82" s="170"/>
      <c r="DS82" s="170"/>
      <c r="DT82" s="170"/>
      <c r="DU82" s="170"/>
      <c r="DV82" s="170"/>
      <c r="DW82" s="170"/>
      <c r="DX82" s="170"/>
      <c r="DY82" s="170"/>
      <c r="DZ82" s="170"/>
      <c r="EA82" s="170"/>
      <c r="EB82" s="170"/>
      <c r="EC82" s="170"/>
      <c r="ED82" s="170"/>
      <c r="EE82" s="170"/>
      <c r="EF82" s="170"/>
      <c r="EG82" s="170"/>
      <c r="EH82" s="170"/>
      <c r="EI82" s="170"/>
      <c r="EJ82" s="170"/>
      <c r="EK82" s="170"/>
      <c r="EL82" s="170"/>
      <c r="EM82" s="170"/>
      <c r="EN82" s="170"/>
      <c r="EO82" s="170"/>
      <c r="EP82" s="170"/>
      <c r="EQ82" s="170"/>
      <c r="ER82" s="170"/>
      <c r="ES82" s="170"/>
      <c r="ET82" s="170"/>
      <c r="EU82" s="170"/>
      <c r="EV82" s="170"/>
      <c r="EW82" s="170"/>
      <c r="EX82" s="170"/>
      <c r="EY82" s="170"/>
      <c r="EZ82" s="170"/>
      <c r="FA82" s="170"/>
      <c r="FB82" s="170"/>
      <c r="FC82" s="170"/>
      <c r="FD82" s="170"/>
      <c r="FE82" s="170"/>
      <c r="FF82" s="170"/>
      <c r="FG82" s="170"/>
      <c r="FH82" s="170"/>
      <c r="FI82" s="170"/>
      <c r="FJ82" s="170"/>
      <c r="FK82" s="170"/>
      <c r="FL82" s="170"/>
      <c r="FM82" s="170"/>
      <c r="FN82" s="170"/>
      <c r="FO82" s="170"/>
      <c r="FP82" s="170"/>
      <c r="FQ82" s="170"/>
      <c r="FR82" s="170"/>
      <c r="FS82" s="170"/>
      <c r="FT82" s="170"/>
      <c r="FU82" s="170"/>
      <c r="FV82" s="170"/>
      <c r="FW82" s="170"/>
      <c r="FX82" s="170"/>
      <c r="FY82" s="170"/>
      <c r="FZ82" s="170"/>
      <c r="GA82" s="170"/>
      <c r="GB82" s="170"/>
      <c r="GC82" s="170"/>
      <c r="GD82" s="170"/>
      <c r="GE82" s="170"/>
      <c r="GF82" s="170"/>
      <c r="GG82" s="170"/>
      <c r="GH82" s="170"/>
      <c r="GI82" s="170"/>
      <c r="GJ82" s="170"/>
      <c r="GK82" s="170"/>
      <c r="GL82" s="170"/>
      <c r="GM82" s="170"/>
      <c r="GN82" s="170"/>
      <c r="GO82" s="170"/>
      <c r="GP82" s="170"/>
      <c r="GQ82" s="170"/>
      <c r="GR82" s="170"/>
      <c r="GS82" s="170"/>
      <c r="GT82" s="170"/>
      <c r="GU82" s="170"/>
      <c r="GV82" s="170"/>
      <c r="GW82" s="170"/>
      <c r="GX82" s="170"/>
      <c r="GY82" s="170"/>
      <c r="GZ82" s="170"/>
      <c r="HA82" s="170"/>
      <c r="HB82" s="170"/>
      <c r="HC82" s="170"/>
      <c r="HD82" s="170"/>
      <c r="HE82" s="170"/>
      <c r="HF82" s="170"/>
      <c r="HG82" s="170"/>
      <c r="HH82" s="170"/>
      <c r="HI82" s="170"/>
      <c r="HJ82" s="170"/>
      <c r="HK82" s="170"/>
      <c r="HL82" s="170"/>
      <c r="HM82" s="170"/>
      <c r="HN82" s="170"/>
      <c r="HO82" s="170"/>
      <c r="HP82" s="170"/>
      <c r="HQ82" s="170"/>
      <c r="HR82" s="170"/>
      <c r="HS82" s="170"/>
      <c r="HT82" s="170"/>
      <c r="HU82" s="170"/>
      <c r="HV82" s="170"/>
      <c r="HW82" s="170"/>
      <c r="HX82" s="170"/>
      <c r="HY82" s="170"/>
      <c r="HZ82" s="170"/>
      <c r="IA82" s="170"/>
      <c r="IB82" s="170"/>
      <c r="IC82" s="170"/>
      <c r="ID82" s="170"/>
      <c r="IE82" s="170"/>
      <c r="IF82" s="170"/>
      <c r="IG82" s="170"/>
      <c r="IH82" s="170"/>
      <c r="II82" s="170"/>
      <c r="IJ82" s="170"/>
      <c r="IK82" s="170"/>
      <c r="IL82" s="170"/>
      <c r="IM82" s="170"/>
      <c r="IN82" s="170"/>
      <c r="IO82" s="170"/>
      <c r="IP82" s="170"/>
      <c r="IQ82" s="170"/>
      <c r="IR82" s="170"/>
      <c r="IS82" s="170"/>
      <c r="IT82" s="170"/>
      <c r="IU82" s="170"/>
      <c r="IV82" s="170"/>
      <c r="IW82" s="170"/>
      <c r="IX82" s="170"/>
      <c r="IY82" s="170"/>
      <c r="IZ82" s="170"/>
      <c r="JA82" s="170"/>
      <c r="JB82" s="170"/>
      <c r="JC82" s="170"/>
      <c r="JD82" s="170"/>
      <c r="JE82" s="170"/>
      <c r="JF82" s="170"/>
      <c r="JG82" s="170"/>
      <c r="JH82" s="170"/>
      <c r="JI82" s="170"/>
      <c r="JJ82" s="170"/>
      <c r="JK82" s="170"/>
      <c r="JL82" s="170"/>
      <c r="JM82" s="170"/>
      <c r="JN82" s="170"/>
      <c r="JO82" s="170"/>
      <c r="JP82" s="170"/>
      <c r="JQ82" s="170"/>
      <c r="JR82" s="170"/>
      <c r="JS82" s="170"/>
      <c r="JT82" s="170"/>
      <c r="JU82" s="170"/>
      <c r="JV82" s="170"/>
      <c r="JW82" s="170"/>
      <c r="JX82" s="170"/>
      <c r="JY82" s="170"/>
      <c r="JZ82" s="170"/>
      <c r="KA82" s="170"/>
      <c r="KB82" s="170"/>
      <c r="KC82" s="170"/>
      <c r="KD82" s="170"/>
      <c r="KE82" s="170"/>
      <c r="KF82" s="170"/>
      <c r="KG82" s="170"/>
      <c r="KH82" s="170"/>
      <c r="KI82" s="170"/>
      <c r="KJ82" s="170"/>
      <c r="KK82" s="170"/>
      <c r="KL82" s="170"/>
      <c r="KM82" s="170"/>
      <c r="KN82" s="170"/>
      <c r="KO82" s="170"/>
      <c r="KP82" s="170"/>
      <c r="KQ82" s="170"/>
      <c r="KR82" s="170"/>
      <c r="KS82" s="170"/>
      <c r="KT82" s="170"/>
      <c r="KU82" s="170"/>
      <c r="KV82" s="170"/>
      <c r="KW82" s="170"/>
      <c r="KX82" s="170"/>
      <c r="KY82" s="170"/>
      <c r="KZ82" s="170"/>
      <c r="LA82" s="170"/>
      <c r="LB82" s="170"/>
      <c r="LC82" s="170"/>
      <c r="LD82" s="170"/>
      <c r="LE82" s="170"/>
      <c r="LF82" s="170"/>
      <c r="LG82" s="170"/>
      <c r="LH82" s="170"/>
      <c r="LI82" s="170"/>
      <c r="LJ82" s="170"/>
      <c r="LK82" s="170"/>
      <c r="LL82" s="170"/>
      <c r="LM82" s="170"/>
      <c r="LN82" s="170"/>
      <c r="LO82" s="170"/>
      <c r="LP82" s="170"/>
      <c r="LQ82" s="170"/>
      <c r="LR82" s="170"/>
      <c r="LS82" s="170"/>
      <c r="LT82" s="170"/>
      <c r="LU82" s="170"/>
      <c r="LV82" s="170"/>
      <c r="LW82" s="170"/>
      <c r="LX82" s="170"/>
      <c r="LY82" s="170"/>
      <c r="LZ82" s="170"/>
      <c r="MA82" s="170"/>
      <c r="MB82" s="170"/>
      <c r="MC82" s="170"/>
      <c r="MD82" s="170"/>
      <c r="ME82" s="170"/>
      <c r="MF82" s="170"/>
      <c r="MG82" s="170"/>
      <c r="MH82" s="170"/>
      <c r="MI82" s="170"/>
      <c r="MJ82" s="170"/>
      <c r="MK82" s="170"/>
      <c r="ML82" s="170"/>
      <c r="MM82" s="170"/>
      <c r="MN82" s="170"/>
      <c r="MO82" s="170"/>
      <c r="MP82" s="170"/>
      <c r="MQ82" s="170"/>
      <c r="MR82" s="170"/>
      <c r="MS82" s="170"/>
      <c r="MT82" s="170"/>
      <c r="MU82" s="170"/>
      <c r="MV82" s="170"/>
      <c r="MW82" s="170"/>
      <c r="MX82" s="170"/>
      <c r="MY82" s="170"/>
      <c r="MZ82" s="170"/>
      <c r="NA82" s="170"/>
      <c r="NB82" s="170"/>
      <c r="NC82" s="170"/>
      <c r="ND82" s="170"/>
      <c r="NE82" s="170"/>
      <c r="NF82" s="170"/>
      <c r="NG82" s="170"/>
      <c r="NH82" s="170"/>
      <c r="NI82" s="170"/>
      <c r="NJ82" s="170"/>
      <c r="NK82" s="170"/>
      <c r="NL82" s="170"/>
      <c r="NM82" s="170"/>
      <c r="NN82" s="170"/>
      <c r="NO82" s="170"/>
      <c r="NP82" s="170"/>
      <c r="NQ82" s="170"/>
      <c r="NR82" s="170"/>
      <c r="NS82" s="170"/>
      <c r="NT82" s="170"/>
      <c r="NU82" s="170"/>
      <c r="NV82" s="170"/>
      <c r="NW82" s="170"/>
      <c r="NX82" s="170"/>
      <c r="NY82" s="170"/>
      <c r="NZ82" s="170"/>
      <c r="OA82" s="170"/>
      <c r="OB82" s="170"/>
      <c r="OC82" s="170"/>
      <c r="OD82" s="170"/>
      <c r="OE82" s="170"/>
      <c r="OF82" s="170"/>
      <c r="OG82" s="170"/>
      <c r="OH82" s="170"/>
      <c r="OI82" s="170"/>
      <c r="OJ82" s="170"/>
      <c r="OK82" s="170"/>
      <c r="OL82" s="170"/>
      <c r="OM82" s="170"/>
      <c r="ON82" s="170"/>
      <c r="OO82" s="170"/>
      <c r="OP82" s="170"/>
      <c r="OQ82" s="170"/>
      <c r="OR82" s="170"/>
      <c r="OS82" s="170"/>
      <c r="OT82" s="170"/>
      <c r="OU82" s="170"/>
      <c r="OV82" s="170"/>
      <c r="OW82" s="170"/>
      <c r="OX82" s="170"/>
      <c r="OY82" s="170"/>
      <c r="OZ82" s="170"/>
      <c r="PA82" s="170"/>
      <c r="PB82" s="170"/>
      <c r="PC82" s="170"/>
      <c r="PD82" s="170"/>
      <c r="PE82" s="170"/>
      <c r="PF82" s="170"/>
      <c r="PG82" s="170"/>
      <c r="PH82" s="170"/>
      <c r="PI82" s="170"/>
      <c r="PJ82" s="170"/>
      <c r="PK82" s="170"/>
      <c r="PL82" s="170"/>
      <c r="PM82" s="170"/>
      <c r="PN82" s="170"/>
      <c r="PO82" s="170"/>
      <c r="PP82" s="170"/>
      <c r="PQ82" s="170"/>
      <c r="PR82" s="170"/>
      <c r="PS82" s="170"/>
      <c r="PT82" s="170"/>
      <c r="PU82" s="170"/>
      <c r="PV82" s="170"/>
      <c r="PW82" s="170"/>
      <c r="PX82" s="170"/>
      <c r="PY82" s="170"/>
      <c r="PZ82" s="170"/>
      <c r="QA82" s="170"/>
      <c r="QB82" s="170"/>
      <c r="QC82" s="170"/>
      <c r="QD82" s="170"/>
      <c r="QE82" s="170"/>
      <c r="QF82" s="170"/>
      <c r="QG82" s="170"/>
      <c r="QH82" s="170"/>
      <c r="QI82" s="170"/>
      <c r="QJ82" s="170"/>
      <c r="QK82" s="170"/>
      <c r="QL82" s="170"/>
      <c r="QM82" s="170"/>
      <c r="QN82" s="170"/>
      <c r="QO82" s="170"/>
      <c r="QP82" s="170"/>
      <c r="QQ82" s="170"/>
      <c r="QR82" s="170"/>
      <c r="QS82" s="170"/>
      <c r="QT82" s="170"/>
      <c r="QU82" s="170"/>
      <c r="QV82" s="170"/>
      <c r="QW82" s="170"/>
      <c r="QX82" s="170"/>
      <c r="QY82" s="170"/>
      <c r="QZ82" s="170"/>
      <c r="RA82" s="170"/>
      <c r="RB82" s="170"/>
      <c r="RC82" s="170"/>
      <c r="RD82" s="170"/>
      <c r="RE82" s="170"/>
      <c r="RF82" s="170"/>
      <c r="RG82" s="170"/>
      <c r="RH82" s="170"/>
      <c r="RI82" s="170"/>
      <c r="RJ82" s="170"/>
      <c r="RK82" s="170"/>
      <c r="RL82" s="170"/>
      <c r="RM82" s="170"/>
      <c r="RN82" s="170"/>
      <c r="RO82" s="170"/>
      <c r="RP82" s="170"/>
      <c r="RQ82" s="170"/>
      <c r="RR82" s="170"/>
      <c r="RS82" s="170"/>
      <c r="RT82" s="170"/>
      <c r="RU82" s="170"/>
      <c r="RV82" s="170"/>
      <c r="RW82" s="170"/>
      <c r="RX82" s="170"/>
      <c r="RY82" s="170"/>
      <c r="RZ82" s="170"/>
      <c r="SA82" s="170"/>
      <c r="SB82" s="170"/>
      <c r="SC82" s="170"/>
      <c r="SD82" s="170"/>
      <c r="SE82" s="170"/>
      <c r="SF82" s="170"/>
      <c r="SG82" s="170"/>
      <c r="SH82" s="170"/>
      <c r="SI82" s="170"/>
      <c r="SJ82" s="170"/>
      <c r="SK82" s="170"/>
      <c r="SL82" s="170"/>
      <c r="SM82" s="170"/>
      <c r="SN82" s="170"/>
      <c r="SO82" s="170"/>
      <c r="SP82" s="170"/>
      <c r="SQ82" s="170"/>
      <c r="SR82" s="170"/>
      <c r="SS82" s="170"/>
      <c r="ST82" s="170"/>
      <c r="SU82" s="170"/>
      <c r="SV82" s="170"/>
      <c r="SW82" s="170"/>
      <c r="SX82" s="170"/>
      <c r="SY82" s="170"/>
      <c r="SZ82" s="170"/>
      <c r="TA82" s="170"/>
      <c r="TB82" s="170"/>
      <c r="TC82" s="170"/>
      <c r="TD82" s="170"/>
      <c r="TE82" s="170"/>
      <c r="TF82" s="170"/>
      <c r="TG82" s="170"/>
      <c r="TH82" s="170"/>
      <c r="TI82" s="170"/>
      <c r="TJ82" s="170"/>
      <c r="TK82" s="170"/>
      <c r="TL82" s="170"/>
      <c r="TM82" s="170"/>
      <c r="TN82" s="170"/>
      <c r="TO82" s="170"/>
      <c r="TP82" s="170"/>
      <c r="TQ82" s="170"/>
      <c r="TR82" s="170"/>
      <c r="TS82" s="170"/>
      <c r="TT82" s="170"/>
      <c r="TU82" s="170"/>
      <c r="TV82" s="170"/>
      <c r="TW82" s="170"/>
      <c r="TX82" s="170"/>
      <c r="TY82" s="170"/>
      <c r="TZ82" s="170"/>
      <c r="UA82" s="170"/>
      <c r="UB82" s="170"/>
      <c r="UC82" s="170"/>
      <c r="UD82" s="170"/>
      <c r="UE82" s="170"/>
      <c r="UF82" s="170"/>
      <c r="UG82" s="170"/>
      <c r="UH82" s="170"/>
      <c r="UI82" s="170"/>
      <c r="UJ82" s="170"/>
      <c r="UK82" s="170"/>
      <c r="UL82" s="170"/>
      <c r="UM82" s="170"/>
      <c r="UN82" s="170"/>
      <c r="UO82" s="170"/>
      <c r="UP82" s="170"/>
      <c r="UQ82" s="170"/>
      <c r="UR82" s="170"/>
      <c r="US82" s="170"/>
      <c r="UT82" s="170"/>
      <c r="UU82" s="170"/>
      <c r="UV82" s="170"/>
      <c r="UW82" s="170"/>
      <c r="UX82" s="170"/>
      <c r="UY82" s="170"/>
      <c r="UZ82" s="170"/>
      <c r="VA82" s="170"/>
      <c r="VB82" s="170"/>
      <c r="VC82" s="170"/>
      <c r="VD82" s="170"/>
      <c r="VE82" s="170"/>
      <c r="VF82" s="170"/>
      <c r="VG82" s="170"/>
      <c r="VH82" s="170"/>
      <c r="VI82" s="170"/>
      <c r="VJ82" s="170"/>
      <c r="VM82" s="171">
        <f>IF(AND($VQ82&gt;0,COUNTA(H82:VJ82)=0),0,IF(AND(COUNTBLANK(D82)=0,CNGE_2024_M1_Secc3!$Q725="X",COUNTA(H82:VJ82)=0),0,IF(AND(COUNTBLANK(D82)=0,CNGE_2024_M1_Secc3!$Q725="",COUNTA(H82:VJ82)&gt;0),0,IF(AND(COUNTBLANK(D82)=1,COUNTA(H82:VJ82)=0),0,1))))</f>
        <v>0</v>
      </c>
      <c r="VN82" s="194">
        <f t="shared" si="0"/>
        <v>0</v>
      </c>
      <c r="VO82" s="200">
        <f>IF(AND(CNGE_2024_M1_Secc3!$Q725="X",COUNTA(H82:VJ82)&gt;0),1,0)</f>
        <v>0</v>
      </c>
      <c r="VP82" s="211">
        <f>IF(SUM(H82:VJ82)=SUM(CNGE_2024_M1_Secc3!S725:AD725),0,1)</f>
        <v>0</v>
      </c>
      <c r="VQ82" s="200">
        <f>IF(COUNTIF(CNGE_2024_M1_Secc3!M136,"NA")&gt;0,1,IF(AND(CNGE_2024_M1_Secc3!S136&lt;&gt;"",CNGE_2024_M1_Secc3!S136&lt;&gt;1),1,0))</f>
        <v>0</v>
      </c>
    </row>
    <row r="83" spans="1:589" customFormat="1" ht="15" customHeight="1">
      <c r="A83" s="115"/>
      <c r="B83" s="87"/>
      <c r="C83" s="32" t="s">
        <v>139</v>
      </c>
      <c r="D83" s="361" t="str">
        <f>IF(CNGE_2024_M1_Secc3!D137="","",CNGE_2024_M1_Secc3!D137)</f>
        <v/>
      </c>
      <c r="E83" s="361"/>
      <c r="F83" s="361"/>
      <c r="G83" s="361"/>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0"/>
      <c r="DF83" s="170"/>
      <c r="DG83" s="170"/>
      <c r="DH83" s="170"/>
      <c r="DI83" s="170"/>
      <c r="DJ83" s="170"/>
      <c r="DK83" s="170"/>
      <c r="DL83" s="170"/>
      <c r="DM83" s="170"/>
      <c r="DN83" s="170"/>
      <c r="DO83" s="170"/>
      <c r="DP83" s="170"/>
      <c r="DQ83" s="170"/>
      <c r="DR83" s="170"/>
      <c r="DS83" s="170"/>
      <c r="DT83" s="170"/>
      <c r="DU83" s="170"/>
      <c r="DV83" s="170"/>
      <c r="DW83" s="170"/>
      <c r="DX83" s="170"/>
      <c r="DY83" s="170"/>
      <c r="DZ83" s="170"/>
      <c r="EA83" s="170"/>
      <c r="EB83" s="170"/>
      <c r="EC83" s="170"/>
      <c r="ED83" s="170"/>
      <c r="EE83" s="170"/>
      <c r="EF83" s="170"/>
      <c r="EG83" s="170"/>
      <c r="EH83" s="170"/>
      <c r="EI83" s="170"/>
      <c r="EJ83" s="170"/>
      <c r="EK83" s="170"/>
      <c r="EL83" s="170"/>
      <c r="EM83" s="170"/>
      <c r="EN83" s="170"/>
      <c r="EO83" s="170"/>
      <c r="EP83" s="170"/>
      <c r="EQ83" s="170"/>
      <c r="ER83" s="170"/>
      <c r="ES83" s="170"/>
      <c r="ET83" s="170"/>
      <c r="EU83" s="170"/>
      <c r="EV83" s="170"/>
      <c r="EW83" s="170"/>
      <c r="EX83" s="170"/>
      <c r="EY83" s="170"/>
      <c r="EZ83" s="170"/>
      <c r="FA83" s="170"/>
      <c r="FB83" s="170"/>
      <c r="FC83" s="170"/>
      <c r="FD83" s="170"/>
      <c r="FE83" s="170"/>
      <c r="FF83" s="170"/>
      <c r="FG83" s="170"/>
      <c r="FH83" s="170"/>
      <c r="FI83" s="170"/>
      <c r="FJ83" s="170"/>
      <c r="FK83" s="170"/>
      <c r="FL83" s="170"/>
      <c r="FM83" s="170"/>
      <c r="FN83" s="170"/>
      <c r="FO83" s="170"/>
      <c r="FP83" s="170"/>
      <c r="FQ83" s="170"/>
      <c r="FR83" s="170"/>
      <c r="FS83" s="170"/>
      <c r="FT83" s="170"/>
      <c r="FU83" s="170"/>
      <c r="FV83" s="170"/>
      <c r="FW83" s="170"/>
      <c r="FX83" s="170"/>
      <c r="FY83" s="170"/>
      <c r="FZ83" s="170"/>
      <c r="GA83" s="170"/>
      <c r="GB83" s="170"/>
      <c r="GC83" s="170"/>
      <c r="GD83" s="170"/>
      <c r="GE83" s="170"/>
      <c r="GF83" s="170"/>
      <c r="GG83" s="170"/>
      <c r="GH83" s="170"/>
      <c r="GI83" s="170"/>
      <c r="GJ83" s="170"/>
      <c r="GK83" s="170"/>
      <c r="GL83" s="170"/>
      <c r="GM83" s="170"/>
      <c r="GN83" s="170"/>
      <c r="GO83" s="170"/>
      <c r="GP83" s="170"/>
      <c r="GQ83" s="170"/>
      <c r="GR83" s="170"/>
      <c r="GS83" s="170"/>
      <c r="GT83" s="170"/>
      <c r="GU83" s="170"/>
      <c r="GV83" s="170"/>
      <c r="GW83" s="170"/>
      <c r="GX83" s="170"/>
      <c r="GY83" s="170"/>
      <c r="GZ83" s="170"/>
      <c r="HA83" s="170"/>
      <c r="HB83" s="170"/>
      <c r="HC83" s="170"/>
      <c r="HD83" s="170"/>
      <c r="HE83" s="170"/>
      <c r="HF83" s="170"/>
      <c r="HG83" s="170"/>
      <c r="HH83" s="170"/>
      <c r="HI83" s="170"/>
      <c r="HJ83" s="170"/>
      <c r="HK83" s="170"/>
      <c r="HL83" s="170"/>
      <c r="HM83" s="170"/>
      <c r="HN83" s="170"/>
      <c r="HO83" s="170"/>
      <c r="HP83" s="170"/>
      <c r="HQ83" s="170"/>
      <c r="HR83" s="170"/>
      <c r="HS83" s="170"/>
      <c r="HT83" s="170"/>
      <c r="HU83" s="170"/>
      <c r="HV83" s="170"/>
      <c r="HW83" s="170"/>
      <c r="HX83" s="170"/>
      <c r="HY83" s="170"/>
      <c r="HZ83" s="170"/>
      <c r="IA83" s="170"/>
      <c r="IB83" s="170"/>
      <c r="IC83" s="170"/>
      <c r="ID83" s="170"/>
      <c r="IE83" s="170"/>
      <c r="IF83" s="170"/>
      <c r="IG83" s="170"/>
      <c r="IH83" s="170"/>
      <c r="II83" s="170"/>
      <c r="IJ83" s="170"/>
      <c r="IK83" s="170"/>
      <c r="IL83" s="170"/>
      <c r="IM83" s="170"/>
      <c r="IN83" s="170"/>
      <c r="IO83" s="170"/>
      <c r="IP83" s="170"/>
      <c r="IQ83" s="170"/>
      <c r="IR83" s="170"/>
      <c r="IS83" s="170"/>
      <c r="IT83" s="170"/>
      <c r="IU83" s="170"/>
      <c r="IV83" s="170"/>
      <c r="IW83" s="170"/>
      <c r="IX83" s="170"/>
      <c r="IY83" s="170"/>
      <c r="IZ83" s="170"/>
      <c r="JA83" s="170"/>
      <c r="JB83" s="170"/>
      <c r="JC83" s="170"/>
      <c r="JD83" s="170"/>
      <c r="JE83" s="170"/>
      <c r="JF83" s="170"/>
      <c r="JG83" s="170"/>
      <c r="JH83" s="170"/>
      <c r="JI83" s="170"/>
      <c r="JJ83" s="170"/>
      <c r="JK83" s="170"/>
      <c r="JL83" s="170"/>
      <c r="JM83" s="170"/>
      <c r="JN83" s="170"/>
      <c r="JO83" s="170"/>
      <c r="JP83" s="170"/>
      <c r="JQ83" s="170"/>
      <c r="JR83" s="170"/>
      <c r="JS83" s="170"/>
      <c r="JT83" s="170"/>
      <c r="JU83" s="170"/>
      <c r="JV83" s="170"/>
      <c r="JW83" s="170"/>
      <c r="JX83" s="170"/>
      <c r="JY83" s="170"/>
      <c r="JZ83" s="170"/>
      <c r="KA83" s="170"/>
      <c r="KB83" s="170"/>
      <c r="KC83" s="170"/>
      <c r="KD83" s="170"/>
      <c r="KE83" s="170"/>
      <c r="KF83" s="170"/>
      <c r="KG83" s="170"/>
      <c r="KH83" s="170"/>
      <c r="KI83" s="170"/>
      <c r="KJ83" s="170"/>
      <c r="KK83" s="170"/>
      <c r="KL83" s="170"/>
      <c r="KM83" s="170"/>
      <c r="KN83" s="170"/>
      <c r="KO83" s="170"/>
      <c r="KP83" s="170"/>
      <c r="KQ83" s="170"/>
      <c r="KR83" s="170"/>
      <c r="KS83" s="170"/>
      <c r="KT83" s="170"/>
      <c r="KU83" s="170"/>
      <c r="KV83" s="170"/>
      <c r="KW83" s="170"/>
      <c r="KX83" s="170"/>
      <c r="KY83" s="170"/>
      <c r="KZ83" s="170"/>
      <c r="LA83" s="170"/>
      <c r="LB83" s="170"/>
      <c r="LC83" s="170"/>
      <c r="LD83" s="170"/>
      <c r="LE83" s="170"/>
      <c r="LF83" s="170"/>
      <c r="LG83" s="170"/>
      <c r="LH83" s="170"/>
      <c r="LI83" s="170"/>
      <c r="LJ83" s="170"/>
      <c r="LK83" s="170"/>
      <c r="LL83" s="170"/>
      <c r="LM83" s="170"/>
      <c r="LN83" s="170"/>
      <c r="LO83" s="170"/>
      <c r="LP83" s="170"/>
      <c r="LQ83" s="170"/>
      <c r="LR83" s="170"/>
      <c r="LS83" s="170"/>
      <c r="LT83" s="170"/>
      <c r="LU83" s="170"/>
      <c r="LV83" s="170"/>
      <c r="LW83" s="170"/>
      <c r="LX83" s="170"/>
      <c r="LY83" s="170"/>
      <c r="LZ83" s="170"/>
      <c r="MA83" s="170"/>
      <c r="MB83" s="170"/>
      <c r="MC83" s="170"/>
      <c r="MD83" s="170"/>
      <c r="ME83" s="170"/>
      <c r="MF83" s="170"/>
      <c r="MG83" s="170"/>
      <c r="MH83" s="170"/>
      <c r="MI83" s="170"/>
      <c r="MJ83" s="170"/>
      <c r="MK83" s="170"/>
      <c r="ML83" s="170"/>
      <c r="MM83" s="170"/>
      <c r="MN83" s="170"/>
      <c r="MO83" s="170"/>
      <c r="MP83" s="170"/>
      <c r="MQ83" s="170"/>
      <c r="MR83" s="170"/>
      <c r="MS83" s="170"/>
      <c r="MT83" s="170"/>
      <c r="MU83" s="170"/>
      <c r="MV83" s="170"/>
      <c r="MW83" s="170"/>
      <c r="MX83" s="170"/>
      <c r="MY83" s="170"/>
      <c r="MZ83" s="170"/>
      <c r="NA83" s="170"/>
      <c r="NB83" s="170"/>
      <c r="NC83" s="170"/>
      <c r="ND83" s="170"/>
      <c r="NE83" s="170"/>
      <c r="NF83" s="170"/>
      <c r="NG83" s="170"/>
      <c r="NH83" s="170"/>
      <c r="NI83" s="170"/>
      <c r="NJ83" s="170"/>
      <c r="NK83" s="170"/>
      <c r="NL83" s="170"/>
      <c r="NM83" s="170"/>
      <c r="NN83" s="170"/>
      <c r="NO83" s="170"/>
      <c r="NP83" s="170"/>
      <c r="NQ83" s="170"/>
      <c r="NR83" s="170"/>
      <c r="NS83" s="170"/>
      <c r="NT83" s="170"/>
      <c r="NU83" s="170"/>
      <c r="NV83" s="170"/>
      <c r="NW83" s="170"/>
      <c r="NX83" s="170"/>
      <c r="NY83" s="170"/>
      <c r="NZ83" s="170"/>
      <c r="OA83" s="170"/>
      <c r="OB83" s="170"/>
      <c r="OC83" s="170"/>
      <c r="OD83" s="170"/>
      <c r="OE83" s="170"/>
      <c r="OF83" s="170"/>
      <c r="OG83" s="170"/>
      <c r="OH83" s="170"/>
      <c r="OI83" s="170"/>
      <c r="OJ83" s="170"/>
      <c r="OK83" s="170"/>
      <c r="OL83" s="170"/>
      <c r="OM83" s="170"/>
      <c r="ON83" s="170"/>
      <c r="OO83" s="170"/>
      <c r="OP83" s="170"/>
      <c r="OQ83" s="170"/>
      <c r="OR83" s="170"/>
      <c r="OS83" s="170"/>
      <c r="OT83" s="170"/>
      <c r="OU83" s="170"/>
      <c r="OV83" s="170"/>
      <c r="OW83" s="170"/>
      <c r="OX83" s="170"/>
      <c r="OY83" s="170"/>
      <c r="OZ83" s="170"/>
      <c r="PA83" s="170"/>
      <c r="PB83" s="170"/>
      <c r="PC83" s="170"/>
      <c r="PD83" s="170"/>
      <c r="PE83" s="170"/>
      <c r="PF83" s="170"/>
      <c r="PG83" s="170"/>
      <c r="PH83" s="170"/>
      <c r="PI83" s="170"/>
      <c r="PJ83" s="170"/>
      <c r="PK83" s="170"/>
      <c r="PL83" s="170"/>
      <c r="PM83" s="170"/>
      <c r="PN83" s="170"/>
      <c r="PO83" s="170"/>
      <c r="PP83" s="170"/>
      <c r="PQ83" s="170"/>
      <c r="PR83" s="170"/>
      <c r="PS83" s="170"/>
      <c r="PT83" s="170"/>
      <c r="PU83" s="170"/>
      <c r="PV83" s="170"/>
      <c r="PW83" s="170"/>
      <c r="PX83" s="170"/>
      <c r="PY83" s="170"/>
      <c r="PZ83" s="170"/>
      <c r="QA83" s="170"/>
      <c r="QB83" s="170"/>
      <c r="QC83" s="170"/>
      <c r="QD83" s="170"/>
      <c r="QE83" s="170"/>
      <c r="QF83" s="170"/>
      <c r="QG83" s="170"/>
      <c r="QH83" s="170"/>
      <c r="QI83" s="170"/>
      <c r="QJ83" s="170"/>
      <c r="QK83" s="170"/>
      <c r="QL83" s="170"/>
      <c r="QM83" s="170"/>
      <c r="QN83" s="170"/>
      <c r="QO83" s="170"/>
      <c r="QP83" s="170"/>
      <c r="QQ83" s="170"/>
      <c r="QR83" s="170"/>
      <c r="QS83" s="170"/>
      <c r="QT83" s="170"/>
      <c r="QU83" s="170"/>
      <c r="QV83" s="170"/>
      <c r="QW83" s="170"/>
      <c r="QX83" s="170"/>
      <c r="QY83" s="170"/>
      <c r="QZ83" s="170"/>
      <c r="RA83" s="170"/>
      <c r="RB83" s="170"/>
      <c r="RC83" s="170"/>
      <c r="RD83" s="170"/>
      <c r="RE83" s="170"/>
      <c r="RF83" s="170"/>
      <c r="RG83" s="170"/>
      <c r="RH83" s="170"/>
      <c r="RI83" s="170"/>
      <c r="RJ83" s="170"/>
      <c r="RK83" s="170"/>
      <c r="RL83" s="170"/>
      <c r="RM83" s="170"/>
      <c r="RN83" s="170"/>
      <c r="RO83" s="170"/>
      <c r="RP83" s="170"/>
      <c r="RQ83" s="170"/>
      <c r="RR83" s="170"/>
      <c r="RS83" s="170"/>
      <c r="RT83" s="170"/>
      <c r="RU83" s="170"/>
      <c r="RV83" s="170"/>
      <c r="RW83" s="170"/>
      <c r="RX83" s="170"/>
      <c r="RY83" s="170"/>
      <c r="RZ83" s="170"/>
      <c r="SA83" s="170"/>
      <c r="SB83" s="170"/>
      <c r="SC83" s="170"/>
      <c r="SD83" s="170"/>
      <c r="SE83" s="170"/>
      <c r="SF83" s="170"/>
      <c r="SG83" s="170"/>
      <c r="SH83" s="170"/>
      <c r="SI83" s="170"/>
      <c r="SJ83" s="170"/>
      <c r="SK83" s="170"/>
      <c r="SL83" s="170"/>
      <c r="SM83" s="170"/>
      <c r="SN83" s="170"/>
      <c r="SO83" s="170"/>
      <c r="SP83" s="170"/>
      <c r="SQ83" s="170"/>
      <c r="SR83" s="170"/>
      <c r="SS83" s="170"/>
      <c r="ST83" s="170"/>
      <c r="SU83" s="170"/>
      <c r="SV83" s="170"/>
      <c r="SW83" s="170"/>
      <c r="SX83" s="170"/>
      <c r="SY83" s="170"/>
      <c r="SZ83" s="170"/>
      <c r="TA83" s="170"/>
      <c r="TB83" s="170"/>
      <c r="TC83" s="170"/>
      <c r="TD83" s="170"/>
      <c r="TE83" s="170"/>
      <c r="TF83" s="170"/>
      <c r="TG83" s="170"/>
      <c r="TH83" s="170"/>
      <c r="TI83" s="170"/>
      <c r="TJ83" s="170"/>
      <c r="TK83" s="170"/>
      <c r="TL83" s="170"/>
      <c r="TM83" s="170"/>
      <c r="TN83" s="170"/>
      <c r="TO83" s="170"/>
      <c r="TP83" s="170"/>
      <c r="TQ83" s="170"/>
      <c r="TR83" s="170"/>
      <c r="TS83" s="170"/>
      <c r="TT83" s="170"/>
      <c r="TU83" s="170"/>
      <c r="TV83" s="170"/>
      <c r="TW83" s="170"/>
      <c r="TX83" s="170"/>
      <c r="TY83" s="170"/>
      <c r="TZ83" s="170"/>
      <c r="UA83" s="170"/>
      <c r="UB83" s="170"/>
      <c r="UC83" s="170"/>
      <c r="UD83" s="170"/>
      <c r="UE83" s="170"/>
      <c r="UF83" s="170"/>
      <c r="UG83" s="170"/>
      <c r="UH83" s="170"/>
      <c r="UI83" s="170"/>
      <c r="UJ83" s="170"/>
      <c r="UK83" s="170"/>
      <c r="UL83" s="170"/>
      <c r="UM83" s="170"/>
      <c r="UN83" s="170"/>
      <c r="UO83" s="170"/>
      <c r="UP83" s="170"/>
      <c r="UQ83" s="170"/>
      <c r="UR83" s="170"/>
      <c r="US83" s="170"/>
      <c r="UT83" s="170"/>
      <c r="UU83" s="170"/>
      <c r="UV83" s="170"/>
      <c r="UW83" s="170"/>
      <c r="UX83" s="170"/>
      <c r="UY83" s="170"/>
      <c r="UZ83" s="170"/>
      <c r="VA83" s="170"/>
      <c r="VB83" s="170"/>
      <c r="VC83" s="170"/>
      <c r="VD83" s="170"/>
      <c r="VE83" s="170"/>
      <c r="VF83" s="170"/>
      <c r="VG83" s="170"/>
      <c r="VH83" s="170"/>
      <c r="VI83" s="170"/>
      <c r="VJ83" s="170"/>
      <c r="VM83" s="171">
        <f>IF(AND($VQ83&gt;0,COUNTA(H83:VJ83)=0),0,IF(AND(COUNTBLANK(D83)=0,CNGE_2024_M1_Secc3!$Q726="X",COUNTA(H83:VJ83)=0),0,IF(AND(COUNTBLANK(D83)=0,CNGE_2024_M1_Secc3!$Q726="",COUNTA(H83:VJ83)&gt;0),0,IF(AND(COUNTBLANK(D83)=1,COUNTA(H83:VJ83)=0),0,1))))</f>
        <v>0</v>
      </c>
      <c r="VN83" s="194">
        <f t="shared" si="0"/>
        <v>0</v>
      </c>
      <c r="VO83" s="200">
        <f>IF(AND(CNGE_2024_M1_Secc3!$Q726="X",COUNTA(H83:VJ83)&gt;0),1,0)</f>
        <v>0</v>
      </c>
      <c r="VP83" s="211">
        <f>IF(SUM(H83:VJ83)=SUM(CNGE_2024_M1_Secc3!S726:AD726),0,1)</f>
        <v>0</v>
      </c>
      <c r="VQ83" s="200">
        <f>IF(COUNTIF(CNGE_2024_M1_Secc3!M137,"NA")&gt;0,1,IF(AND(CNGE_2024_M1_Secc3!S137&lt;&gt;"",CNGE_2024_M1_Secc3!S137&lt;&gt;1),1,0))</f>
        <v>0</v>
      </c>
    </row>
    <row r="84" spans="1:589" customFormat="1" ht="15" customHeight="1">
      <c r="A84" s="115"/>
      <c r="B84" s="87"/>
      <c r="C84" s="32" t="s">
        <v>140</v>
      </c>
      <c r="D84" s="361" t="str">
        <f>IF(CNGE_2024_M1_Secc3!D138="","",CNGE_2024_M1_Secc3!D138)</f>
        <v/>
      </c>
      <c r="E84" s="361"/>
      <c r="F84" s="361"/>
      <c r="G84" s="361"/>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0"/>
      <c r="DF84" s="170"/>
      <c r="DG84" s="170"/>
      <c r="DH84" s="170"/>
      <c r="DI84" s="170"/>
      <c r="DJ84" s="170"/>
      <c r="DK84" s="170"/>
      <c r="DL84" s="170"/>
      <c r="DM84" s="170"/>
      <c r="DN84" s="170"/>
      <c r="DO84" s="170"/>
      <c r="DP84" s="170"/>
      <c r="DQ84" s="170"/>
      <c r="DR84" s="170"/>
      <c r="DS84" s="170"/>
      <c r="DT84" s="170"/>
      <c r="DU84" s="170"/>
      <c r="DV84" s="170"/>
      <c r="DW84" s="170"/>
      <c r="DX84" s="170"/>
      <c r="DY84" s="170"/>
      <c r="DZ84" s="170"/>
      <c r="EA84" s="170"/>
      <c r="EB84" s="170"/>
      <c r="EC84" s="170"/>
      <c r="ED84" s="170"/>
      <c r="EE84" s="170"/>
      <c r="EF84" s="170"/>
      <c r="EG84" s="170"/>
      <c r="EH84" s="170"/>
      <c r="EI84" s="170"/>
      <c r="EJ84" s="170"/>
      <c r="EK84" s="170"/>
      <c r="EL84" s="170"/>
      <c r="EM84" s="170"/>
      <c r="EN84" s="170"/>
      <c r="EO84" s="170"/>
      <c r="EP84" s="170"/>
      <c r="EQ84" s="170"/>
      <c r="ER84" s="170"/>
      <c r="ES84" s="170"/>
      <c r="ET84" s="170"/>
      <c r="EU84" s="170"/>
      <c r="EV84" s="170"/>
      <c r="EW84" s="170"/>
      <c r="EX84" s="170"/>
      <c r="EY84" s="170"/>
      <c r="EZ84" s="170"/>
      <c r="FA84" s="170"/>
      <c r="FB84" s="170"/>
      <c r="FC84" s="170"/>
      <c r="FD84" s="170"/>
      <c r="FE84" s="170"/>
      <c r="FF84" s="170"/>
      <c r="FG84" s="170"/>
      <c r="FH84" s="170"/>
      <c r="FI84" s="170"/>
      <c r="FJ84" s="170"/>
      <c r="FK84" s="170"/>
      <c r="FL84" s="170"/>
      <c r="FM84" s="170"/>
      <c r="FN84" s="170"/>
      <c r="FO84" s="170"/>
      <c r="FP84" s="170"/>
      <c r="FQ84" s="170"/>
      <c r="FR84" s="170"/>
      <c r="FS84" s="170"/>
      <c r="FT84" s="170"/>
      <c r="FU84" s="170"/>
      <c r="FV84" s="170"/>
      <c r="FW84" s="170"/>
      <c r="FX84" s="170"/>
      <c r="FY84" s="170"/>
      <c r="FZ84" s="170"/>
      <c r="GA84" s="170"/>
      <c r="GB84" s="170"/>
      <c r="GC84" s="170"/>
      <c r="GD84" s="170"/>
      <c r="GE84" s="170"/>
      <c r="GF84" s="170"/>
      <c r="GG84" s="170"/>
      <c r="GH84" s="170"/>
      <c r="GI84" s="170"/>
      <c r="GJ84" s="170"/>
      <c r="GK84" s="170"/>
      <c r="GL84" s="170"/>
      <c r="GM84" s="170"/>
      <c r="GN84" s="170"/>
      <c r="GO84" s="170"/>
      <c r="GP84" s="170"/>
      <c r="GQ84" s="170"/>
      <c r="GR84" s="170"/>
      <c r="GS84" s="170"/>
      <c r="GT84" s="170"/>
      <c r="GU84" s="170"/>
      <c r="GV84" s="170"/>
      <c r="GW84" s="170"/>
      <c r="GX84" s="170"/>
      <c r="GY84" s="170"/>
      <c r="GZ84" s="170"/>
      <c r="HA84" s="170"/>
      <c r="HB84" s="170"/>
      <c r="HC84" s="170"/>
      <c r="HD84" s="170"/>
      <c r="HE84" s="170"/>
      <c r="HF84" s="170"/>
      <c r="HG84" s="170"/>
      <c r="HH84" s="170"/>
      <c r="HI84" s="170"/>
      <c r="HJ84" s="170"/>
      <c r="HK84" s="170"/>
      <c r="HL84" s="170"/>
      <c r="HM84" s="170"/>
      <c r="HN84" s="170"/>
      <c r="HO84" s="170"/>
      <c r="HP84" s="170"/>
      <c r="HQ84" s="170"/>
      <c r="HR84" s="170"/>
      <c r="HS84" s="170"/>
      <c r="HT84" s="170"/>
      <c r="HU84" s="170"/>
      <c r="HV84" s="170"/>
      <c r="HW84" s="170"/>
      <c r="HX84" s="170"/>
      <c r="HY84" s="170"/>
      <c r="HZ84" s="170"/>
      <c r="IA84" s="170"/>
      <c r="IB84" s="170"/>
      <c r="IC84" s="170"/>
      <c r="ID84" s="170"/>
      <c r="IE84" s="170"/>
      <c r="IF84" s="170"/>
      <c r="IG84" s="170"/>
      <c r="IH84" s="170"/>
      <c r="II84" s="170"/>
      <c r="IJ84" s="170"/>
      <c r="IK84" s="170"/>
      <c r="IL84" s="170"/>
      <c r="IM84" s="170"/>
      <c r="IN84" s="170"/>
      <c r="IO84" s="170"/>
      <c r="IP84" s="170"/>
      <c r="IQ84" s="170"/>
      <c r="IR84" s="170"/>
      <c r="IS84" s="170"/>
      <c r="IT84" s="170"/>
      <c r="IU84" s="170"/>
      <c r="IV84" s="170"/>
      <c r="IW84" s="170"/>
      <c r="IX84" s="170"/>
      <c r="IY84" s="170"/>
      <c r="IZ84" s="170"/>
      <c r="JA84" s="170"/>
      <c r="JB84" s="170"/>
      <c r="JC84" s="170"/>
      <c r="JD84" s="170"/>
      <c r="JE84" s="170"/>
      <c r="JF84" s="170"/>
      <c r="JG84" s="170"/>
      <c r="JH84" s="170"/>
      <c r="JI84" s="170"/>
      <c r="JJ84" s="170"/>
      <c r="JK84" s="170"/>
      <c r="JL84" s="170"/>
      <c r="JM84" s="170"/>
      <c r="JN84" s="170"/>
      <c r="JO84" s="170"/>
      <c r="JP84" s="170"/>
      <c r="JQ84" s="170"/>
      <c r="JR84" s="170"/>
      <c r="JS84" s="170"/>
      <c r="JT84" s="170"/>
      <c r="JU84" s="170"/>
      <c r="JV84" s="170"/>
      <c r="JW84" s="170"/>
      <c r="JX84" s="170"/>
      <c r="JY84" s="170"/>
      <c r="JZ84" s="170"/>
      <c r="KA84" s="170"/>
      <c r="KB84" s="170"/>
      <c r="KC84" s="170"/>
      <c r="KD84" s="170"/>
      <c r="KE84" s="170"/>
      <c r="KF84" s="170"/>
      <c r="KG84" s="170"/>
      <c r="KH84" s="170"/>
      <c r="KI84" s="170"/>
      <c r="KJ84" s="170"/>
      <c r="KK84" s="170"/>
      <c r="KL84" s="170"/>
      <c r="KM84" s="170"/>
      <c r="KN84" s="170"/>
      <c r="KO84" s="170"/>
      <c r="KP84" s="170"/>
      <c r="KQ84" s="170"/>
      <c r="KR84" s="170"/>
      <c r="KS84" s="170"/>
      <c r="KT84" s="170"/>
      <c r="KU84" s="170"/>
      <c r="KV84" s="170"/>
      <c r="KW84" s="170"/>
      <c r="KX84" s="170"/>
      <c r="KY84" s="170"/>
      <c r="KZ84" s="170"/>
      <c r="LA84" s="170"/>
      <c r="LB84" s="170"/>
      <c r="LC84" s="170"/>
      <c r="LD84" s="170"/>
      <c r="LE84" s="170"/>
      <c r="LF84" s="170"/>
      <c r="LG84" s="170"/>
      <c r="LH84" s="170"/>
      <c r="LI84" s="170"/>
      <c r="LJ84" s="170"/>
      <c r="LK84" s="170"/>
      <c r="LL84" s="170"/>
      <c r="LM84" s="170"/>
      <c r="LN84" s="170"/>
      <c r="LO84" s="170"/>
      <c r="LP84" s="170"/>
      <c r="LQ84" s="170"/>
      <c r="LR84" s="170"/>
      <c r="LS84" s="170"/>
      <c r="LT84" s="170"/>
      <c r="LU84" s="170"/>
      <c r="LV84" s="170"/>
      <c r="LW84" s="170"/>
      <c r="LX84" s="170"/>
      <c r="LY84" s="170"/>
      <c r="LZ84" s="170"/>
      <c r="MA84" s="170"/>
      <c r="MB84" s="170"/>
      <c r="MC84" s="170"/>
      <c r="MD84" s="170"/>
      <c r="ME84" s="170"/>
      <c r="MF84" s="170"/>
      <c r="MG84" s="170"/>
      <c r="MH84" s="170"/>
      <c r="MI84" s="170"/>
      <c r="MJ84" s="170"/>
      <c r="MK84" s="170"/>
      <c r="ML84" s="170"/>
      <c r="MM84" s="170"/>
      <c r="MN84" s="170"/>
      <c r="MO84" s="170"/>
      <c r="MP84" s="170"/>
      <c r="MQ84" s="170"/>
      <c r="MR84" s="170"/>
      <c r="MS84" s="170"/>
      <c r="MT84" s="170"/>
      <c r="MU84" s="170"/>
      <c r="MV84" s="170"/>
      <c r="MW84" s="170"/>
      <c r="MX84" s="170"/>
      <c r="MY84" s="170"/>
      <c r="MZ84" s="170"/>
      <c r="NA84" s="170"/>
      <c r="NB84" s="170"/>
      <c r="NC84" s="170"/>
      <c r="ND84" s="170"/>
      <c r="NE84" s="170"/>
      <c r="NF84" s="170"/>
      <c r="NG84" s="170"/>
      <c r="NH84" s="170"/>
      <c r="NI84" s="170"/>
      <c r="NJ84" s="170"/>
      <c r="NK84" s="170"/>
      <c r="NL84" s="170"/>
      <c r="NM84" s="170"/>
      <c r="NN84" s="170"/>
      <c r="NO84" s="170"/>
      <c r="NP84" s="170"/>
      <c r="NQ84" s="170"/>
      <c r="NR84" s="170"/>
      <c r="NS84" s="170"/>
      <c r="NT84" s="170"/>
      <c r="NU84" s="170"/>
      <c r="NV84" s="170"/>
      <c r="NW84" s="170"/>
      <c r="NX84" s="170"/>
      <c r="NY84" s="170"/>
      <c r="NZ84" s="170"/>
      <c r="OA84" s="170"/>
      <c r="OB84" s="170"/>
      <c r="OC84" s="170"/>
      <c r="OD84" s="170"/>
      <c r="OE84" s="170"/>
      <c r="OF84" s="170"/>
      <c r="OG84" s="170"/>
      <c r="OH84" s="170"/>
      <c r="OI84" s="170"/>
      <c r="OJ84" s="170"/>
      <c r="OK84" s="170"/>
      <c r="OL84" s="170"/>
      <c r="OM84" s="170"/>
      <c r="ON84" s="170"/>
      <c r="OO84" s="170"/>
      <c r="OP84" s="170"/>
      <c r="OQ84" s="170"/>
      <c r="OR84" s="170"/>
      <c r="OS84" s="170"/>
      <c r="OT84" s="170"/>
      <c r="OU84" s="170"/>
      <c r="OV84" s="170"/>
      <c r="OW84" s="170"/>
      <c r="OX84" s="170"/>
      <c r="OY84" s="170"/>
      <c r="OZ84" s="170"/>
      <c r="PA84" s="170"/>
      <c r="PB84" s="170"/>
      <c r="PC84" s="170"/>
      <c r="PD84" s="170"/>
      <c r="PE84" s="170"/>
      <c r="PF84" s="170"/>
      <c r="PG84" s="170"/>
      <c r="PH84" s="170"/>
      <c r="PI84" s="170"/>
      <c r="PJ84" s="170"/>
      <c r="PK84" s="170"/>
      <c r="PL84" s="170"/>
      <c r="PM84" s="170"/>
      <c r="PN84" s="170"/>
      <c r="PO84" s="170"/>
      <c r="PP84" s="170"/>
      <c r="PQ84" s="170"/>
      <c r="PR84" s="170"/>
      <c r="PS84" s="170"/>
      <c r="PT84" s="170"/>
      <c r="PU84" s="170"/>
      <c r="PV84" s="170"/>
      <c r="PW84" s="170"/>
      <c r="PX84" s="170"/>
      <c r="PY84" s="170"/>
      <c r="PZ84" s="170"/>
      <c r="QA84" s="170"/>
      <c r="QB84" s="170"/>
      <c r="QC84" s="170"/>
      <c r="QD84" s="170"/>
      <c r="QE84" s="170"/>
      <c r="QF84" s="170"/>
      <c r="QG84" s="170"/>
      <c r="QH84" s="170"/>
      <c r="QI84" s="170"/>
      <c r="QJ84" s="170"/>
      <c r="QK84" s="170"/>
      <c r="QL84" s="170"/>
      <c r="QM84" s="170"/>
      <c r="QN84" s="170"/>
      <c r="QO84" s="170"/>
      <c r="QP84" s="170"/>
      <c r="QQ84" s="170"/>
      <c r="QR84" s="170"/>
      <c r="QS84" s="170"/>
      <c r="QT84" s="170"/>
      <c r="QU84" s="170"/>
      <c r="QV84" s="170"/>
      <c r="QW84" s="170"/>
      <c r="QX84" s="170"/>
      <c r="QY84" s="170"/>
      <c r="QZ84" s="170"/>
      <c r="RA84" s="170"/>
      <c r="RB84" s="170"/>
      <c r="RC84" s="170"/>
      <c r="RD84" s="170"/>
      <c r="RE84" s="170"/>
      <c r="RF84" s="170"/>
      <c r="RG84" s="170"/>
      <c r="RH84" s="170"/>
      <c r="RI84" s="170"/>
      <c r="RJ84" s="170"/>
      <c r="RK84" s="170"/>
      <c r="RL84" s="170"/>
      <c r="RM84" s="170"/>
      <c r="RN84" s="170"/>
      <c r="RO84" s="170"/>
      <c r="RP84" s="170"/>
      <c r="RQ84" s="170"/>
      <c r="RR84" s="170"/>
      <c r="RS84" s="170"/>
      <c r="RT84" s="170"/>
      <c r="RU84" s="170"/>
      <c r="RV84" s="170"/>
      <c r="RW84" s="170"/>
      <c r="RX84" s="170"/>
      <c r="RY84" s="170"/>
      <c r="RZ84" s="170"/>
      <c r="SA84" s="170"/>
      <c r="SB84" s="170"/>
      <c r="SC84" s="170"/>
      <c r="SD84" s="170"/>
      <c r="SE84" s="170"/>
      <c r="SF84" s="170"/>
      <c r="SG84" s="170"/>
      <c r="SH84" s="170"/>
      <c r="SI84" s="170"/>
      <c r="SJ84" s="170"/>
      <c r="SK84" s="170"/>
      <c r="SL84" s="170"/>
      <c r="SM84" s="170"/>
      <c r="SN84" s="170"/>
      <c r="SO84" s="170"/>
      <c r="SP84" s="170"/>
      <c r="SQ84" s="170"/>
      <c r="SR84" s="170"/>
      <c r="SS84" s="170"/>
      <c r="ST84" s="170"/>
      <c r="SU84" s="170"/>
      <c r="SV84" s="170"/>
      <c r="SW84" s="170"/>
      <c r="SX84" s="170"/>
      <c r="SY84" s="170"/>
      <c r="SZ84" s="170"/>
      <c r="TA84" s="170"/>
      <c r="TB84" s="170"/>
      <c r="TC84" s="170"/>
      <c r="TD84" s="170"/>
      <c r="TE84" s="170"/>
      <c r="TF84" s="170"/>
      <c r="TG84" s="170"/>
      <c r="TH84" s="170"/>
      <c r="TI84" s="170"/>
      <c r="TJ84" s="170"/>
      <c r="TK84" s="170"/>
      <c r="TL84" s="170"/>
      <c r="TM84" s="170"/>
      <c r="TN84" s="170"/>
      <c r="TO84" s="170"/>
      <c r="TP84" s="170"/>
      <c r="TQ84" s="170"/>
      <c r="TR84" s="170"/>
      <c r="TS84" s="170"/>
      <c r="TT84" s="170"/>
      <c r="TU84" s="170"/>
      <c r="TV84" s="170"/>
      <c r="TW84" s="170"/>
      <c r="TX84" s="170"/>
      <c r="TY84" s="170"/>
      <c r="TZ84" s="170"/>
      <c r="UA84" s="170"/>
      <c r="UB84" s="170"/>
      <c r="UC84" s="170"/>
      <c r="UD84" s="170"/>
      <c r="UE84" s="170"/>
      <c r="UF84" s="170"/>
      <c r="UG84" s="170"/>
      <c r="UH84" s="170"/>
      <c r="UI84" s="170"/>
      <c r="UJ84" s="170"/>
      <c r="UK84" s="170"/>
      <c r="UL84" s="170"/>
      <c r="UM84" s="170"/>
      <c r="UN84" s="170"/>
      <c r="UO84" s="170"/>
      <c r="UP84" s="170"/>
      <c r="UQ84" s="170"/>
      <c r="UR84" s="170"/>
      <c r="US84" s="170"/>
      <c r="UT84" s="170"/>
      <c r="UU84" s="170"/>
      <c r="UV84" s="170"/>
      <c r="UW84" s="170"/>
      <c r="UX84" s="170"/>
      <c r="UY84" s="170"/>
      <c r="UZ84" s="170"/>
      <c r="VA84" s="170"/>
      <c r="VB84" s="170"/>
      <c r="VC84" s="170"/>
      <c r="VD84" s="170"/>
      <c r="VE84" s="170"/>
      <c r="VF84" s="170"/>
      <c r="VG84" s="170"/>
      <c r="VH84" s="170"/>
      <c r="VI84" s="170"/>
      <c r="VJ84" s="170"/>
      <c r="VM84" s="171">
        <f>IF(AND($VQ84&gt;0,COUNTA(H84:VJ84)=0),0,IF(AND(COUNTBLANK(D84)=0,CNGE_2024_M1_Secc3!$Q727="X",COUNTA(H84:VJ84)=0),0,IF(AND(COUNTBLANK(D84)=0,CNGE_2024_M1_Secc3!$Q727="",COUNTA(H84:VJ84)&gt;0),0,IF(AND(COUNTBLANK(D84)=1,COUNTA(H84:VJ84)=0),0,1))))</f>
        <v>0</v>
      </c>
      <c r="VN84" s="194">
        <f t="shared" si="0"/>
        <v>0</v>
      </c>
      <c r="VO84" s="200">
        <f>IF(AND(CNGE_2024_M1_Secc3!$Q727="X",COUNTA(H84:VJ84)&gt;0),1,0)</f>
        <v>0</v>
      </c>
      <c r="VP84" s="211">
        <f>IF(SUM(H84:VJ84)=SUM(CNGE_2024_M1_Secc3!S727:AD727),0,1)</f>
        <v>0</v>
      </c>
      <c r="VQ84" s="200">
        <f>IF(COUNTIF(CNGE_2024_M1_Secc3!M138,"NA")&gt;0,1,IF(AND(CNGE_2024_M1_Secc3!S138&lt;&gt;"",CNGE_2024_M1_Secc3!S138&lt;&gt;1),1,0))</f>
        <v>0</v>
      </c>
    </row>
    <row r="85" spans="1:589" customFormat="1" ht="15" customHeight="1">
      <c r="A85" s="115"/>
      <c r="B85" s="87"/>
      <c r="C85" s="32" t="s">
        <v>141</v>
      </c>
      <c r="D85" s="361" t="str">
        <f>IF(CNGE_2024_M1_Secc3!D139="","",CNGE_2024_M1_Secc3!D139)</f>
        <v/>
      </c>
      <c r="E85" s="361"/>
      <c r="F85" s="361"/>
      <c r="G85" s="361"/>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70"/>
      <c r="DL85" s="170"/>
      <c r="DM85" s="170"/>
      <c r="DN85" s="170"/>
      <c r="DO85" s="170"/>
      <c r="DP85" s="170"/>
      <c r="DQ85" s="170"/>
      <c r="DR85" s="170"/>
      <c r="DS85" s="170"/>
      <c r="DT85" s="170"/>
      <c r="DU85" s="170"/>
      <c r="DV85" s="170"/>
      <c r="DW85" s="170"/>
      <c r="DX85" s="170"/>
      <c r="DY85" s="170"/>
      <c r="DZ85" s="170"/>
      <c r="EA85" s="170"/>
      <c r="EB85" s="170"/>
      <c r="EC85" s="170"/>
      <c r="ED85" s="170"/>
      <c r="EE85" s="170"/>
      <c r="EF85" s="170"/>
      <c r="EG85" s="170"/>
      <c r="EH85" s="170"/>
      <c r="EI85" s="170"/>
      <c r="EJ85" s="170"/>
      <c r="EK85" s="170"/>
      <c r="EL85" s="170"/>
      <c r="EM85" s="170"/>
      <c r="EN85" s="170"/>
      <c r="EO85" s="170"/>
      <c r="EP85" s="170"/>
      <c r="EQ85" s="170"/>
      <c r="ER85" s="170"/>
      <c r="ES85" s="170"/>
      <c r="ET85" s="170"/>
      <c r="EU85" s="170"/>
      <c r="EV85" s="170"/>
      <c r="EW85" s="170"/>
      <c r="EX85" s="170"/>
      <c r="EY85" s="170"/>
      <c r="EZ85" s="170"/>
      <c r="FA85" s="170"/>
      <c r="FB85" s="170"/>
      <c r="FC85" s="170"/>
      <c r="FD85" s="170"/>
      <c r="FE85" s="170"/>
      <c r="FF85" s="170"/>
      <c r="FG85" s="170"/>
      <c r="FH85" s="170"/>
      <c r="FI85" s="170"/>
      <c r="FJ85" s="170"/>
      <c r="FK85" s="170"/>
      <c r="FL85" s="170"/>
      <c r="FM85" s="170"/>
      <c r="FN85" s="170"/>
      <c r="FO85" s="170"/>
      <c r="FP85" s="170"/>
      <c r="FQ85" s="170"/>
      <c r="FR85" s="170"/>
      <c r="FS85" s="170"/>
      <c r="FT85" s="170"/>
      <c r="FU85" s="170"/>
      <c r="FV85" s="170"/>
      <c r="FW85" s="170"/>
      <c r="FX85" s="170"/>
      <c r="FY85" s="170"/>
      <c r="FZ85" s="170"/>
      <c r="GA85" s="170"/>
      <c r="GB85" s="170"/>
      <c r="GC85" s="170"/>
      <c r="GD85" s="170"/>
      <c r="GE85" s="170"/>
      <c r="GF85" s="170"/>
      <c r="GG85" s="170"/>
      <c r="GH85" s="170"/>
      <c r="GI85" s="170"/>
      <c r="GJ85" s="170"/>
      <c r="GK85" s="170"/>
      <c r="GL85" s="170"/>
      <c r="GM85" s="170"/>
      <c r="GN85" s="170"/>
      <c r="GO85" s="170"/>
      <c r="GP85" s="170"/>
      <c r="GQ85" s="170"/>
      <c r="GR85" s="170"/>
      <c r="GS85" s="170"/>
      <c r="GT85" s="170"/>
      <c r="GU85" s="170"/>
      <c r="GV85" s="170"/>
      <c r="GW85" s="170"/>
      <c r="GX85" s="170"/>
      <c r="GY85" s="170"/>
      <c r="GZ85" s="170"/>
      <c r="HA85" s="170"/>
      <c r="HB85" s="170"/>
      <c r="HC85" s="170"/>
      <c r="HD85" s="170"/>
      <c r="HE85" s="170"/>
      <c r="HF85" s="170"/>
      <c r="HG85" s="170"/>
      <c r="HH85" s="170"/>
      <c r="HI85" s="170"/>
      <c r="HJ85" s="170"/>
      <c r="HK85" s="170"/>
      <c r="HL85" s="170"/>
      <c r="HM85" s="170"/>
      <c r="HN85" s="170"/>
      <c r="HO85" s="170"/>
      <c r="HP85" s="170"/>
      <c r="HQ85" s="170"/>
      <c r="HR85" s="170"/>
      <c r="HS85" s="170"/>
      <c r="HT85" s="170"/>
      <c r="HU85" s="170"/>
      <c r="HV85" s="170"/>
      <c r="HW85" s="170"/>
      <c r="HX85" s="170"/>
      <c r="HY85" s="170"/>
      <c r="HZ85" s="170"/>
      <c r="IA85" s="170"/>
      <c r="IB85" s="170"/>
      <c r="IC85" s="170"/>
      <c r="ID85" s="170"/>
      <c r="IE85" s="170"/>
      <c r="IF85" s="170"/>
      <c r="IG85" s="170"/>
      <c r="IH85" s="170"/>
      <c r="II85" s="170"/>
      <c r="IJ85" s="170"/>
      <c r="IK85" s="170"/>
      <c r="IL85" s="170"/>
      <c r="IM85" s="170"/>
      <c r="IN85" s="170"/>
      <c r="IO85" s="170"/>
      <c r="IP85" s="170"/>
      <c r="IQ85" s="170"/>
      <c r="IR85" s="170"/>
      <c r="IS85" s="170"/>
      <c r="IT85" s="170"/>
      <c r="IU85" s="170"/>
      <c r="IV85" s="170"/>
      <c r="IW85" s="170"/>
      <c r="IX85" s="170"/>
      <c r="IY85" s="170"/>
      <c r="IZ85" s="170"/>
      <c r="JA85" s="170"/>
      <c r="JB85" s="170"/>
      <c r="JC85" s="170"/>
      <c r="JD85" s="170"/>
      <c r="JE85" s="170"/>
      <c r="JF85" s="170"/>
      <c r="JG85" s="170"/>
      <c r="JH85" s="170"/>
      <c r="JI85" s="170"/>
      <c r="JJ85" s="170"/>
      <c r="JK85" s="170"/>
      <c r="JL85" s="170"/>
      <c r="JM85" s="170"/>
      <c r="JN85" s="170"/>
      <c r="JO85" s="170"/>
      <c r="JP85" s="170"/>
      <c r="JQ85" s="170"/>
      <c r="JR85" s="170"/>
      <c r="JS85" s="170"/>
      <c r="JT85" s="170"/>
      <c r="JU85" s="170"/>
      <c r="JV85" s="170"/>
      <c r="JW85" s="170"/>
      <c r="JX85" s="170"/>
      <c r="JY85" s="170"/>
      <c r="JZ85" s="170"/>
      <c r="KA85" s="170"/>
      <c r="KB85" s="170"/>
      <c r="KC85" s="170"/>
      <c r="KD85" s="170"/>
      <c r="KE85" s="170"/>
      <c r="KF85" s="170"/>
      <c r="KG85" s="170"/>
      <c r="KH85" s="170"/>
      <c r="KI85" s="170"/>
      <c r="KJ85" s="170"/>
      <c r="KK85" s="170"/>
      <c r="KL85" s="170"/>
      <c r="KM85" s="170"/>
      <c r="KN85" s="170"/>
      <c r="KO85" s="170"/>
      <c r="KP85" s="170"/>
      <c r="KQ85" s="170"/>
      <c r="KR85" s="170"/>
      <c r="KS85" s="170"/>
      <c r="KT85" s="170"/>
      <c r="KU85" s="170"/>
      <c r="KV85" s="170"/>
      <c r="KW85" s="170"/>
      <c r="KX85" s="170"/>
      <c r="KY85" s="170"/>
      <c r="KZ85" s="170"/>
      <c r="LA85" s="170"/>
      <c r="LB85" s="170"/>
      <c r="LC85" s="170"/>
      <c r="LD85" s="170"/>
      <c r="LE85" s="170"/>
      <c r="LF85" s="170"/>
      <c r="LG85" s="170"/>
      <c r="LH85" s="170"/>
      <c r="LI85" s="170"/>
      <c r="LJ85" s="170"/>
      <c r="LK85" s="170"/>
      <c r="LL85" s="170"/>
      <c r="LM85" s="170"/>
      <c r="LN85" s="170"/>
      <c r="LO85" s="170"/>
      <c r="LP85" s="170"/>
      <c r="LQ85" s="170"/>
      <c r="LR85" s="170"/>
      <c r="LS85" s="170"/>
      <c r="LT85" s="170"/>
      <c r="LU85" s="170"/>
      <c r="LV85" s="170"/>
      <c r="LW85" s="170"/>
      <c r="LX85" s="170"/>
      <c r="LY85" s="170"/>
      <c r="LZ85" s="170"/>
      <c r="MA85" s="170"/>
      <c r="MB85" s="170"/>
      <c r="MC85" s="170"/>
      <c r="MD85" s="170"/>
      <c r="ME85" s="170"/>
      <c r="MF85" s="170"/>
      <c r="MG85" s="170"/>
      <c r="MH85" s="170"/>
      <c r="MI85" s="170"/>
      <c r="MJ85" s="170"/>
      <c r="MK85" s="170"/>
      <c r="ML85" s="170"/>
      <c r="MM85" s="170"/>
      <c r="MN85" s="170"/>
      <c r="MO85" s="170"/>
      <c r="MP85" s="170"/>
      <c r="MQ85" s="170"/>
      <c r="MR85" s="170"/>
      <c r="MS85" s="170"/>
      <c r="MT85" s="170"/>
      <c r="MU85" s="170"/>
      <c r="MV85" s="170"/>
      <c r="MW85" s="170"/>
      <c r="MX85" s="170"/>
      <c r="MY85" s="170"/>
      <c r="MZ85" s="170"/>
      <c r="NA85" s="170"/>
      <c r="NB85" s="170"/>
      <c r="NC85" s="170"/>
      <c r="ND85" s="170"/>
      <c r="NE85" s="170"/>
      <c r="NF85" s="170"/>
      <c r="NG85" s="170"/>
      <c r="NH85" s="170"/>
      <c r="NI85" s="170"/>
      <c r="NJ85" s="170"/>
      <c r="NK85" s="170"/>
      <c r="NL85" s="170"/>
      <c r="NM85" s="170"/>
      <c r="NN85" s="170"/>
      <c r="NO85" s="170"/>
      <c r="NP85" s="170"/>
      <c r="NQ85" s="170"/>
      <c r="NR85" s="170"/>
      <c r="NS85" s="170"/>
      <c r="NT85" s="170"/>
      <c r="NU85" s="170"/>
      <c r="NV85" s="170"/>
      <c r="NW85" s="170"/>
      <c r="NX85" s="170"/>
      <c r="NY85" s="170"/>
      <c r="NZ85" s="170"/>
      <c r="OA85" s="170"/>
      <c r="OB85" s="170"/>
      <c r="OC85" s="170"/>
      <c r="OD85" s="170"/>
      <c r="OE85" s="170"/>
      <c r="OF85" s="170"/>
      <c r="OG85" s="170"/>
      <c r="OH85" s="170"/>
      <c r="OI85" s="170"/>
      <c r="OJ85" s="170"/>
      <c r="OK85" s="170"/>
      <c r="OL85" s="170"/>
      <c r="OM85" s="170"/>
      <c r="ON85" s="170"/>
      <c r="OO85" s="170"/>
      <c r="OP85" s="170"/>
      <c r="OQ85" s="170"/>
      <c r="OR85" s="170"/>
      <c r="OS85" s="170"/>
      <c r="OT85" s="170"/>
      <c r="OU85" s="170"/>
      <c r="OV85" s="170"/>
      <c r="OW85" s="170"/>
      <c r="OX85" s="170"/>
      <c r="OY85" s="170"/>
      <c r="OZ85" s="170"/>
      <c r="PA85" s="170"/>
      <c r="PB85" s="170"/>
      <c r="PC85" s="170"/>
      <c r="PD85" s="170"/>
      <c r="PE85" s="170"/>
      <c r="PF85" s="170"/>
      <c r="PG85" s="170"/>
      <c r="PH85" s="170"/>
      <c r="PI85" s="170"/>
      <c r="PJ85" s="170"/>
      <c r="PK85" s="170"/>
      <c r="PL85" s="170"/>
      <c r="PM85" s="170"/>
      <c r="PN85" s="170"/>
      <c r="PO85" s="170"/>
      <c r="PP85" s="170"/>
      <c r="PQ85" s="170"/>
      <c r="PR85" s="170"/>
      <c r="PS85" s="170"/>
      <c r="PT85" s="170"/>
      <c r="PU85" s="170"/>
      <c r="PV85" s="170"/>
      <c r="PW85" s="170"/>
      <c r="PX85" s="170"/>
      <c r="PY85" s="170"/>
      <c r="PZ85" s="170"/>
      <c r="QA85" s="170"/>
      <c r="QB85" s="170"/>
      <c r="QC85" s="170"/>
      <c r="QD85" s="170"/>
      <c r="QE85" s="170"/>
      <c r="QF85" s="170"/>
      <c r="QG85" s="170"/>
      <c r="QH85" s="170"/>
      <c r="QI85" s="170"/>
      <c r="QJ85" s="170"/>
      <c r="QK85" s="170"/>
      <c r="QL85" s="170"/>
      <c r="QM85" s="170"/>
      <c r="QN85" s="170"/>
      <c r="QO85" s="170"/>
      <c r="QP85" s="170"/>
      <c r="QQ85" s="170"/>
      <c r="QR85" s="170"/>
      <c r="QS85" s="170"/>
      <c r="QT85" s="170"/>
      <c r="QU85" s="170"/>
      <c r="QV85" s="170"/>
      <c r="QW85" s="170"/>
      <c r="QX85" s="170"/>
      <c r="QY85" s="170"/>
      <c r="QZ85" s="170"/>
      <c r="RA85" s="170"/>
      <c r="RB85" s="170"/>
      <c r="RC85" s="170"/>
      <c r="RD85" s="170"/>
      <c r="RE85" s="170"/>
      <c r="RF85" s="170"/>
      <c r="RG85" s="170"/>
      <c r="RH85" s="170"/>
      <c r="RI85" s="170"/>
      <c r="RJ85" s="170"/>
      <c r="RK85" s="170"/>
      <c r="RL85" s="170"/>
      <c r="RM85" s="170"/>
      <c r="RN85" s="170"/>
      <c r="RO85" s="170"/>
      <c r="RP85" s="170"/>
      <c r="RQ85" s="170"/>
      <c r="RR85" s="170"/>
      <c r="RS85" s="170"/>
      <c r="RT85" s="170"/>
      <c r="RU85" s="170"/>
      <c r="RV85" s="170"/>
      <c r="RW85" s="170"/>
      <c r="RX85" s="170"/>
      <c r="RY85" s="170"/>
      <c r="RZ85" s="170"/>
      <c r="SA85" s="170"/>
      <c r="SB85" s="170"/>
      <c r="SC85" s="170"/>
      <c r="SD85" s="170"/>
      <c r="SE85" s="170"/>
      <c r="SF85" s="170"/>
      <c r="SG85" s="170"/>
      <c r="SH85" s="170"/>
      <c r="SI85" s="170"/>
      <c r="SJ85" s="170"/>
      <c r="SK85" s="170"/>
      <c r="SL85" s="170"/>
      <c r="SM85" s="170"/>
      <c r="SN85" s="170"/>
      <c r="SO85" s="170"/>
      <c r="SP85" s="170"/>
      <c r="SQ85" s="170"/>
      <c r="SR85" s="170"/>
      <c r="SS85" s="170"/>
      <c r="ST85" s="170"/>
      <c r="SU85" s="170"/>
      <c r="SV85" s="170"/>
      <c r="SW85" s="170"/>
      <c r="SX85" s="170"/>
      <c r="SY85" s="170"/>
      <c r="SZ85" s="170"/>
      <c r="TA85" s="170"/>
      <c r="TB85" s="170"/>
      <c r="TC85" s="170"/>
      <c r="TD85" s="170"/>
      <c r="TE85" s="170"/>
      <c r="TF85" s="170"/>
      <c r="TG85" s="170"/>
      <c r="TH85" s="170"/>
      <c r="TI85" s="170"/>
      <c r="TJ85" s="170"/>
      <c r="TK85" s="170"/>
      <c r="TL85" s="170"/>
      <c r="TM85" s="170"/>
      <c r="TN85" s="170"/>
      <c r="TO85" s="170"/>
      <c r="TP85" s="170"/>
      <c r="TQ85" s="170"/>
      <c r="TR85" s="170"/>
      <c r="TS85" s="170"/>
      <c r="TT85" s="170"/>
      <c r="TU85" s="170"/>
      <c r="TV85" s="170"/>
      <c r="TW85" s="170"/>
      <c r="TX85" s="170"/>
      <c r="TY85" s="170"/>
      <c r="TZ85" s="170"/>
      <c r="UA85" s="170"/>
      <c r="UB85" s="170"/>
      <c r="UC85" s="170"/>
      <c r="UD85" s="170"/>
      <c r="UE85" s="170"/>
      <c r="UF85" s="170"/>
      <c r="UG85" s="170"/>
      <c r="UH85" s="170"/>
      <c r="UI85" s="170"/>
      <c r="UJ85" s="170"/>
      <c r="UK85" s="170"/>
      <c r="UL85" s="170"/>
      <c r="UM85" s="170"/>
      <c r="UN85" s="170"/>
      <c r="UO85" s="170"/>
      <c r="UP85" s="170"/>
      <c r="UQ85" s="170"/>
      <c r="UR85" s="170"/>
      <c r="US85" s="170"/>
      <c r="UT85" s="170"/>
      <c r="UU85" s="170"/>
      <c r="UV85" s="170"/>
      <c r="UW85" s="170"/>
      <c r="UX85" s="170"/>
      <c r="UY85" s="170"/>
      <c r="UZ85" s="170"/>
      <c r="VA85" s="170"/>
      <c r="VB85" s="170"/>
      <c r="VC85" s="170"/>
      <c r="VD85" s="170"/>
      <c r="VE85" s="170"/>
      <c r="VF85" s="170"/>
      <c r="VG85" s="170"/>
      <c r="VH85" s="170"/>
      <c r="VI85" s="170"/>
      <c r="VJ85" s="170"/>
      <c r="VM85" s="171">
        <f>IF(AND($VQ85&gt;0,COUNTA(H85:VJ85)=0),0,IF(AND(COUNTBLANK(D85)=0,CNGE_2024_M1_Secc3!$Q728="X",COUNTA(H85:VJ85)=0),0,IF(AND(COUNTBLANK(D85)=0,CNGE_2024_M1_Secc3!$Q728="",COUNTA(H85:VJ85)&gt;0),0,IF(AND(COUNTBLANK(D85)=1,COUNTA(H85:VJ85)=0),0,1))))</f>
        <v>0</v>
      </c>
      <c r="VN85" s="194">
        <f t="shared" si="0"/>
        <v>0</v>
      </c>
      <c r="VO85" s="200">
        <f>IF(AND(CNGE_2024_M1_Secc3!$Q728="X",COUNTA(H85:VJ85)&gt;0),1,0)</f>
        <v>0</v>
      </c>
      <c r="VP85" s="211">
        <f>IF(SUM(H85:VJ85)=SUM(CNGE_2024_M1_Secc3!S728:AD728),0,1)</f>
        <v>0</v>
      </c>
      <c r="VQ85" s="200">
        <f>IF(COUNTIF(CNGE_2024_M1_Secc3!M139,"NA")&gt;0,1,IF(AND(CNGE_2024_M1_Secc3!S139&lt;&gt;"",CNGE_2024_M1_Secc3!S139&lt;&gt;1),1,0))</f>
        <v>0</v>
      </c>
    </row>
    <row r="86" spans="1:589" customFormat="1" ht="15" customHeight="1">
      <c r="A86" s="115"/>
      <c r="B86" s="87"/>
      <c r="C86" s="32" t="s">
        <v>142</v>
      </c>
      <c r="D86" s="361" t="str">
        <f>IF(CNGE_2024_M1_Secc3!D140="","",CNGE_2024_M1_Secc3!D140)</f>
        <v/>
      </c>
      <c r="E86" s="361"/>
      <c r="F86" s="361"/>
      <c r="G86" s="361"/>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170"/>
      <c r="AK86" s="170"/>
      <c r="AL86" s="170"/>
      <c r="AM86" s="170"/>
      <c r="AN86" s="170"/>
      <c r="AO86" s="170"/>
      <c r="AP86" s="170"/>
      <c r="AQ86" s="170"/>
      <c r="AR86" s="170"/>
      <c r="AS86" s="170"/>
      <c r="AT86" s="170"/>
      <c r="AU86" s="170"/>
      <c r="AV86" s="170"/>
      <c r="AW86" s="170"/>
      <c r="AX86" s="170"/>
      <c r="AY86" s="170"/>
      <c r="AZ86" s="170"/>
      <c r="BA86" s="170"/>
      <c r="BB86" s="170"/>
      <c r="BC86" s="170"/>
      <c r="BD86" s="170"/>
      <c r="BE86" s="170"/>
      <c r="BF86" s="170"/>
      <c r="BG86" s="170"/>
      <c r="BH86" s="170"/>
      <c r="BI86" s="170"/>
      <c r="BJ86" s="170"/>
      <c r="BK86" s="170"/>
      <c r="BL86" s="170"/>
      <c r="BM86" s="170"/>
      <c r="BN86" s="170"/>
      <c r="BO86" s="170"/>
      <c r="BP86" s="170"/>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170"/>
      <c r="DQ86" s="170"/>
      <c r="DR86" s="170"/>
      <c r="DS86" s="170"/>
      <c r="DT86" s="170"/>
      <c r="DU86" s="170"/>
      <c r="DV86" s="170"/>
      <c r="DW86" s="170"/>
      <c r="DX86" s="170"/>
      <c r="DY86" s="170"/>
      <c r="DZ86" s="170"/>
      <c r="EA86" s="170"/>
      <c r="EB86" s="170"/>
      <c r="EC86" s="170"/>
      <c r="ED86" s="170"/>
      <c r="EE86" s="170"/>
      <c r="EF86" s="170"/>
      <c r="EG86" s="170"/>
      <c r="EH86" s="170"/>
      <c r="EI86" s="170"/>
      <c r="EJ86" s="170"/>
      <c r="EK86" s="170"/>
      <c r="EL86" s="170"/>
      <c r="EM86" s="170"/>
      <c r="EN86" s="170"/>
      <c r="EO86" s="170"/>
      <c r="EP86" s="170"/>
      <c r="EQ86" s="170"/>
      <c r="ER86" s="170"/>
      <c r="ES86" s="170"/>
      <c r="ET86" s="170"/>
      <c r="EU86" s="170"/>
      <c r="EV86" s="170"/>
      <c r="EW86" s="170"/>
      <c r="EX86" s="170"/>
      <c r="EY86" s="170"/>
      <c r="EZ86" s="170"/>
      <c r="FA86" s="170"/>
      <c r="FB86" s="170"/>
      <c r="FC86" s="170"/>
      <c r="FD86" s="170"/>
      <c r="FE86" s="170"/>
      <c r="FF86" s="170"/>
      <c r="FG86" s="170"/>
      <c r="FH86" s="170"/>
      <c r="FI86" s="170"/>
      <c r="FJ86" s="170"/>
      <c r="FK86" s="170"/>
      <c r="FL86" s="170"/>
      <c r="FM86" s="170"/>
      <c r="FN86" s="170"/>
      <c r="FO86" s="170"/>
      <c r="FP86" s="170"/>
      <c r="FQ86" s="170"/>
      <c r="FR86" s="170"/>
      <c r="FS86" s="170"/>
      <c r="FT86" s="170"/>
      <c r="FU86" s="170"/>
      <c r="FV86" s="170"/>
      <c r="FW86" s="170"/>
      <c r="FX86" s="170"/>
      <c r="FY86" s="170"/>
      <c r="FZ86" s="170"/>
      <c r="GA86" s="170"/>
      <c r="GB86" s="170"/>
      <c r="GC86" s="170"/>
      <c r="GD86" s="170"/>
      <c r="GE86" s="170"/>
      <c r="GF86" s="170"/>
      <c r="GG86" s="170"/>
      <c r="GH86" s="170"/>
      <c r="GI86" s="170"/>
      <c r="GJ86" s="170"/>
      <c r="GK86" s="170"/>
      <c r="GL86" s="170"/>
      <c r="GM86" s="170"/>
      <c r="GN86" s="170"/>
      <c r="GO86" s="170"/>
      <c r="GP86" s="170"/>
      <c r="GQ86" s="170"/>
      <c r="GR86" s="170"/>
      <c r="GS86" s="170"/>
      <c r="GT86" s="170"/>
      <c r="GU86" s="170"/>
      <c r="GV86" s="170"/>
      <c r="GW86" s="170"/>
      <c r="GX86" s="170"/>
      <c r="GY86" s="170"/>
      <c r="GZ86" s="170"/>
      <c r="HA86" s="170"/>
      <c r="HB86" s="170"/>
      <c r="HC86" s="170"/>
      <c r="HD86" s="170"/>
      <c r="HE86" s="170"/>
      <c r="HF86" s="170"/>
      <c r="HG86" s="170"/>
      <c r="HH86" s="170"/>
      <c r="HI86" s="170"/>
      <c r="HJ86" s="170"/>
      <c r="HK86" s="170"/>
      <c r="HL86" s="170"/>
      <c r="HM86" s="170"/>
      <c r="HN86" s="170"/>
      <c r="HO86" s="170"/>
      <c r="HP86" s="170"/>
      <c r="HQ86" s="170"/>
      <c r="HR86" s="170"/>
      <c r="HS86" s="170"/>
      <c r="HT86" s="170"/>
      <c r="HU86" s="170"/>
      <c r="HV86" s="170"/>
      <c r="HW86" s="170"/>
      <c r="HX86" s="170"/>
      <c r="HY86" s="170"/>
      <c r="HZ86" s="170"/>
      <c r="IA86" s="170"/>
      <c r="IB86" s="170"/>
      <c r="IC86" s="170"/>
      <c r="ID86" s="170"/>
      <c r="IE86" s="170"/>
      <c r="IF86" s="170"/>
      <c r="IG86" s="170"/>
      <c r="IH86" s="170"/>
      <c r="II86" s="170"/>
      <c r="IJ86" s="170"/>
      <c r="IK86" s="170"/>
      <c r="IL86" s="170"/>
      <c r="IM86" s="170"/>
      <c r="IN86" s="170"/>
      <c r="IO86" s="170"/>
      <c r="IP86" s="170"/>
      <c r="IQ86" s="170"/>
      <c r="IR86" s="170"/>
      <c r="IS86" s="170"/>
      <c r="IT86" s="170"/>
      <c r="IU86" s="170"/>
      <c r="IV86" s="170"/>
      <c r="IW86" s="170"/>
      <c r="IX86" s="170"/>
      <c r="IY86" s="170"/>
      <c r="IZ86" s="170"/>
      <c r="JA86" s="170"/>
      <c r="JB86" s="170"/>
      <c r="JC86" s="170"/>
      <c r="JD86" s="170"/>
      <c r="JE86" s="170"/>
      <c r="JF86" s="170"/>
      <c r="JG86" s="170"/>
      <c r="JH86" s="170"/>
      <c r="JI86" s="170"/>
      <c r="JJ86" s="170"/>
      <c r="JK86" s="170"/>
      <c r="JL86" s="170"/>
      <c r="JM86" s="170"/>
      <c r="JN86" s="170"/>
      <c r="JO86" s="170"/>
      <c r="JP86" s="170"/>
      <c r="JQ86" s="170"/>
      <c r="JR86" s="170"/>
      <c r="JS86" s="170"/>
      <c r="JT86" s="170"/>
      <c r="JU86" s="170"/>
      <c r="JV86" s="170"/>
      <c r="JW86" s="170"/>
      <c r="JX86" s="170"/>
      <c r="JY86" s="170"/>
      <c r="JZ86" s="170"/>
      <c r="KA86" s="170"/>
      <c r="KB86" s="170"/>
      <c r="KC86" s="170"/>
      <c r="KD86" s="170"/>
      <c r="KE86" s="170"/>
      <c r="KF86" s="170"/>
      <c r="KG86" s="170"/>
      <c r="KH86" s="170"/>
      <c r="KI86" s="170"/>
      <c r="KJ86" s="170"/>
      <c r="KK86" s="170"/>
      <c r="KL86" s="170"/>
      <c r="KM86" s="170"/>
      <c r="KN86" s="170"/>
      <c r="KO86" s="170"/>
      <c r="KP86" s="170"/>
      <c r="KQ86" s="170"/>
      <c r="KR86" s="170"/>
      <c r="KS86" s="170"/>
      <c r="KT86" s="170"/>
      <c r="KU86" s="170"/>
      <c r="KV86" s="170"/>
      <c r="KW86" s="170"/>
      <c r="KX86" s="170"/>
      <c r="KY86" s="170"/>
      <c r="KZ86" s="170"/>
      <c r="LA86" s="170"/>
      <c r="LB86" s="170"/>
      <c r="LC86" s="170"/>
      <c r="LD86" s="170"/>
      <c r="LE86" s="170"/>
      <c r="LF86" s="170"/>
      <c r="LG86" s="170"/>
      <c r="LH86" s="170"/>
      <c r="LI86" s="170"/>
      <c r="LJ86" s="170"/>
      <c r="LK86" s="170"/>
      <c r="LL86" s="170"/>
      <c r="LM86" s="170"/>
      <c r="LN86" s="170"/>
      <c r="LO86" s="170"/>
      <c r="LP86" s="170"/>
      <c r="LQ86" s="170"/>
      <c r="LR86" s="170"/>
      <c r="LS86" s="170"/>
      <c r="LT86" s="170"/>
      <c r="LU86" s="170"/>
      <c r="LV86" s="170"/>
      <c r="LW86" s="170"/>
      <c r="LX86" s="170"/>
      <c r="LY86" s="170"/>
      <c r="LZ86" s="170"/>
      <c r="MA86" s="170"/>
      <c r="MB86" s="170"/>
      <c r="MC86" s="170"/>
      <c r="MD86" s="170"/>
      <c r="ME86" s="170"/>
      <c r="MF86" s="170"/>
      <c r="MG86" s="170"/>
      <c r="MH86" s="170"/>
      <c r="MI86" s="170"/>
      <c r="MJ86" s="170"/>
      <c r="MK86" s="170"/>
      <c r="ML86" s="170"/>
      <c r="MM86" s="170"/>
      <c r="MN86" s="170"/>
      <c r="MO86" s="170"/>
      <c r="MP86" s="170"/>
      <c r="MQ86" s="170"/>
      <c r="MR86" s="170"/>
      <c r="MS86" s="170"/>
      <c r="MT86" s="170"/>
      <c r="MU86" s="170"/>
      <c r="MV86" s="170"/>
      <c r="MW86" s="170"/>
      <c r="MX86" s="170"/>
      <c r="MY86" s="170"/>
      <c r="MZ86" s="170"/>
      <c r="NA86" s="170"/>
      <c r="NB86" s="170"/>
      <c r="NC86" s="170"/>
      <c r="ND86" s="170"/>
      <c r="NE86" s="170"/>
      <c r="NF86" s="170"/>
      <c r="NG86" s="170"/>
      <c r="NH86" s="170"/>
      <c r="NI86" s="170"/>
      <c r="NJ86" s="170"/>
      <c r="NK86" s="170"/>
      <c r="NL86" s="170"/>
      <c r="NM86" s="170"/>
      <c r="NN86" s="170"/>
      <c r="NO86" s="170"/>
      <c r="NP86" s="170"/>
      <c r="NQ86" s="170"/>
      <c r="NR86" s="170"/>
      <c r="NS86" s="170"/>
      <c r="NT86" s="170"/>
      <c r="NU86" s="170"/>
      <c r="NV86" s="170"/>
      <c r="NW86" s="170"/>
      <c r="NX86" s="170"/>
      <c r="NY86" s="170"/>
      <c r="NZ86" s="170"/>
      <c r="OA86" s="170"/>
      <c r="OB86" s="170"/>
      <c r="OC86" s="170"/>
      <c r="OD86" s="170"/>
      <c r="OE86" s="170"/>
      <c r="OF86" s="170"/>
      <c r="OG86" s="170"/>
      <c r="OH86" s="170"/>
      <c r="OI86" s="170"/>
      <c r="OJ86" s="170"/>
      <c r="OK86" s="170"/>
      <c r="OL86" s="170"/>
      <c r="OM86" s="170"/>
      <c r="ON86" s="170"/>
      <c r="OO86" s="170"/>
      <c r="OP86" s="170"/>
      <c r="OQ86" s="170"/>
      <c r="OR86" s="170"/>
      <c r="OS86" s="170"/>
      <c r="OT86" s="170"/>
      <c r="OU86" s="170"/>
      <c r="OV86" s="170"/>
      <c r="OW86" s="170"/>
      <c r="OX86" s="170"/>
      <c r="OY86" s="170"/>
      <c r="OZ86" s="170"/>
      <c r="PA86" s="170"/>
      <c r="PB86" s="170"/>
      <c r="PC86" s="170"/>
      <c r="PD86" s="170"/>
      <c r="PE86" s="170"/>
      <c r="PF86" s="170"/>
      <c r="PG86" s="170"/>
      <c r="PH86" s="170"/>
      <c r="PI86" s="170"/>
      <c r="PJ86" s="170"/>
      <c r="PK86" s="170"/>
      <c r="PL86" s="170"/>
      <c r="PM86" s="170"/>
      <c r="PN86" s="170"/>
      <c r="PO86" s="170"/>
      <c r="PP86" s="170"/>
      <c r="PQ86" s="170"/>
      <c r="PR86" s="170"/>
      <c r="PS86" s="170"/>
      <c r="PT86" s="170"/>
      <c r="PU86" s="170"/>
      <c r="PV86" s="170"/>
      <c r="PW86" s="170"/>
      <c r="PX86" s="170"/>
      <c r="PY86" s="170"/>
      <c r="PZ86" s="170"/>
      <c r="QA86" s="170"/>
      <c r="QB86" s="170"/>
      <c r="QC86" s="170"/>
      <c r="QD86" s="170"/>
      <c r="QE86" s="170"/>
      <c r="QF86" s="170"/>
      <c r="QG86" s="170"/>
      <c r="QH86" s="170"/>
      <c r="QI86" s="170"/>
      <c r="QJ86" s="170"/>
      <c r="QK86" s="170"/>
      <c r="QL86" s="170"/>
      <c r="QM86" s="170"/>
      <c r="QN86" s="170"/>
      <c r="QO86" s="170"/>
      <c r="QP86" s="170"/>
      <c r="QQ86" s="170"/>
      <c r="QR86" s="170"/>
      <c r="QS86" s="170"/>
      <c r="QT86" s="170"/>
      <c r="QU86" s="170"/>
      <c r="QV86" s="170"/>
      <c r="QW86" s="170"/>
      <c r="QX86" s="170"/>
      <c r="QY86" s="170"/>
      <c r="QZ86" s="170"/>
      <c r="RA86" s="170"/>
      <c r="RB86" s="170"/>
      <c r="RC86" s="170"/>
      <c r="RD86" s="170"/>
      <c r="RE86" s="170"/>
      <c r="RF86" s="170"/>
      <c r="RG86" s="170"/>
      <c r="RH86" s="170"/>
      <c r="RI86" s="170"/>
      <c r="RJ86" s="170"/>
      <c r="RK86" s="170"/>
      <c r="RL86" s="170"/>
      <c r="RM86" s="170"/>
      <c r="RN86" s="170"/>
      <c r="RO86" s="170"/>
      <c r="RP86" s="170"/>
      <c r="RQ86" s="170"/>
      <c r="RR86" s="170"/>
      <c r="RS86" s="170"/>
      <c r="RT86" s="170"/>
      <c r="RU86" s="170"/>
      <c r="RV86" s="170"/>
      <c r="RW86" s="170"/>
      <c r="RX86" s="170"/>
      <c r="RY86" s="170"/>
      <c r="RZ86" s="170"/>
      <c r="SA86" s="170"/>
      <c r="SB86" s="170"/>
      <c r="SC86" s="170"/>
      <c r="SD86" s="170"/>
      <c r="SE86" s="170"/>
      <c r="SF86" s="170"/>
      <c r="SG86" s="170"/>
      <c r="SH86" s="170"/>
      <c r="SI86" s="170"/>
      <c r="SJ86" s="170"/>
      <c r="SK86" s="170"/>
      <c r="SL86" s="170"/>
      <c r="SM86" s="170"/>
      <c r="SN86" s="170"/>
      <c r="SO86" s="170"/>
      <c r="SP86" s="170"/>
      <c r="SQ86" s="170"/>
      <c r="SR86" s="170"/>
      <c r="SS86" s="170"/>
      <c r="ST86" s="170"/>
      <c r="SU86" s="170"/>
      <c r="SV86" s="170"/>
      <c r="SW86" s="170"/>
      <c r="SX86" s="170"/>
      <c r="SY86" s="170"/>
      <c r="SZ86" s="170"/>
      <c r="TA86" s="170"/>
      <c r="TB86" s="170"/>
      <c r="TC86" s="170"/>
      <c r="TD86" s="170"/>
      <c r="TE86" s="170"/>
      <c r="TF86" s="170"/>
      <c r="TG86" s="170"/>
      <c r="TH86" s="170"/>
      <c r="TI86" s="170"/>
      <c r="TJ86" s="170"/>
      <c r="TK86" s="170"/>
      <c r="TL86" s="170"/>
      <c r="TM86" s="170"/>
      <c r="TN86" s="170"/>
      <c r="TO86" s="170"/>
      <c r="TP86" s="170"/>
      <c r="TQ86" s="170"/>
      <c r="TR86" s="170"/>
      <c r="TS86" s="170"/>
      <c r="TT86" s="170"/>
      <c r="TU86" s="170"/>
      <c r="TV86" s="170"/>
      <c r="TW86" s="170"/>
      <c r="TX86" s="170"/>
      <c r="TY86" s="170"/>
      <c r="TZ86" s="170"/>
      <c r="UA86" s="170"/>
      <c r="UB86" s="170"/>
      <c r="UC86" s="170"/>
      <c r="UD86" s="170"/>
      <c r="UE86" s="170"/>
      <c r="UF86" s="170"/>
      <c r="UG86" s="170"/>
      <c r="UH86" s="170"/>
      <c r="UI86" s="170"/>
      <c r="UJ86" s="170"/>
      <c r="UK86" s="170"/>
      <c r="UL86" s="170"/>
      <c r="UM86" s="170"/>
      <c r="UN86" s="170"/>
      <c r="UO86" s="170"/>
      <c r="UP86" s="170"/>
      <c r="UQ86" s="170"/>
      <c r="UR86" s="170"/>
      <c r="US86" s="170"/>
      <c r="UT86" s="170"/>
      <c r="UU86" s="170"/>
      <c r="UV86" s="170"/>
      <c r="UW86" s="170"/>
      <c r="UX86" s="170"/>
      <c r="UY86" s="170"/>
      <c r="UZ86" s="170"/>
      <c r="VA86" s="170"/>
      <c r="VB86" s="170"/>
      <c r="VC86" s="170"/>
      <c r="VD86" s="170"/>
      <c r="VE86" s="170"/>
      <c r="VF86" s="170"/>
      <c r="VG86" s="170"/>
      <c r="VH86" s="170"/>
      <c r="VI86" s="170"/>
      <c r="VJ86" s="170"/>
      <c r="VM86" s="171">
        <f>IF(AND($VQ86&gt;0,COUNTA(H86:VJ86)=0),0,IF(AND(COUNTBLANK(D86)=0,CNGE_2024_M1_Secc3!$Q729="X",COUNTA(H86:VJ86)=0),0,IF(AND(COUNTBLANK(D86)=0,CNGE_2024_M1_Secc3!$Q729="",COUNTA(H86:VJ86)&gt;0),0,IF(AND(COUNTBLANK(D86)=1,COUNTA(H86:VJ86)=0),0,1))))</f>
        <v>0</v>
      </c>
      <c r="VN86" s="194">
        <f t="shared" si="0"/>
        <v>0</v>
      </c>
      <c r="VO86" s="200">
        <f>IF(AND(CNGE_2024_M1_Secc3!$Q729="X",COUNTA(H86:VJ86)&gt;0),1,0)</f>
        <v>0</v>
      </c>
      <c r="VP86" s="211">
        <f>IF(SUM(H86:VJ86)=SUM(CNGE_2024_M1_Secc3!S729:AD729),0,1)</f>
        <v>0</v>
      </c>
      <c r="VQ86" s="200">
        <f>IF(COUNTIF(CNGE_2024_M1_Secc3!M140,"NA")&gt;0,1,IF(AND(CNGE_2024_M1_Secc3!S140&lt;&gt;"",CNGE_2024_M1_Secc3!S140&lt;&gt;1),1,0))</f>
        <v>0</v>
      </c>
    </row>
    <row r="87" spans="1:589" customFormat="1" ht="15" customHeight="1">
      <c r="A87" s="115"/>
      <c r="B87" s="87"/>
      <c r="C87" s="32" t="s">
        <v>143</v>
      </c>
      <c r="D87" s="361" t="str">
        <f>IF(CNGE_2024_M1_Secc3!D141="","",CNGE_2024_M1_Secc3!D141)</f>
        <v/>
      </c>
      <c r="E87" s="361"/>
      <c r="F87" s="361"/>
      <c r="G87" s="361"/>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170"/>
      <c r="DK87" s="170"/>
      <c r="DL87" s="170"/>
      <c r="DM87" s="170"/>
      <c r="DN87" s="170"/>
      <c r="DO87" s="170"/>
      <c r="DP87" s="170"/>
      <c r="DQ87" s="170"/>
      <c r="DR87" s="170"/>
      <c r="DS87" s="170"/>
      <c r="DT87" s="170"/>
      <c r="DU87" s="170"/>
      <c r="DV87" s="170"/>
      <c r="DW87" s="170"/>
      <c r="DX87" s="170"/>
      <c r="DY87" s="170"/>
      <c r="DZ87" s="170"/>
      <c r="EA87" s="170"/>
      <c r="EB87" s="170"/>
      <c r="EC87" s="170"/>
      <c r="ED87" s="170"/>
      <c r="EE87" s="170"/>
      <c r="EF87" s="170"/>
      <c r="EG87" s="170"/>
      <c r="EH87" s="170"/>
      <c r="EI87" s="170"/>
      <c r="EJ87" s="170"/>
      <c r="EK87" s="170"/>
      <c r="EL87" s="170"/>
      <c r="EM87" s="170"/>
      <c r="EN87" s="170"/>
      <c r="EO87" s="170"/>
      <c r="EP87" s="170"/>
      <c r="EQ87" s="170"/>
      <c r="ER87" s="170"/>
      <c r="ES87" s="170"/>
      <c r="ET87" s="170"/>
      <c r="EU87" s="170"/>
      <c r="EV87" s="170"/>
      <c r="EW87" s="170"/>
      <c r="EX87" s="170"/>
      <c r="EY87" s="170"/>
      <c r="EZ87" s="170"/>
      <c r="FA87" s="170"/>
      <c r="FB87" s="170"/>
      <c r="FC87" s="170"/>
      <c r="FD87" s="170"/>
      <c r="FE87" s="170"/>
      <c r="FF87" s="170"/>
      <c r="FG87" s="170"/>
      <c r="FH87" s="170"/>
      <c r="FI87" s="170"/>
      <c r="FJ87" s="170"/>
      <c r="FK87" s="170"/>
      <c r="FL87" s="170"/>
      <c r="FM87" s="170"/>
      <c r="FN87" s="170"/>
      <c r="FO87" s="170"/>
      <c r="FP87" s="170"/>
      <c r="FQ87" s="170"/>
      <c r="FR87" s="170"/>
      <c r="FS87" s="170"/>
      <c r="FT87" s="170"/>
      <c r="FU87" s="170"/>
      <c r="FV87" s="170"/>
      <c r="FW87" s="170"/>
      <c r="FX87" s="170"/>
      <c r="FY87" s="170"/>
      <c r="FZ87" s="170"/>
      <c r="GA87" s="170"/>
      <c r="GB87" s="170"/>
      <c r="GC87" s="170"/>
      <c r="GD87" s="170"/>
      <c r="GE87" s="170"/>
      <c r="GF87" s="170"/>
      <c r="GG87" s="170"/>
      <c r="GH87" s="170"/>
      <c r="GI87" s="170"/>
      <c r="GJ87" s="170"/>
      <c r="GK87" s="170"/>
      <c r="GL87" s="170"/>
      <c r="GM87" s="170"/>
      <c r="GN87" s="170"/>
      <c r="GO87" s="170"/>
      <c r="GP87" s="170"/>
      <c r="GQ87" s="170"/>
      <c r="GR87" s="170"/>
      <c r="GS87" s="170"/>
      <c r="GT87" s="170"/>
      <c r="GU87" s="170"/>
      <c r="GV87" s="170"/>
      <c r="GW87" s="170"/>
      <c r="GX87" s="170"/>
      <c r="GY87" s="170"/>
      <c r="GZ87" s="170"/>
      <c r="HA87" s="170"/>
      <c r="HB87" s="170"/>
      <c r="HC87" s="170"/>
      <c r="HD87" s="170"/>
      <c r="HE87" s="170"/>
      <c r="HF87" s="170"/>
      <c r="HG87" s="170"/>
      <c r="HH87" s="170"/>
      <c r="HI87" s="170"/>
      <c r="HJ87" s="170"/>
      <c r="HK87" s="170"/>
      <c r="HL87" s="170"/>
      <c r="HM87" s="170"/>
      <c r="HN87" s="170"/>
      <c r="HO87" s="170"/>
      <c r="HP87" s="170"/>
      <c r="HQ87" s="170"/>
      <c r="HR87" s="170"/>
      <c r="HS87" s="170"/>
      <c r="HT87" s="170"/>
      <c r="HU87" s="170"/>
      <c r="HV87" s="170"/>
      <c r="HW87" s="170"/>
      <c r="HX87" s="170"/>
      <c r="HY87" s="170"/>
      <c r="HZ87" s="170"/>
      <c r="IA87" s="170"/>
      <c r="IB87" s="170"/>
      <c r="IC87" s="170"/>
      <c r="ID87" s="170"/>
      <c r="IE87" s="170"/>
      <c r="IF87" s="170"/>
      <c r="IG87" s="170"/>
      <c r="IH87" s="170"/>
      <c r="II87" s="170"/>
      <c r="IJ87" s="170"/>
      <c r="IK87" s="170"/>
      <c r="IL87" s="170"/>
      <c r="IM87" s="170"/>
      <c r="IN87" s="170"/>
      <c r="IO87" s="170"/>
      <c r="IP87" s="170"/>
      <c r="IQ87" s="170"/>
      <c r="IR87" s="170"/>
      <c r="IS87" s="170"/>
      <c r="IT87" s="170"/>
      <c r="IU87" s="170"/>
      <c r="IV87" s="170"/>
      <c r="IW87" s="170"/>
      <c r="IX87" s="170"/>
      <c r="IY87" s="170"/>
      <c r="IZ87" s="170"/>
      <c r="JA87" s="170"/>
      <c r="JB87" s="170"/>
      <c r="JC87" s="170"/>
      <c r="JD87" s="170"/>
      <c r="JE87" s="170"/>
      <c r="JF87" s="170"/>
      <c r="JG87" s="170"/>
      <c r="JH87" s="170"/>
      <c r="JI87" s="170"/>
      <c r="JJ87" s="170"/>
      <c r="JK87" s="170"/>
      <c r="JL87" s="170"/>
      <c r="JM87" s="170"/>
      <c r="JN87" s="170"/>
      <c r="JO87" s="170"/>
      <c r="JP87" s="170"/>
      <c r="JQ87" s="170"/>
      <c r="JR87" s="170"/>
      <c r="JS87" s="170"/>
      <c r="JT87" s="170"/>
      <c r="JU87" s="170"/>
      <c r="JV87" s="170"/>
      <c r="JW87" s="170"/>
      <c r="JX87" s="170"/>
      <c r="JY87" s="170"/>
      <c r="JZ87" s="170"/>
      <c r="KA87" s="170"/>
      <c r="KB87" s="170"/>
      <c r="KC87" s="170"/>
      <c r="KD87" s="170"/>
      <c r="KE87" s="170"/>
      <c r="KF87" s="170"/>
      <c r="KG87" s="170"/>
      <c r="KH87" s="170"/>
      <c r="KI87" s="170"/>
      <c r="KJ87" s="170"/>
      <c r="KK87" s="170"/>
      <c r="KL87" s="170"/>
      <c r="KM87" s="170"/>
      <c r="KN87" s="170"/>
      <c r="KO87" s="170"/>
      <c r="KP87" s="170"/>
      <c r="KQ87" s="170"/>
      <c r="KR87" s="170"/>
      <c r="KS87" s="170"/>
      <c r="KT87" s="170"/>
      <c r="KU87" s="170"/>
      <c r="KV87" s="170"/>
      <c r="KW87" s="170"/>
      <c r="KX87" s="170"/>
      <c r="KY87" s="170"/>
      <c r="KZ87" s="170"/>
      <c r="LA87" s="170"/>
      <c r="LB87" s="170"/>
      <c r="LC87" s="170"/>
      <c r="LD87" s="170"/>
      <c r="LE87" s="170"/>
      <c r="LF87" s="170"/>
      <c r="LG87" s="170"/>
      <c r="LH87" s="170"/>
      <c r="LI87" s="170"/>
      <c r="LJ87" s="170"/>
      <c r="LK87" s="170"/>
      <c r="LL87" s="170"/>
      <c r="LM87" s="170"/>
      <c r="LN87" s="170"/>
      <c r="LO87" s="170"/>
      <c r="LP87" s="170"/>
      <c r="LQ87" s="170"/>
      <c r="LR87" s="170"/>
      <c r="LS87" s="170"/>
      <c r="LT87" s="170"/>
      <c r="LU87" s="170"/>
      <c r="LV87" s="170"/>
      <c r="LW87" s="170"/>
      <c r="LX87" s="170"/>
      <c r="LY87" s="170"/>
      <c r="LZ87" s="170"/>
      <c r="MA87" s="170"/>
      <c r="MB87" s="170"/>
      <c r="MC87" s="170"/>
      <c r="MD87" s="170"/>
      <c r="ME87" s="170"/>
      <c r="MF87" s="170"/>
      <c r="MG87" s="170"/>
      <c r="MH87" s="170"/>
      <c r="MI87" s="170"/>
      <c r="MJ87" s="170"/>
      <c r="MK87" s="170"/>
      <c r="ML87" s="170"/>
      <c r="MM87" s="170"/>
      <c r="MN87" s="170"/>
      <c r="MO87" s="170"/>
      <c r="MP87" s="170"/>
      <c r="MQ87" s="170"/>
      <c r="MR87" s="170"/>
      <c r="MS87" s="170"/>
      <c r="MT87" s="170"/>
      <c r="MU87" s="170"/>
      <c r="MV87" s="170"/>
      <c r="MW87" s="170"/>
      <c r="MX87" s="170"/>
      <c r="MY87" s="170"/>
      <c r="MZ87" s="170"/>
      <c r="NA87" s="170"/>
      <c r="NB87" s="170"/>
      <c r="NC87" s="170"/>
      <c r="ND87" s="170"/>
      <c r="NE87" s="170"/>
      <c r="NF87" s="170"/>
      <c r="NG87" s="170"/>
      <c r="NH87" s="170"/>
      <c r="NI87" s="170"/>
      <c r="NJ87" s="170"/>
      <c r="NK87" s="170"/>
      <c r="NL87" s="170"/>
      <c r="NM87" s="170"/>
      <c r="NN87" s="170"/>
      <c r="NO87" s="170"/>
      <c r="NP87" s="170"/>
      <c r="NQ87" s="170"/>
      <c r="NR87" s="170"/>
      <c r="NS87" s="170"/>
      <c r="NT87" s="170"/>
      <c r="NU87" s="170"/>
      <c r="NV87" s="170"/>
      <c r="NW87" s="170"/>
      <c r="NX87" s="170"/>
      <c r="NY87" s="170"/>
      <c r="NZ87" s="170"/>
      <c r="OA87" s="170"/>
      <c r="OB87" s="170"/>
      <c r="OC87" s="170"/>
      <c r="OD87" s="170"/>
      <c r="OE87" s="170"/>
      <c r="OF87" s="170"/>
      <c r="OG87" s="170"/>
      <c r="OH87" s="170"/>
      <c r="OI87" s="170"/>
      <c r="OJ87" s="170"/>
      <c r="OK87" s="170"/>
      <c r="OL87" s="170"/>
      <c r="OM87" s="170"/>
      <c r="ON87" s="170"/>
      <c r="OO87" s="170"/>
      <c r="OP87" s="170"/>
      <c r="OQ87" s="170"/>
      <c r="OR87" s="170"/>
      <c r="OS87" s="170"/>
      <c r="OT87" s="170"/>
      <c r="OU87" s="170"/>
      <c r="OV87" s="170"/>
      <c r="OW87" s="170"/>
      <c r="OX87" s="170"/>
      <c r="OY87" s="170"/>
      <c r="OZ87" s="170"/>
      <c r="PA87" s="170"/>
      <c r="PB87" s="170"/>
      <c r="PC87" s="170"/>
      <c r="PD87" s="170"/>
      <c r="PE87" s="170"/>
      <c r="PF87" s="170"/>
      <c r="PG87" s="170"/>
      <c r="PH87" s="170"/>
      <c r="PI87" s="170"/>
      <c r="PJ87" s="170"/>
      <c r="PK87" s="170"/>
      <c r="PL87" s="170"/>
      <c r="PM87" s="170"/>
      <c r="PN87" s="170"/>
      <c r="PO87" s="170"/>
      <c r="PP87" s="170"/>
      <c r="PQ87" s="170"/>
      <c r="PR87" s="170"/>
      <c r="PS87" s="170"/>
      <c r="PT87" s="170"/>
      <c r="PU87" s="170"/>
      <c r="PV87" s="170"/>
      <c r="PW87" s="170"/>
      <c r="PX87" s="170"/>
      <c r="PY87" s="170"/>
      <c r="PZ87" s="170"/>
      <c r="QA87" s="170"/>
      <c r="QB87" s="170"/>
      <c r="QC87" s="170"/>
      <c r="QD87" s="170"/>
      <c r="QE87" s="170"/>
      <c r="QF87" s="170"/>
      <c r="QG87" s="170"/>
      <c r="QH87" s="170"/>
      <c r="QI87" s="170"/>
      <c r="QJ87" s="170"/>
      <c r="QK87" s="170"/>
      <c r="QL87" s="170"/>
      <c r="QM87" s="170"/>
      <c r="QN87" s="170"/>
      <c r="QO87" s="170"/>
      <c r="QP87" s="170"/>
      <c r="QQ87" s="170"/>
      <c r="QR87" s="170"/>
      <c r="QS87" s="170"/>
      <c r="QT87" s="170"/>
      <c r="QU87" s="170"/>
      <c r="QV87" s="170"/>
      <c r="QW87" s="170"/>
      <c r="QX87" s="170"/>
      <c r="QY87" s="170"/>
      <c r="QZ87" s="170"/>
      <c r="RA87" s="170"/>
      <c r="RB87" s="170"/>
      <c r="RC87" s="170"/>
      <c r="RD87" s="170"/>
      <c r="RE87" s="170"/>
      <c r="RF87" s="170"/>
      <c r="RG87" s="170"/>
      <c r="RH87" s="170"/>
      <c r="RI87" s="170"/>
      <c r="RJ87" s="170"/>
      <c r="RK87" s="170"/>
      <c r="RL87" s="170"/>
      <c r="RM87" s="170"/>
      <c r="RN87" s="170"/>
      <c r="RO87" s="170"/>
      <c r="RP87" s="170"/>
      <c r="RQ87" s="170"/>
      <c r="RR87" s="170"/>
      <c r="RS87" s="170"/>
      <c r="RT87" s="170"/>
      <c r="RU87" s="170"/>
      <c r="RV87" s="170"/>
      <c r="RW87" s="170"/>
      <c r="RX87" s="170"/>
      <c r="RY87" s="170"/>
      <c r="RZ87" s="170"/>
      <c r="SA87" s="170"/>
      <c r="SB87" s="170"/>
      <c r="SC87" s="170"/>
      <c r="SD87" s="170"/>
      <c r="SE87" s="170"/>
      <c r="SF87" s="170"/>
      <c r="SG87" s="170"/>
      <c r="SH87" s="170"/>
      <c r="SI87" s="170"/>
      <c r="SJ87" s="170"/>
      <c r="SK87" s="170"/>
      <c r="SL87" s="170"/>
      <c r="SM87" s="170"/>
      <c r="SN87" s="170"/>
      <c r="SO87" s="170"/>
      <c r="SP87" s="170"/>
      <c r="SQ87" s="170"/>
      <c r="SR87" s="170"/>
      <c r="SS87" s="170"/>
      <c r="ST87" s="170"/>
      <c r="SU87" s="170"/>
      <c r="SV87" s="170"/>
      <c r="SW87" s="170"/>
      <c r="SX87" s="170"/>
      <c r="SY87" s="170"/>
      <c r="SZ87" s="170"/>
      <c r="TA87" s="170"/>
      <c r="TB87" s="170"/>
      <c r="TC87" s="170"/>
      <c r="TD87" s="170"/>
      <c r="TE87" s="170"/>
      <c r="TF87" s="170"/>
      <c r="TG87" s="170"/>
      <c r="TH87" s="170"/>
      <c r="TI87" s="170"/>
      <c r="TJ87" s="170"/>
      <c r="TK87" s="170"/>
      <c r="TL87" s="170"/>
      <c r="TM87" s="170"/>
      <c r="TN87" s="170"/>
      <c r="TO87" s="170"/>
      <c r="TP87" s="170"/>
      <c r="TQ87" s="170"/>
      <c r="TR87" s="170"/>
      <c r="TS87" s="170"/>
      <c r="TT87" s="170"/>
      <c r="TU87" s="170"/>
      <c r="TV87" s="170"/>
      <c r="TW87" s="170"/>
      <c r="TX87" s="170"/>
      <c r="TY87" s="170"/>
      <c r="TZ87" s="170"/>
      <c r="UA87" s="170"/>
      <c r="UB87" s="170"/>
      <c r="UC87" s="170"/>
      <c r="UD87" s="170"/>
      <c r="UE87" s="170"/>
      <c r="UF87" s="170"/>
      <c r="UG87" s="170"/>
      <c r="UH87" s="170"/>
      <c r="UI87" s="170"/>
      <c r="UJ87" s="170"/>
      <c r="UK87" s="170"/>
      <c r="UL87" s="170"/>
      <c r="UM87" s="170"/>
      <c r="UN87" s="170"/>
      <c r="UO87" s="170"/>
      <c r="UP87" s="170"/>
      <c r="UQ87" s="170"/>
      <c r="UR87" s="170"/>
      <c r="US87" s="170"/>
      <c r="UT87" s="170"/>
      <c r="UU87" s="170"/>
      <c r="UV87" s="170"/>
      <c r="UW87" s="170"/>
      <c r="UX87" s="170"/>
      <c r="UY87" s="170"/>
      <c r="UZ87" s="170"/>
      <c r="VA87" s="170"/>
      <c r="VB87" s="170"/>
      <c r="VC87" s="170"/>
      <c r="VD87" s="170"/>
      <c r="VE87" s="170"/>
      <c r="VF87" s="170"/>
      <c r="VG87" s="170"/>
      <c r="VH87" s="170"/>
      <c r="VI87" s="170"/>
      <c r="VJ87" s="170"/>
      <c r="VM87" s="171">
        <f>IF(AND($VQ87&gt;0,COUNTA(H87:VJ87)=0),0,IF(AND(COUNTBLANK(D87)=0,CNGE_2024_M1_Secc3!$Q730="X",COUNTA(H87:VJ87)=0),0,IF(AND(COUNTBLANK(D87)=0,CNGE_2024_M1_Secc3!$Q730="",COUNTA(H87:VJ87)&gt;0),0,IF(AND(COUNTBLANK(D87)=1,COUNTA(H87:VJ87)=0),0,1))))</f>
        <v>0</v>
      </c>
      <c r="VN87" s="194">
        <f t="shared" si="0"/>
        <v>0</v>
      </c>
      <c r="VO87" s="200">
        <f>IF(AND(CNGE_2024_M1_Secc3!$Q730="X",COUNTA(H87:VJ87)&gt;0),1,0)</f>
        <v>0</v>
      </c>
      <c r="VP87" s="211">
        <f>IF(SUM(H87:VJ87)=SUM(CNGE_2024_M1_Secc3!S730:AD730),0,1)</f>
        <v>0</v>
      </c>
      <c r="VQ87" s="200">
        <f>IF(COUNTIF(CNGE_2024_M1_Secc3!M141,"NA")&gt;0,1,IF(AND(CNGE_2024_M1_Secc3!S141&lt;&gt;"",CNGE_2024_M1_Secc3!S141&lt;&gt;1),1,0))</f>
        <v>0</v>
      </c>
    </row>
    <row r="88" spans="1:589" customFormat="1" ht="15" customHeight="1">
      <c r="A88" s="115"/>
      <c r="B88" s="87"/>
      <c r="C88" s="32" t="s">
        <v>144</v>
      </c>
      <c r="D88" s="361" t="str">
        <f>IF(CNGE_2024_M1_Secc3!D142="","",CNGE_2024_M1_Secc3!D142)</f>
        <v/>
      </c>
      <c r="E88" s="361"/>
      <c r="F88" s="361"/>
      <c r="G88" s="361"/>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0"/>
      <c r="DF88" s="170"/>
      <c r="DG88" s="170"/>
      <c r="DH88" s="170"/>
      <c r="DI88" s="170"/>
      <c r="DJ88" s="170"/>
      <c r="DK88" s="170"/>
      <c r="DL88" s="170"/>
      <c r="DM88" s="170"/>
      <c r="DN88" s="170"/>
      <c r="DO88" s="170"/>
      <c r="DP88" s="170"/>
      <c r="DQ88" s="170"/>
      <c r="DR88" s="170"/>
      <c r="DS88" s="170"/>
      <c r="DT88" s="170"/>
      <c r="DU88" s="170"/>
      <c r="DV88" s="170"/>
      <c r="DW88" s="170"/>
      <c r="DX88" s="170"/>
      <c r="DY88" s="170"/>
      <c r="DZ88" s="170"/>
      <c r="EA88" s="170"/>
      <c r="EB88" s="170"/>
      <c r="EC88" s="170"/>
      <c r="ED88" s="170"/>
      <c r="EE88" s="170"/>
      <c r="EF88" s="170"/>
      <c r="EG88" s="170"/>
      <c r="EH88" s="170"/>
      <c r="EI88" s="170"/>
      <c r="EJ88" s="170"/>
      <c r="EK88" s="170"/>
      <c r="EL88" s="170"/>
      <c r="EM88" s="170"/>
      <c r="EN88" s="170"/>
      <c r="EO88" s="170"/>
      <c r="EP88" s="170"/>
      <c r="EQ88" s="170"/>
      <c r="ER88" s="170"/>
      <c r="ES88" s="170"/>
      <c r="ET88" s="170"/>
      <c r="EU88" s="170"/>
      <c r="EV88" s="170"/>
      <c r="EW88" s="170"/>
      <c r="EX88" s="170"/>
      <c r="EY88" s="170"/>
      <c r="EZ88" s="170"/>
      <c r="FA88" s="170"/>
      <c r="FB88" s="170"/>
      <c r="FC88" s="170"/>
      <c r="FD88" s="170"/>
      <c r="FE88" s="170"/>
      <c r="FF88" s="170"/>
      <c r="FG88" s="170"/>
      <c r="FH88" s="170"/>
      <c r="FI88" s="170"/>
      <c r="FJ88" s="170"/>
      <c r="FK88" s="170"/>
      <c r="FL88" s="170"/>
      <c r="FM88" s="170"/>
      <c r="FN88" s="170"/>
      <c r="FO88" s="170"/>
      <c r="FP88" s="170"/>
      <c r="FQ88" s="170"/>
      <c r="FR88" s="170"/>
      <c r="FS88" s="170"/>
      <c r="FT88" s="170"/>
      <c r="FU88" s="170"/>
      <c r="FV88" s="170"/>
      <c r="FW88" s="170"/>
      <c r="FX88" s="170"/>
      <c r="FY88" s="170"/>
      <c r="FZ88" s="170"/>
      <c r="GA88" s="170"/>
      <c r="GB88" s="170"/>
      <c r="GC88" s="170"/>
      <c r="GD88" s="170"/>
      <c r="GE88" s="170"/>
      <c r="GF88" s="170"/>
      <c r="GG88" s="170"/>
      <c r="GH88" s="170"/>
      <c r="GI88" s="170"/>
      <c r="GJ88" s="170"/>
      <c r="GK88" s="170"/>
      <c r="GL88" s="170"/>
      <c r="GM88" s="170"/>
      <c r="GN88" s="170"/>
      <c r="GO88" s="170"/>
      <c r="GP88" s="170"/>
      <c r="GQ88" s="170"/>
      <c r="GR88" s="170"/>
      <c r="GS88" s="170"/>
      <c r="GT88" s="170"/>
      <c r="GU88" s="170"/>
      <c r="GV88" s="170"/>
      <c r="GW88" s="170"/>
      <c r="GX88" s="170"/>
      <c r="GY88" s="170"/>
      <c r="GZ88" s="170"/>
      <c r="HA88" s="170"/>
      <c r="HB88" s="170"/>
      <c r="HC88" s="170"/>
      <c r="HD88" s="170"/>
      <c r="HE88" s="170"/>
      <c r="HF88" s="170"/>
      <c r="HG88" s="170"/>
      <c r="HH88" s="170"/>
      <c r="HI88" s="170"/>
      <c r="HJ88" s="170"/>
      <c r="HK88" s="170"/>
      <c r="HL88" s="170"/>
      <c r="HM88" s="170"/>
      <c r="HN88" s="170"/>
      <c r="HO88" s="170"/>
      <c r="HP88" s="170"/>
      <c r="HQ88" s="170"/>
      <c r="HR88" s="170"/>
      <c r="HS88" s="170"/>
      <c r="HT88" s="170"/>
      <c r="HU88" s="170"/>
      <c r="HV88" s="170"/>
      <c r="HW88" s="170"/>
      <c r="HX88" s="170"/>
      <c r="HY88" s="170"/>
      <c r="HZ88" s="170"/>
      <c r="IA88" s="170"/>
      <c r="IB88" s="170"/>
      <c r="IC88" s="170"/>
      <c r="ID88" s="170"/>
      <c r="IE88" s="170"/>
      <c r="IF88" s="170"/>
      <c r="IG88" s="170"/>
      <c r="IH88" s="170"/>
      <c r="II88" s="170"/>
      <c r="IJ88" s="170"/>
      <c r="IK88" s="170"/>
      <c r="IL88" s="170"/>
      <c r="IM88" s="170"/>
      <c r="IN88" s="170"/>
      <c r="IO88" s="170"/>
      <c r="IP88" s="170"/>
      <c r="IQ88" s="170"/>
      <c r="IR88" s="170"/>
      <c r="IS88" s="170"/>
      <c r="IT88" s="170"/>
      <c r="IU88" s="170"/>
      <c r="IV88" s="170"/>
      <c r="IW88" s="170"/>
      <c r="IX88" s="170"/>
      <c r="IY88" s="170"/>
      <c r="IZ88" s="170"/>
      <c r="JA88" s="170"/>
      <c r="JB88" s="170"/>
      <c r="JC88" s="170"/>
      <c r="JD88" s="170"/>
      <c r="JE88" s="170"/>
      <c r="JF88" s="170"/>
      <c r="JG88" s="170"/>
      <c r="JH88" s="170"/>
      <c r="JI88" s="170"/>
      <c r="JJ88" s="170"/>
      <c r="JK88" s="170"/>
      <c r="JL88" s="170"/>
      <c r="JM88" s="170"/>
      <c r="JN88" s="170"/>
      <c r="JO88" s="170"/>
      <c r="JP88" s="170"/>
      <c r="JQ88" s="170"/>
      <c r="JR88" s="170"/>
      <c r="JS88" s="170"/>
      <c r="JT88" s="170"/>
      <c r="JU88" s="170"/>
      <c r="JV88" s="170"/>
      <c r="JW88" s="170"/>
      <c r="JX88" s="170"/>
      <c r="JY88" s="170"/>
      <c r="JZ88" s="170"/>
      <c r="KA88" s="170"/>
      <c r="KB88" s="170"/>
      <c r="KC88" s="170"/>
      <c r="KD88" s="170"/>
      <c r="KE88" s="170"/>
      <c r="KF88" s="170"/>
      <c r="KG88" s="170"/>
      <c r="KH88" s="170"/>
      <c r="KI88" s="170"/>
      <c r="KJ88" s="170"/>
      <c r="KK88" s="170"/>
      <c r="KL88" s="170"/>
      <c r="KM88" s="170"/>
      <c r="KN88" s="170"/>
      <c r="KO88" s="170"/>
      <c r="KP88" s="170"/>
      <c r="KQ88" s="170"/>
      <c r="KR88" s="170"/>
      <c r="KS88" s="170"/>
      <c r="KT88" s="170"/>
      <c r="KU88" s="170"/>
      <c r="KV88" s="170"/>
      <c r="KW88" s="170"/>
      <c r="KX88" s="170"/>
      <c r="KY88" s="170"/>
      <c r="KZ88" s="170"/>
      <c r="LA88" s="170"/>
      <c r="LB88" s="170"/>
      <c r="LC88" s="170"/>
      <c r="LD88" s="170"/>
      <c r="LE88" s="170"/>
      <c r="LF88" s="170"/>
      <c r="LG88" s="170"/>
      <c r="LH88" s="170"/>
      <c r="LI88" s="170"/>
      <c r="LJ88" s="170"/>
      <c r="LK88" s="170"/>
      <c r="LL88" s="170"/>
      <c r="LM88" s="170"/>
      <c r="LN88" s="170"/>
      <c r="LO88" s="170"/>
      <c r="LP88" s="170"/>
      <c r="LQ88" s="170"/>
      <c r="LR88" s="170"/>
      <c r="LS88" s="170"/>
      <c r="LT88" s="170"/>
      <c r="LU88" s="170"/>
      <c r="LV88" s="170"/>
      <c r="LW88" s="170"/>
      <c r="LX88" s="170"/>
      <c r="LY88" s="170"/>
      <c r="LZ88" s="170"/>
      <c r="MA88" s="170"/>
      <c r="MB88" s="170"/>
      <c r="MC88" s="170"/>
      <c r="MD88" s="170"/>
      <c r="ME88" s="170"/>
      <c r="MF88" s="170"/>
      <c r="MG88" s="170"/>
      <c r="MH88" s="170"/>
      <c r="MI88" s="170"/>
      <c r="MJ88" s="170"/>
      <c r="MK88" s="170"/>
      <c r="ML88" s="170"/>
      <c r="MM88" s="170"/>
      <c r="MN88" s="170"/>
      <c r="MO88" s="170"/>
      <c r="MP88" s="170"/>
      <c r="MQ88" s="170"/>
      <c r="MR88" s="170"/>
      <c r="MS88" s="170"/>
      <c r="MT88" s="170"/>
      <c r="MU88" s="170"/>
      <c r="MV88" s="170"/>
      <c r="MW88" s="170"/>
      <c r="MX88" s="170"/>
      <c r="MY88" s="170"/>
      <c r="MZ88" s="170"/>
      <c r="NA88" s="170"/>
      <c r="NB88" s="170"/>
      <c r="NC88" s="170"/>
      <c r="ND88" s="170"/>
      <c r="NE88" s="170"/>
      <c r="NF88" s="170"/>
      <c r="NG88" s="170"/>
      <c r="NH88" s="170"/>
      <c r="NI88" s="170"/>
      <c r="NJ88" s="170"/>
      <c r="NK88" s="170"/>
      <c r="NL88" s="170"/>
      <c r="NM88" s="170"/>
      <c r="NN88" s="170"/>
      <c r="NO88" s="170"/>
      <c r="NP88" s="170"/>
      <c r="NQ88" s="170"/>
      <c r="NR88" s="170"/>
      <c r="NS88" s="170"/>
      <c r="NT88" s="170"/>
      <c r="NU88" s="170"/>
      <c r="NV88" s="170"/>
      <c r="NW88" s="170"/>
      <c r="NX88" s="170"/>
      <c r="NY88" s="170"/>
      <c r="NZ88" s="170"/>
      <c r="OA88" s="170"/>
      <c r="OB88" s="170"/>
      <c r="OC88" s="170"/>
      <c r="OD88" s="170"/>
      <c r="OE88" s="170"/>
      <c r="OF88" s="170"/>
      <c r="OG88" s="170"/>
      <c r="OH88" s="170"/>
      <c r="OI88" s="170"/>
      <c r="OJ88" s="170"/>
      <c r="OK88" s="170"/>
      <c r="OL88" s="170"/>
      <c r="OM88" s="170"/>
      <c r="ON88" s="170"/>
      <c r="OO88" s="170"/>
      <c r="OP88" s="170"/>
      <c r="OQ88" s="170"/>
      <c r="OR88" s="170"/>
      <c r="OS88" s="170"/>
      <c r="OT88" s="170"/>
      <c r="OU88" s="170"/>
      <c r="OV88" s="170"/>
      <c r="OW88" s="170"/>
      <c r="OX88" s="170"/>
      <c r="OY88" s="170"/>
      <c r="OZ88" s="170"/>
      <c r="PA88" s="170"/>
      <c r="PB88" s="170"/>
      <c r="PC88" s="170"/>
      <c r="PD88" s="170"/>
      <c r="PE88" s="170"/>
      <c r="PF88" s="170"/>
      <c r="PG88" s="170"/>
      <c r="PH88" s="170"/>
      <c r="PI88" s="170"/>
      <c r="PJ88" s="170"/>
      <c r="PK88" s="170"/>
      <c r="PL88" s="170"/>
      <c r="PM88" s="170"/>
      <c r="PN88" s="170"/>
      <c r="PO88" s="170"/>
      <c r="PP88" s="170"/>
      <c r="PQ88" s="170"/>
      <c r="PR88" s="170"/>
      <c r="PS88" s="170"/>
      <c r="PT88" s="170"/>
      <c r="PU88" s="170"/>
      <c r="PV88" s="170"/>
      <c r="PW88" s="170"/>
      <c r="PX88" s="170"/>
      <c r="PY88" s="170"/>
      <c r="PZ88" s="170"/>
      <c r="QA88" s="170"/>
      <c r="QB88" s="170"/>
      <c r="QC88" s="170"/>
      <c r="QD88" s="170"/>
      <c r="QE88" s="170"/>
      <c r="QF88" s="170"/>
      <c r="QG88" s="170"/>
      <c r="QH88" s="170"/>
      <c r="QI88" s="170"/>
      <c r="QJ88" s="170"/>
      <c r="QK88" s="170"/>
      <c r="QL88" s="170"/>
      <c r="QM88" s="170"/>
      <c r="QN88" s="170"/>
      <c r="QO88" s="170"/>
      <c r="QP88" s="170"/>
      <c r="QQ88" s="170"/>
      <c r="QR88" s="170"/>
      <c r="QS88" s="170"/>
      <c r="QT88" s="170"/>
      <c r="QU88" s="170"/>
      <c r="QV88" s="170"/>
      <c r="QW88" s="170"/>
      <c r="QX88" s="170"/>
      <c r="QY88" s="170"/>
      <c r="QZ88" s="170"/>
      <c r="RA88" s="170"/>
      <c r="RB88" s="170"/>
      <c r="RC88" s="170"/>
      <c r="RD88" s="170"/>
      <c r="RE88" s="170"/>
      <c r="RF88" s="170"/>
      <c r="RG88" s="170"/>
      <c r="RH88" s="170"/>
      <c r="RI88" s="170"/>
      <c r="RJ88" s="170"/>
      <c r="RK88" s="170"/>
      <c r="RL88" s="170"/>
      <c r="RM88" s="170"/>
      <c r="RN88" s="170"/>
      <c r="RO88" s="170"/>
      <c r="RP88" s="170"/>
      <c r="RQ88" s="170"/>
      <c r="RR88" s="170"/>
      <c r="RS88" s="170"/>
      <c r="RT88" s="170"/>
      <c r="RU88" s="170"/>
      <c r="RV88" s="170"/>
      <c r="RW88" s="170"/>
      <c r="RX88" s="170"/>
      <c r="RY88" s="170"/>
      <c r="RZ88" s="170"/>
      <c r="SA88" s="170"/>
      <c r="SB88" s="170"/>
      <c r="SC88" s="170"/>
      <c r="SD88" s="170"/>
      <c r="SE88" s="170"/>
      <c r="SF88" s="170"/>
      <c r="SG88" s="170"/>
      <c r="SH88" s="170"/>
      <c r="SI88" s="170"/>
      <c r="SJ88" s="170"/>
      <c r="SK88" s="170"/>
      <c r="SL88" s="170"/>
      <c r="SM88" s="170"/>
      <c r="SN88" s="170"/>
      <c r="SO88" s="170"/>
      <c r="SP88" s="170"/>
      <c r="SQ88" s="170"/>
      <c r="SR88" s="170"/>
      <c r="SS88" s="170"/>
      <c r="ST88" s="170"/>
      <c r="SU88" s="170"/>
      <c r="SV88" s="170"/>
      <c r="SW88" s="170"/>
      <c r="SX88" s="170"/>
      <c r="SY88" s="170"/>
      <c r="SZ88" s="170"/>
      <c r="TA88" s="170"/>
      <c r="TB88" s="170"/>
      <c r="TC88" s="170"/>
      <c r="TD88" s="170"/>
      <c r="TE88" s="170"/>
      <c r="TF88" s="170"/>
      <c r="TG88" s="170"/>
      <c r="TH88" s="170"/>
      <c r="TI88" s="170"/>
      <c r="TJ88" s="170"/>
      <c r="TK88" s="170"/>
      <c r="TL88" s="170"/>
      <c r="TM88" s="170"/>
      <c r="TN88" s="170"/>
      <c r="TO88" s="170"/>
      <c r="TP88" s="170"/>
      <c r="TQ88" s="170"/>
      <c r="TR88" s="170"/>
      <c r="TS88" s="170"/>
      <c r="TT88" s="170"/>
      <c r="TU88" s="170"/>
      <c r="TV88" s="170"/>
      <c r="TW88" s="170"/>
      <c r="TX88" s="170"/>
      <c r="TY88" s="170"/>
      <c r="TZ88" s="170"/>
      <c r="UA88" s="170"/>
      <c r="UB88" s="170"/>
      <c r="UC88" s="170"/>
      <c r="UD88" s="170"/>
      <c r="UE88" s="170"/>
      <c r="UF88" s="170"/>
      <c r="UG88" s="170"/>
      <c r="UH88" s="170"/>
      <c r="UI88" s="170"/>
      <c r="UJ88" s="170"/>
      <c r="UK88" s="170"/>
      <c r="UL88" s="170"/>
      <c r="UM88" s="170"/>
      <c r="UN88" s="170"/>
      <c r="UO88" s="170"/>
      <c r="UP88" s="170"/>
      <c r="UQ88" s="170"/>
      <c r="UR88" s="170"/>
      <c r="US88" s="170"/>
      <c r="UT88" s="170"/>
      <c r="UU88" s="170"/>
      <c r="UV88" s="170"/>
      <c r="UW88" s="170"/>
      <c r="UX88" s="170"/>
      <c r="UY88" s="170"/>
      <c r="UZ88" s="170"/>
      <c r="VA88" s="170"/>
      <c r="VB88" s="170"/>
      <c r="VC88" s="170"/>
      <c r="VD88" s="170"/>
      <c r="VE88" s="170"/>
      <c r="VF88" s="170"/>
      <c r="VG88" s="170"/>
      <c r="VH88" s="170"/>
      <c r="VI88" s="170"/>
      <c r="VJ88" s="170"/>
      <c r="VM88" s="171">
        <f>IF(AND($VQ88&gt;0,COUNTA(H88:VJ88)=0),0,IF(AND(COUNTBLANK(D88)=0,CNGE_2024_M1_Secc3!$Q731="X",COUNTA(H88:VJ88)=0),0,IF(AND(COUNTBLANK(D88)=0,CNGE_2024_M1_Secc3!$Q731="",COUNTA(H88:VJ88)&gt;0),0,IF(AND(COUNTBLANK(D88)=1,COUNTA(H88:VJ88)=0),0,1))))</f>
        <v>0</v>
      </c>
      <c r="VN88" s="194">
        <f t="shared" si="0"/>
        <v>0</v>
      </c>
      <c r="VO88" s="200">
        <f>IF(AND(CNGE_2024_M1_Secc3!$Q731="X",COUNTA(H88:VJ88)&gt;0),1,0)</f>
        <v>0</v>
      </c>
      <c r="VP88" s="211">
        <f>IF(SUM(H88:VJ88)=SUM(CNGE_2024_M1_Secc3!S731:AD731),0,1)</f>
        <v>0</v>
      </c>
      <c r="VQ88" s="200">
        <f>IF(COUNTIF(CNGE_2024_M1_Secc3!M142,"NA")&gt;0,1,IF(AND(CNGE_2024_M1_Secc3!S142&lt;&gt;"",CNGE_2024_M1_Secc3!S142&lt;&gt;1),1,0))</f>
        <v>0</v>
      </c>
    </row>
    <row r="89" spans="1:589" customFormat="1" ht="15" customHeight="1">
      <c r="A89" s="115"/>
      <c r="B89" s="87"/>
      <c r="C89" s="32" t="s">
        <v>145</v>
      </c>
      <c r="D89" s="361" t="str">
        <f>IF(CNGE_2024_M1_Secc3!D143="","",CNGE_2024_M1_Secc3!D143)</f>
        <v/>
      </c>
      <c r="E89" s="361"/>
      <c r="F89" s="361"/>
      <c r="G89" s="361"/>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70"/>
      <c r="FM89" s="170"/>
      <c r="FN89" s="170"/>
      <c r="FO89" s="170"/>
      <c r="FP89" s="170"/>
      <c r="FQ89" s="170"/>
      <c r="FR89" s="170"/>
      <c r="FS89" s="170"/>
      <c r="FT89" s="170"/>
      <c r="FU89" s="170"/>
      <c r="FV89" s="170"/>
      <c r="FW89" s="170"/>
      <c r="FX89" s="170"/>
      <c r="FY89" s="170"/>
      <c r="FZ89" s="170"/>
      <c r="GA89" s="170"/>
      <c r="GB89" s="170"/>
      <c r="GC89" s="170"/>
      <c r="GD89" s="170"/>
      <c r="GE89" s="170"/>
      <c r="GF89" s="170"/>
      <c r="GG89" s="170"/>
      <c r="GH89" s="170"/>
      <c r="GI89" s="170"/>
      <c r="GJ89" s="170"/>
      <c r="GK89" s="170"/>
      <c r="GL89" s="170"/>
      <c r="GM89" s="170"/>
      <c r="GN89" s="170"/>
      <c r="GO89" s="170"/>
      <c r="GP89" s="170"/>
      <c r="GQ89" s="170"/>
      <c r="GR89" s="170"/>
      <c r="GS89" s="170"/>
      <c r="GT89" s="170"/>
      <c r="GU89" s="170"/>
      <c r="GV89" s="170"/>
      <c r="GW89" s="170"/>
      <c r="GX89" s="170"/>
      <c r="GY89" s="170"/>
      <c r="GZ89" s="170"/>
      <c r="HA89" s="170"/>
      <c r="HB89" s="170"/>
      <c r="HC89" s="170"/>
      <c r="HD89" s="170"/>
      <c r="HE89" s="170"/>
      <c r="HF89" s="170"/>
      <c r="HG89" s="170"/>
      <c r="HH89" s="170"/>
      <c r="HI89" s="170"/>
      <c r="HJ89" s="170"/>
      <c r="HK89" s="170"/>
      <c r="HL89" s="170"/>
      <c r="HM89" s="170"/>
      <c r="HN89" s="170"/>
      <c r="HO89" s="170"/>
      <c r="HP89" s="170"/>
      <c r="HQ89" s="170"/>
      <c r="HR89" s="170"/>
      <c r="HS89" s="170"/>
      <c r="HT89" s="170"/>
      <c r="HU89" s="170"/>
      <c r="HV89" s="170"/>
      <c r="HW89" s="170"/>
      <c r="HX89" s="170"/>
      <c r="HY89" s="170"/>
      <c r="HZ89" s="170"/>
      <c r="IA89" s="170"/>
      <c r="IB89" s="170"/>
      <c r="IC89" s="170"/>
      <c r="ID89" s="170"/>
      <c r="IE89" s="170"/>
      <c r="IF89" s="170"/>
      <c r="IG89" s="170"/>
      <c r="IH89" s="170"/>
      <c r="II89" s="170"/>
      <c r="IJ89" s="170"/>
      <c r="IK89" s="170"/>
      <c r="IL89" s="170"/>
      <c r="IM89" s="170"/>
      <c r="IN89" s="170"/>
      <c r="IO89" s="170"/>
      <c r="IP89" s="170"/>
      <c r="IQ89" s="170"/>
      <c r="IR89" s="170"/>
      <c r="IS89" s="170"/>
      <c r="IT89" s="170"/>
      <c r="IU89" s="170"/>
      <c r="IV89" s="170"/>
      <c r="IW89" s="170"/>
      <c r="IX89" s="170"/>
      <c r="IY89" s="170"/>
      <c r="IZ89" s="170"/>
      <c r="JA89" s="170"/>
      <c r="JB89" s="170"/>
      <c r="JC89" s="170"/>
      <c r="JD89" s="170"/>
      <c r="JE89" s="170"/>
      <c r="JF89" s="170"/>
      <c r="JG89" s="170"/>
      <c r="JH89" s="170"/>
      <c r="JI89" s="170"/>
      <c r="JJ89" s="170"/>
      <c r="JK89" s="170"/>
      <c r="JL89" s="170"/>
      <c r="JM89" s="170"/>
      <c r="JN89" s="170"/>
      <c r="JO89" s="170"/>
      <c r="JP89" s="170"/>
      <c r="JQ89" s="170"/>
      <c r="JR89" s="170"/>
      <c r="JS89" s="170"/>
      <c r="JT89" s="170"/>
      <c r="JU89" s="170"/>
      <c r="JV89" s="170"/>
      <c r="JW89" s="170"/>
      <c r="JX89" s="170"/>
      <c r="JY89" s="170"/>
      <c r="JZ89" s="170"/>
      <c r="KA89" s="170"/>
      <c r="KB89" s="170"/>
      <c r="KC89" s="170"/>
      <c r="KD89" s="170"/>
      <c r="KE89" s="170"/>
      <c r="KF89" s="170"/>
      <c r="KG89" s="170"/>
      <c r="KH89" s="170"/>
      <c r="KI89" s="170"/>
      <c r="KJ89" s="170"/>
      <c r="KK89" s="170"/>
      <c r="KL89" s="170"/>
      <c r="KM89" s="170"/>
      <c r="KN89" s="170"/>
      <c r="KO89" s="170"/>
      <c r="KP89" s="170"/>
      <c r="KQ89" s="170"/>
      <c r="KR89" s="170"/>
      <c r="KS89" s="170"/>
      <c r="KT89" s="170"/>
      <c r="KU89" s="170"/>
      <c r="KV89" s="170"/>
      <c r="KW89" s="170"/>
      <c r="KX89" s="170"/>
      <c r="KY89" s="170"/>
      <c r="KZ89" s="170"/>
      <c r="LA89" s="170"/>
      <c r="LB89" s="170"/>
      <c r="LC89" s="170"/>
      <c r="LD89" s="170"/>
      <c r="LE89" s="170"/>
      <c r="LF89" s="170"/>
      <c r="LG89" s="170"/>
      <c r="LH89" s="170"/>
      <c r="LI89" s="170"/>
      <c r="LJ89" s="170"/>
      <c r="LK89" s="170"/>
      <c r="LL89" s="170"/>
      <c r="LM89" s="170"/>
      <c r="LN89" s="170"/>
      <c r="LO89" s="170"/>
      <c r="LP89" s="170"/>
      <c r="LQ89" s="170"/>
      <c r="LR89" s="170"/>
      <c r="LS89" s="170"/>
      <c r="LT89" s="170"/>
      <c r="LU89" s="170"/>
      <c r="LV89" s="170"/>
      <c r="LW89" s="170"/>
      <c r="LX89" s="170"/>
      <c r="LY89" s="170"/>
      <c r="LZ89" s="170"/>
      <c r="MA89" s="170"/>
      <c r="MB89" s="170"/>
      <c r="MC89" s="170"/>
      <c r="MD89" s="170"/>
      <c r="ME89" s="170"/>
      <c r="MF89" s="170"/>
      <c r="MG89" s="170"/>
      <c r="MH89" s="170"/>
      <c r="MI89" s="170"/>
      <c r="MJ89" s="170"/>
      <c r="MK89" s="170"/>
      <c r="ML89" s="170"/>
      <c r="MM89" s="170"/>
      <c r="MN89" s="170"/>
      <c r="MO89" s="170"/>
      <c r="MP89" s="170"/>
      <c r="MQ89" s="170"/>
      <c r="MR89" s="170"/>
      <c r="MS89" s="170"/>
      <c r="MT89" s="170"/>
      <c r="MU89" s="170"/>
      <c r="MV89" s="170"/>
      <c r="MW89" s="170"/>
      <c r="MX89" s="170"/>
      <c r="MY89" s="170"/>
      <c r="MZ89" s="170"/>
      <c r="NA89" s="170"/>
      <c r="NB89" s="170"/>
      <c r="NC89" s="170"/>
      <c r="ND89" s="170"/>
      <c r="NE89" s="170"/>
      <c r="NF89" s="170"/>
      <c r="NG89" s="170"/>
      <c r="NH89" s="170"/>
      <c r="NI89" s="170"/>
      <c r="NJ89" s="170"/>
      <c r="NK89" s="170"/>
      <c r="NL89" s="170"/>
      <c r="NM89" s="170"/>
      <c r="NN89" s="170"/>
      <c r="NO89" s="170"/>
      <c r="NP89" s="170"/>
      <c r="NQ89" s="170"/>
      <c r="NR89" s="170"/>
      <c r="NS89" s="170"/>
      <c r="NT89" s="170"/>
      <c r="NU89" s="170"/>
      <c r="NV89" s="170"/>
      <c r="NW89" s="170"/>
      <c r="NX89" s="170"/>
      <c r="NY89" s="170"/>
      <c r="NZ89" s="170"/>
      <c r="OA89" s="170"/>
      <c r="OB89" s="170"/>
      <c r="OC89" s="170"/>
      <c r="OD89" s="170"/>
      <c r="OE89" s="170"/>
      <c r="OF89" s="170"/>
      <c r="OG89" s="170"/>
      <c r="OH89" s="170"/>
      <c r="OI89" s="170"/>
      <c r="OJ89" s="170"/>
      <c r="OK89" s="170"/>
      <c r="OL89" s="170"/>
      <c r="OM89" s="170"/>
      <c r="ON89" s="170"/>
      <c r="OO89" s="170"/>
      <c r="OP89" s="170"/>
      <c r="OQ89" s="170"/>
      <c r="OR89" s="170"/>
      <c r="OS89" s="170"/>
      <c r="OT89" s="170"/>
      <c r="OU89" s="170"/>
      <c r="OV89" s="170"/>
      <c r="OW89" s="170"/>
      <c r="OX89" s="170"/>
      <c r="OY89" s="170"/>
      <c r="OZ89" s="170"/>
      <c r="PA89" s="170"/>
      <c r="PB89" s="170"/>
      <c r="PC89" s="170"/>
      <c r="PD89" s="170"/>
      <c r="PE89" s="170"/>
      <c r="PF89" s="170"/>
      <c r="PG89" s="170"/>
      <c r="PH89" s="170"/>
      <c r="PI89" s="170"/>
      <c r="PJ89" s="170"/>
      <c r="PK89" s="170"/>
      <c r="PL89" s="170"/>
      <c r="PM89" s="170"/>
      <c r="PN89" s="170"/>
      <c r="PO89" s="170"/>
      <c r="PP89" s="170"/>
      <c r="PQ89" s="170"/>
      <c r="PR89" s="170"/>
      <c r="PS89" s="170"/>
      <c r="PT89" s="170"/>
      <c r="PU89" s="170"/>
      <c r="PV89" s="170"/>
      <c r="PW89" s="170"/>
      <c r="PX89" s="170"/>
      <c r="PY89" s="170"/>
      <c r="PZ89" s="170"/>
      <c r="QA89" s="170"/>
      <c r="QB89" s="170"/>
      <c r="QC89" s="170"/>
      <c r="QD89" s="170"/>
      <c r="QE89" s="170"/>
      <c r="QF89" s="170"/>
      <c r="QG89" s="170"/>
      <c r="QH89" s="170"/>
      <c r="QI89" s="170"/>
      <c r="QJ89" s="170"/>
      <c r="QK89" s="170"/>
      <c r="QL89" s="170"/>
      <c r="QM89" s="170"/>
      <c r="QN89" s="170"/>
      <c r="QO89" s="170"/>
      <c r="QP89" s="170"/>
      <c r="QQ89" s="170"/>
      <c r="QR89" s="170"/>
      <c r="QS89" s="170"/>
      <c r="QT89" s="170"/>
      <c r="QU89" s="170"/>
      <c r="QV89" s="170"/>
      <c r="QW89" s="170"/>
      <c r="QX89" s="170"/>
      <c r="QY89" s="170"/>
      <c r="QZ89" s="170"/>
      <c r="RA89" s="170"/>
      <c r="RB89" s="170"/>
      <c r="RC89" s="170"/>
      <c r="RD89" s="170"/>
      <c r="RE89" s="170"/>
      <c r="RF89" s="170"/>
      <c r="RG89" s="170"/>
      <c r="RH89" s="170"/>
      <c r="RI89" s="170"/>
      <c r="RJ89" s="170"/>
      <c r="RK89" s="170"/>
      <c r="RL89" s="170"/>
      <c r="RM89" s="170"/>
      <c r="RN89" s="170"/>
      <c r="RO89" s="170"/>
      <c r="RP89" s="170"/>
      <c r="RQ89" s="170"/>
      <c r="RR89" s="170"/>
      <c r="RS89" s="170"/>
      <c r="RT89" s="170"/>
      <c r="RU89" s="170"/>
      <c r="RV89" s="170"/>
      <c r="RW89" s="170"/>
      <c r="RX89" s="170"/>
      <c r="RY89" s="170"/>
      <c r="RZ89" s="170"/>
      <c r="SA89" s="170"/>
      <c r="SB89" s="170"/>
      <c r="SC89" s="170"/>
      <c r="SD89" s="170"/>
      <c r="SE89" s="170"/>
      <c r="SF89" s="170"/>
      <c r="SG89" s="170"/>
      <c r="SH89" s="170"/>
      <c r="SI89" s="170"/>
      <c r="SJ89" s="170"/>
      <c r="SK89" s="170"/>
      <c r="SL89" s="170"/>
      <c r="SM89" s="170"/>
      <c r="SN89" s="170"/>
      <c r="SO89" s="170"/>
      <c r="SP89" s="170"/>
      <c r="SQ89" s="170"/>
      <c r="SR89" s="170"/>
      <c r="SS89" s="170"/>
      <c r="ST89" s="170"/>
      <c r="SU89" s="170"/>
      <c r="SV89" s="170"/>
      <c r="SW89" s="170"/>
      <c r="SX89" s="170"/>
      <c r="SY89" s="170"/>
      <c r="SZ89" s="170"/>
      <c r="TA89" s="170"/>
      <c r="TB89" s="170"/>
      <c r="TC89" s="170"/>
      <c r="TD89" s="170"/>
      <c r="TE89" s="170"/>
      <c r="TF89" s="170"/>
      <c r="TG89" s="170"/>
      <c r="TH89" s="170"/>
      <c r="TI89" s="170"/>
      <c r="TJ89" s="170"/>
      <c r="TK89" s="170"/>
      <c r="TL89" s="170"/>
      <c r="TM89" s="170"/>
      <c r="TN89" s="170"/>
      <c r="TO89" s="170"/>
      <c r="TP89" s="170"/>
      <c r="TQ89" s="170"/>
      <c r="TR89" s="170"/>
      <c r="TS89" s="170"/>
      <c r="TT89" s="170"/>
      <c r="TU89" s="170"/>
      <c r="TV89" s="170"/>
      <c r="TW89" s="170"/>
      <c r="TX89" s="170"/>
      <c r="TY89" s="170"/>
      <c r="TZ89" s="170"/>
      <c r="UA89" s="170"/>
      <c r="UB89" s="170"/>
      <c r="UC89" s="170"/>
      <c r="UD89" s="170"/>
      <c r="UE89" s="170"/>
      <c r="UF89" s="170"/>
      <c r="UG89" s="170"/>
      <c r="UH89" s="170"/>
      <c r="UI89" s="170"/>
      <c r="UJ89" s="170"/>
      <c r="UK89" s="170"/>
      <c r="UL89" s="170"/>
      <c r="UM89" s="170"/>
      <c r="UN89" s="170"/>
      <c r="UO89" s="170"/>
      <c r="UP89" s="170"/>
      <c r="UQ89" s="170"/>
      <c r="UR89" s="170"/>
      <c r="US89" s="170"/>
      <c r="UT89" s="170"/>
      <c r="UU89" s="170"/>
      <c r="UV89" s="170"/>
      <c r="UW89" s="170"/>
      <c r="UX89" s="170"/>
      <c r="UY89" s="170"/>
      <c r="UZ89" s="170"/>
      <c r="VA89" s="170"/>
      <c r="VB89" s="170"/>
      <c r="VC89" s="170"/>
      <c r="VD89" s="170"/>
      <c r="VE89" s="170"/>
      <c r="VF89" s="170"/>
      <c r="VG89" s="170"/>
      <c r="VH89" s="170"/>
      <c r="VI89" s="170"/>
      <c r="VJ89" s="170"/>
      <c r="VM89" s="171">
        <f>IF(AND($VQ89&gt;0,COUNTA(H89:VJ89)=0),0,IF(AND(COUNTBLANK(D89)=0,CNGE_2024_M1_Secc3!$Q732="X",COUNTA(H89:VJ89)=0),0,IF(AND(COUNTBLANK(D89)=0,CNGE_2024_M1_Secc3!$Q732="",COUNTA(H89:VJ89)&gt;0),0,IF(AND(COUNTBLANK(D89)=1,COUNTA(H89:VJ89)=0),0,1))))</f>
        <v>0</v>
      </c>
      <c r="VN89" s="194">
        <f t="shared" si="0"/>
        <v>0</v>
      </c>
      <c r="VO89" s="200">
        <f>IF(AND(CNGE_2024_M1_Secc3!$Q732="X",COUNTA(H89:VJ89)&gt;0),1,0)</f>
        <v>0</v>
      </c>
      <c r="VP89" s="211">
        <f>IF(SUM(H89:VJ89)=SUM(CNGE_2024_M1_Secc3!S732:AD732),0,1)</f>
        <v>0</v>
      </c>
      <c r="VQ89" s="200">
        <f>IF(COUNTIF(CNGE_2024_M1_Secc3!M143,"NA")&gt;0,1,IF(AND(CNGE_2024_M1_Secc3!S143&lt;&gt;"",CNGE_2024_M1_Secc3!S143&lt;&gt;1),1,0))</f>
        <v>0</v>
      </c>
    </row>
    <row r="90" spans="1:589" customFormat="1" ht="15" customHeight="1">
      <c r="A90" s="115"/>
      <c r="B90" s="87"/>
      <c r="C90" s="32" t="s">
        <v>146</v>
      </c>
      <c r="D90" s="361" t="str">
        <f>IF(CNGE_2024_M1_Secc3!D144="","",CNGE_2024_M1_Secc3!D144)</f>
        <v/>
      </c>
      <c r="E90" s="361"/>
      <c r="F90" s="361"/>
      <c r="G90" s="361"/>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70"/>
      <c r="FM90" s="170"/>
      <c r="FN90" s="170"/>
      <c r="FO90" s="170"/>
      <c r="FP90" s="170"/>
      <c r="FQ90" s="170"/>
      <c r="FR90" s="170"/>
      <c r="FS90" s="170"/>
      <c r="FT90" s="170"/>
      <c r="FU90" s="170"/>
      <c r="FV90" s="170"/>
      <c r="FW90" s="170"/>
      <c r="FX90" s="170"/>
      <c r="FY90" s="170"/>
      <c r="FZ90" s="170"/>
      <c r="GA90" s="170"/>
      <c r="GB90" s="170"/>
      <c r="GC90" s="170"/>
      <c r="GD90" s="170"/>
      <c r="GE90" s="170"/>
      <c r="GF90" s="170"/>
      <c r="GG90" s="170"/>
      <c r="GH90" s="170"/>
      <c r="GI90" s="170"/>
      <c r="GJ90" s="170"/>
      <c r="GK90" s="170"/>
      <c r="GL90" s="170"/>
      <c r="GM90" s="170"/>
      <c r="GN90" s="170"/>
      <c r="GO90" s="170"/>
      <c r="GP90" s="170"/>
      <c r="GQ90" s="170"/>
      <c r="GR90" s="170"/>
      <c r="GS90" s="170"/>
      <c r="GT90" s="170"/>
      <c r="GU90" s="170"/>
      <c r="GV90" s="170"/>
      <c r="GW90" s="170"/>
      <c r="GX90" s="170"/>
      <c r="GY90" s="170"/>
      <c r="GZ90" s="170"/>
      <c r="HA90" s="170"/>
      <c r="HB90" s="170"/>
      <c r="HC90" s="170"/>
      <c r="HD90" s="170"/>
      <c r="HE90" s="170"/>
      <c r="HF90" s="170"/>
      <c r="HG90" s="170"/>
      <c r="HH90" s="170"/>
      <c r="HI90" s="170"/>
      <c r="HJ90" s="170"/>
      <c r="HK90" s="170"/>
      <c r="HL90" s="170"/>
      <c r="HM90" s="170"/>
      <c r="HN90" s="170"/>
      <c r="HO90" s="170"/>
      <c r="HP90" s="170"/>
      <c r="HQ90" s="170"/>
      <c r="HR90" s="170"/>
      <c r="HS90" s="170"/>
      <c r="HT90" s="170"/>
      <c r="HU90" s="170"/>
      <c r="HV90" s="170"/>
      <c r="HW90" s="170"/>
      <c r="HX90" s="170"/>
      <c r="HY90" s="170"/>
      <c r="HZ90" s="170"/>
      <c r="IA90" s="170"/>
      <c r="IB90" s="170"/>
      <c r="IC90" s="170"/>
      <c r="ID90" s="170"/>
      <c r="IE90" s="170"/>
      <c r="IF90" s="170"/>
      <c r="IG90" s="170"/>
      <c r="IH90" s="170"/>
      <c r="II90" s="170"/>
      <c r="IJ90" s="170"/>
      <c r="IK90" s="170"/>
      <c r="IL90" s="170"/>
      <c r="IM90" s="170"/>
      <c r="IN90" s="170"/>
      <c r="IO90" s="170"/>
      <c r="IP90" s="170"/>
      <c r="IQ90" s="170"/>
      <c r="IR90" s="170"/>
      <c r="IS90" s="170"/>
      <c r="IT90" s="170"/>
      <c r="IU90" s="170"/>
      <c r="IV90" s="170"/>
      <c r="IW90" s="170"/>
      <c r="IX90" s="170"/>
      <c r="IY90" s="170"/>
      <c r="IZ90" s="170"/>
      <c r="JA90" s="170"/>
      <c r="JB90" s="170"/>
      <c r="JC90" s="170"/>
      <c r="JD90" s="170"/>
      <c r="JE90" s="170"/>
      <c r="JF90" s="170"/>
      <c r="JG90" s="170"/>
      <c r="JH90" s="170"/>
      <c r="JI90" s="170"/>
      <c r="JJ90" s="170"/>
      <c r="JK90" s="170"/>
      <c r="JL90" s="170"/>
      <c r="JM90" s="170"/>
      <c r="JN90" s="170"/>
      <c r="JO90" s="170"/>
      <c r="JP90" s="170"/>
      <c r="JQ90" s="170"/>
      <c r="JR90" s="170"/>
      <c r="JS90" s="170"/>
      <c r="JT90" s="170"/>
      <c r="JU90" s="170"/>
      <c r="JV90" s="170"/>
      <c r="JW90" s="170"/>
      <c r="JX90" s="170"/>
      <c r="JY90" s="170"/>
      <c r="JZ90" s="170"/>
      <c r="KA90" s="170"/>
      <c r="KB90" s="170"/>
      <c r="KC90" s="170"/>
      <c r="KD90" s="170"/>
      <c r="KE90" s="170"/>
      <c r="KF90" s="170"/>
      <c r="KG90" s="170"/>
      <c r="KH90" s="170"/>
      <c r="KI90" s="170"/>
      <c r="KJ90" s="170"/>
      <c r="KK90" s="170"/>
      <c r="KL90" s="170"/>
      <c r="KM90" s="170"/>
      <c r="KN90" s="170"/>
      <c r="KO90" s="170"/>
      <c r="KP90" s="170"/>
      <c r="KQ90" s="170"/>
      <c r="KR90" s="170"/>
      <c r="KS90" s="170"/>
      <c r="KT90" s="170"/>
      <c r="KU90" s="170"/>
      <c r="KV90" s="170"/>
      <c r="KW90" s="170"/>
      <c r="KX90" s="170"/>
      <c r="KY90" s="170"/>
      <c r="KZ90" s="170"/>
      <c r="LA90" s="170"/>
      <c r="LB90" s="170"/>
      <c r="LC90" s="170"/>
      <c r="LD90" s="170"/>
      <c r="LE90" s="170"/>
      <c r="LF90" s="170"/>
      <c r="LG90" s="170"/>
      <c r="LH90" s="170"/>
      <c r="LI90" s="170"/>
      <c r="LJ90" s="170"/>
      <c r="LK90" s="170"/>
      <c r="LL90" s="170"/>
      <c r="LM90" s="170"/>
      <c r="LN90" s="170"/>
      <c r="LO90" s="170"/>
      <c r="LP90" s="170"/>
      <c r="LQ90" s="170"/>
      <c r="LR90" s="170"/>
      <c r="LS90" s="170"/>
      <c r="LT90" s="170"/>
      <c r="LU90" s="170"/>
      <c r="LV90" s="170"/>
      <c r="LW90" s="170"/>
      <c r="LX90" s="170"/>
      <c r="LY90" s="170"/>
      <c r="LZ90" s="170"/>
      <c r="MA90" s="170"/>
      <c r="MB90" s="170"/>
      <c r="MC90" s="170"/>
      <c r="MD90" s="170"/>
      <c r="ME90" s="170"/>
      <c r="MF90" s="170"/>
      <c r="MG90" s="170"/>
      <c r="MH90" s="170"/>
      <c r="MI90" s="170"/>
      <c r="MJ90" s="170"/>
      <c r="MK90" s="170"/>
      <c r="ML90" s="170"/>
      <c r="MM90" s="170"/>
      <c r="MN90" s="170"/>
      <c r="MO90" s="170"/>
      <c r="MP90" s="170"/>
      <c r="MQ90" s="170"/>
      <c r="MR90" s="170"/>
      <c r="MS90" s="170"/>
      <c r="MT90" s="170"/>
      <c r="MU90" s="170"/>
      <c r="MV90" s="170"/>
      <c r="MW90" s="170"/>
      <c r="MX90" s="170"/>
      <c r="MY90" s="170"/>
      <c r="MZ90" s="170"/>
      <c r="NA90" s="170"/>
      <c r="NB90" s="170"/>
      <c r="NC90" s="170"/>
      <c r="ND90" s="170"/>
      <c r="NE90" s="170"/>
      <c r="NF90" s="170"/>
      <c r="NG90" s="170"/>
      <c r="NH90" s="170"/>
      <c r="NI90" s="170"/>
      <c r="NJ90" s="170"/>
      <c r="NK90" s="170"/>
      <c r="NL90" s="170"/>
      <c r="NM90" s="170"/>
      <c r="NN90" s="170"/>
      <c r="NO90" s="170"/>
      <c r="NP90" s="170"/>
      <c r="NQ90" s="170"/>
      <c r="NR90" s="170"/>
      <c r="NS90" s="170"/>
      <c r="NT90" s="170"/>
      <c r="NU90" s="170"/>
      <c r="NV90" s="170"/>
      <c r="NW90" s="170"/>
      <c r="NX90" s="170"/>
      <c r="NY90" s="170"/>
      <c r="NZ90" s="170"/>
      <c r="OA90" s="170"/>
      <c r="OB90" s="170"/>
      <c r="OC90" s="170"/>
      <c r="OD90" s="170"/>
      <c r="OE90" s="170"/>
      <c r="OF90" s="170"/>
      <c r="OG90" s="170"/>
      <c r="OH90" s="170"/>
      <c r="OI90" s="170"/>
      <c r="OJ90" s="170"/>
      <c r="OK90" s="170"/>
      <c r="OL90" s="170"/>
      <c r="OM90" s="170"/>
      <c r="ON90" s="170"/>
      <c r="OO90" s="170"/>
      <c r="OP90" s="170"/>
      <c r="OQ90" s="170"/>
      <c r="OR90" s="170"/>
      <c r="OS90" s="170"/>
      <c r="OT90" s="170"/>
      <c r="OU90" s="170"/>
      <c r="OV90" s="170"/>
      <c r="OW90" s="170"/>
      <c r="OX90" s="170"/>
      <c r="OY90" s="170"/>
      <c r="OZ90" s="170"/>
      <c r="PA90" s="170"/>
      <c r="PB90" s="170"/>
      <c r="PC90" s="170"/>
      <c r="PD90" s="170"/>
      <c r="PE90" s="170"/>
      <c r="PF90" s="170"/>
      <c r="PG90" s="170"/>
      <c r="PH90" s="170"/>
      <c r="PI90" s="170"/>
      <c r="PJ90" s="170"/>
      <c r="PK90" s="170"/>
      <c r="PL90" s="170"/>
      <c r="PM90" s="170"/>
      <c r="PN90" s="170"/>
      <c r="PO90" s="170"/>
      <c r="PP90" s="170"/>
      <c r="PQ90" s="170"/>
      <c r="PR90" s="170"/>
      <c r="PS90" s="170"/>
      <c r="PT90" s="170"/>
      <c r="PU90" s="170"/>
      <c r="PV90" s="170"/>
      <c r="PW90" s="170"/>
      <c r="PX90" s="170"/>
      <c r="PY90" s="170"/>
      <c r="PZ90" s="170"/>
      <c r="QA90" s="170"/>
      <c r="QB90" s="170"/>
      <c r="QC90" s="170"/>
      <c r="QD90" s="170"/>
      <c r="QE90" s="170"/>
      <c r="QF90" s="170"/>
      <c r="QG90" s="170"/>
      <c r="QH90" s="170"/>
      <c r="QI90" s="170"/>
      <c r="QJ90" s="170"/>
      <c r="QK90" s="170"/>
      <c r="QL90" s="170"/>
      <c r="QM90" s="170"/>
      <c r="QN90" s="170"/>
      <c r="QO90" s="170"/>
      <c r="QP90" s="170"/>
      <c r="QQ90" s="170"/>
      <c r="QR90" s="170"/>
      <c r="QS90" s="170"/>
      <c r="QT90" s="170"/>
      <c r="QU90" s="170"/>
      <c r="QV90" s="170"/>
      <c r="QW90" s="170"/>
      <c r="QX90" s="170"/>
      <c r="QY90" s="170"/>
      <c r="QZ90" s="170"/>
      <c r="RA90" s="170"/>
      <c r="RB90" s="170"/>
      <c r="RC90" s="170"/>
      <c r="RD90" s="170"/>
      <c r="RE90" s="170"/>
      <c r="RF90" s="170"/>
      <c r="RG90" s="170"/>
      <c r="RH90" s="170"/>
      <c r="RI90" s="170"/>
      <c r="RJ90" s="170"/>
      <c r="RK90" s="170"/>
      <c r="RL90" s="170"/>
      <c r="RM90" s="170"/>
      <c r="RN90" s="170"/>
      <c r="RO90" s="170"/>
      <c r="RP90" s="170"/>
      <c r="RQ90" s="170"/>
      <c r="RR90" s="170"/>
      <c r="RS90" s="170"/>
      <c r="RT90" s="170"/>
      <c r="RU90" s="170"/>
      <c r="RV90" s="170"/>
      <c r="RW90" s="170"/>
      <c r="RX90" s="170"/>
      <c r="RY90" s="170"/>
      <c r="RZ90" s="170"/>
      <c r="SA90" s="170"/>
      <c r="SB90" s="170"/>
      <c r="SC90" s="170"/>
      <c r="SD90" s="170"/>
      <c r="SE90" s="170"/>
      <c r="SF90" s="170"/>
      <c r="SG90" s="170"/>
      <c r="SH90" s="170"/>
      <c r="SI90" s="170"/>
      <c r="SJ90" s="170"/>
      <c r="SK90" s="170"/>
      <c r="SL90" s="170"/>
      <c r="SM90" s="170"/>
      <c r="SN90" s="170"/>
      <c r="SO90" s="170"/>
      <c r="SP90" s="170"/>
      <c r="SQ90" s="170"/>
      <c r="SR90" s="170"/>
      <c r="SS90" s="170"/>
      <c r="ST90" s="170"/>
      <c r="SU90" s="170"/>
      <c r="SV90" s="170"/>
      <c r="SW90" s="170"/>
      <c r="SX90" s="170"/>
      <c r="SY90" s="170"/>
      <c r="SZ90" s="170"/>
      <c r="TA90" s="170"/>
      <c r="TB90" s="170"/>
      <c r="TC90" s="170"/>
      <c r="TD90" s="170"/>
      <c r="TE90" s="170"/>
      <c r="TF90" s="170"/>
      <c r="TG90" s="170"/>
      <c r="TH90" s="170"/>
      <c r="TI90" s="170"/>
      <c r="TJ90" s="170"/>
      <c r="TK90" s="170"/>
      <c r="TL90" s="170"/>
      <c r="TM90" s="170"/>
      <c r="TN90" s="170"/>
      <c r="TO90" s="170"/>
      <c r="TP90" s="170"/>
      <c r="TQ90" s="170"/>
      <c r="TR90" s="170"/>
      <c r="TS90" s="170"/>
      <c r="TT90" s="170"/>
      <c r="TU90" s="170"/>
      <c r="TV90" s="170"/>
      <c r="TW90" s="170"/>
      <c r="TX90" s="170"/>
      <c r="TY90" s="170"/>
      <c r="TZ90" s="170"/>
      <c r="UA90" s="170"/>
      <c r="UB90" s="170"/>
      <c r="UC90" s="170"/>
      <c r="UD90" s="170"/>
      <c r="UE90" s="170"/>
      <c r="UF90" s="170"/>
      <c r="UG90" s="170"/>
      <c r="UH90" s="170"/>
      <c r="UI90" s="170"/>
      <c r="UJ90" s="170"/>
      <c r="UK90" s="170"/>
      <c r="UL90" s="170"/>
      <c r="UM90" s="170"/>
      <c r="UN90" s="170"/>
      <c r="UO90" s="170"/>
      <c r="UP90" s="170"/>
      <c r="UQ90" s="170"/>
      <c r="UR90" s="170"/>
      <c r="US90" s="170"/>
      <c r="UT90" s="170"/>
      <c r="UU90" s="170"/>
      <c r="UV90" s="170"/>
      <c r="UW90" s="170"/>
      <c r="UX90" s="170"/>
      <c r="UY90" s="170"/>
      <c r="UZ90" s="170"/>
      <c r="VA90" s="170"/>
      <c r="VB90" s="170"/>
      <c r="VC90" s="170"/>
      <c r="VD90" s="170"/>
      <c r="VE90" s="170"/>
      <c r="VF90" s="170"/>
      <c r="VG90" s="170"/>
      <c r="VH90" s="170"/>
      <c r="VI90" s="170"/>
      <c r="VJ90" s="170"/>
      <c r="VM90" s="171">
        <f>IF(AND($VQ90&gt;0,COUNTA(H90:VJ90)=0),0,IF(AND(COUNTBLANK(D90)=0,CNGE_2024_M1_Secc3!$Q733="X",COUNTA(H90:VJ90)=0),0,IF(AND(COUNTBLANK(D90)=0,CNGE_2024_M1_Secc3!$Q733="",COUNTA(H90:VJ90)&gt;0),0,IF(AND(COUNTBLANK(D90)=1,COUNTA(H90:VJ90)=0),0,1))))</f>
        <v>0</v>
      </c>
      <c r="VN90" s="194">
        <f t="shared" ref="VN90:VN144" si="1">COUNTIF(H90:VJ90,"NS")</f>
        <v>0</v>
      </c>
      <c r="VO90" s="200">
        <f>IF(AND(CNGE_2024_M1_Secc3!$Q733="X",COUNTA(H90:VJ90)&gt;0),1,0)</f>
        <v>0</v>
      </c>
      <c r="VP90" s="211">
        <f>IF(SUM(H90:VJ90)=SUM(CNGE_2024_M1_Secc3!S733:AD733),0,1)</f>
        <v>0</v>
      </c>
      <c r="VQ90" s="200">
        <f>IF(COUNTIF(CNGE_2024_M1_Secc3!M144,"NA")&gt;0,1,IF(AND(CNGE_2024_M1_Secc3!S144&lt;&gt;"",CNGE_2024_M1_Secc3!S144&lt;&gt;1),1,0))</f>
        <v>0</v>
      </c>
    </row>
    <row r="91" spans="1:589" customFormat="1" ht="15" customHeight="1">
      <c r="A91" s="115"/>
      <c r="B91" s="87"/>
      <c r="C91" s="32" t="s">
        <v>147</v>
      </c>
      <c r="D91" s="361" t="str">
        <f>IF(CNGE_2024_M1_Secc3!D145="","",CNGE_2024_M1_Secc3!D145)</f>
        <v/>
      </c>
      <c r="E91" s="361"/>
      <c r="F91" s="361"/>
      <c r="G91" s="361"/>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0"/>
      <c r="CB91" s="170"/>
      <c r="CC91" s="170"/>
      <c r="CD91" s="170"/>
      <c r="CE91" s="170"/>
      <c r="CF91" s="170"/>
      <c r="CG91" s="170"/>
      <c r="CH91" s="170"/>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0"/>
      <c r="DI91" s="170"/>
      <c r="DJ91" s="170"/>
      <c r="DK91" s="170"/>
      <c r="DL91" s="170"/>
      <c r="DM91" s="170"/>
      <c r="DN91" s="170"/>
      <c r="DO91" s="170"/>
      <c r="DP91" s="170"/>
      <c r="DQ91" s="170"/>
      <c r="DR91" s="170"/>
      <c r="DS91" s="170"/>
      <c r="DT91" s="170"/>
      <c r="DU91" s="170"/>
      <c r="DV91" s="170"/>
      <c r="DW91" s="170"/>
      <c r="DX91" s="170"/>
      <c r="DY91" s="170"/>
      <c r="DZ91" s="170"/>
      <c r="EA91" s="170"/>
      <c r="EB91" s="170"/>
      <c r="EC91" s="170"/>
      <c r="ED91" s="170"/>
      <c r="EE91" s="170"/>
      <c r="EF91" s="170"/>
      <c r="EG91" s="170"/>
      <c r="EH91" s="170"/>
      <c r="EI91" s="170"/>
      <c r="EJ91" s="170"/>
      <c r="EK91" s="170"/>
      <c r="EL91" s="170"/>
      <c r="EM91" s="170"/>
      <c r="EN91" s="170"/>
      <c r="EO91" s="170"/>
      <c r="EP91" s="170"/>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70"/>
      <c r="FM91" s="170"/>
      <c r="FN91" s="170"/>
      <c r="FO91" s="170"/>
      <c r="FP91" s="170"/>
      <c r="FQ91" s="170"/>
      <c r="FR91" s="170"/>
      <c r="FS91" s="170"/>
      <c r="FT91" s="170"/>
      <c r="FU91" s="170"/>
      <c r="FV91" s="170"/>
      <c r="FW91" s="170"/>
      <c r="FX91" s="170"/>
      <c r="FY91" s="170"/>
      <c r="FZ91" s="170"/>
      <c r="GA91" s="170"/>
      <c r="GB91" s="170"/>
      <c r="GC91" s="170"/>
      <c r="GD91" s="170"/>
      <c r="GE91" s="170"/>
      <c r="GF91" s="170"/>
      <c r="GG91" s="170"/>
      <c r="GH91" s="170"/>
      <c r="GI91" s="170"/>
      <c r="GJ91" s="170"/>
      <c r="GK91" s="170"/>
      <c r="GL91" s="170"/>
      <c r="GM91" s="170"/>
      <c r="GN91" s="170"/>
      <c r="GO91" s="170"/>
      <c r="GP91" s="170"/>
      <c r="GQ91" s="170"/>
      <c r="GR91" s="170"/>
      <c r="GS91" s="170"/>
      <c r="GT91" s="170"/>
      <c r="GU91" s="170"/>
      <c r="GV91" s="170"/>
      <c r="GW91" s="170"/>
      <c r="GX91" s="170"/>
      <c r="GY91" s="170"/>
      <c r="GZ91" s="170"/>
      <c r="HA91" s="170"/>
      <c r="HB91" s="170"/>
      <c r="HC91" s="170"/>
      <c r="HD91" s="170"/>
      <c r="HE91" s="170"/>
      <c r="HF91" s="170"/>
      <c r="HG91" s="170"/>
      <c r="HH91" s="170"/>
      <c r="HI91" s="170"/>
      <c r="HJ91" s="170"/>
      <c r="HK91" s="170"/>
      <c r="HL91" s="170"/>
      <c r="HM91" s="170"/>
      <c r="HN91" s="170"/>
      <c r="HO91" s="170"/>
      <c r="HP91" s="170"/>
      <c r="HQ91" s="170"/>
      <c r="HR91" s="170"/>
      <c r="HS91" s="170"/>
      <c r="HT91" s="170"/>
      <c r="HU91" s="170"/>
      <c r="HV91" s="170"/>
      <c r="HW91" s="170"/>
      <c r="HX91" s="170"/>
      <c r="HY91" s="170"/>
      <c r="HZ91" s="170"/>
      <c r="IA91" s="170"/>
      <c r="IB91" s="170"/>
      <c r="IC91" s="170"/>
      <c r="ID91" s="170"/>
      <c r="IE91" s="170"/>
      <c r="IF91" s="170"/>
      <c r="IG91" s="170"/>
      <c r="IH91" s="170"/>
      <c r="II91" s="170"/>
      <c r="IJ91" s="170"/>
      <c r="IK91" s="170"/>
      <c r="IL91" s="170"/>
      <c r="IM91" s="170"/>
      <c r="IN91" s="170"/>
      <c r="IO91" s="170"/>
      <c r="IP91" s="170"/>
      <c r="IQ91" s="170"/>
      <c r="IR91" s="170"/>
      <c r="IS91" s="170"/>
      <c r="IT91" s="170"/>
      <c r="IU91" s="170"/>
      <c r="IV91" s="170"/>
      <c r="IW91" s="170"/>
      <c r="IX91" s="170"/>
      <c r="IY91" s="170"/>
      <c r="IZ91" s="170"/>
      <c r="JA91" s="170"/>
      <c r="JB91" s="170"/>
      <c r="JC91" s="170"/>
      <c r="JD91" s="170"/>
      <c r="JE91" s="170"/>
      <c r="JF91" s="170"/>
      <c r="JG91" s="170"/>
      <c r="JH91" s="170"/>
      <c r="JI91" s="170"/>
      <c r="JJ91" s="170"/>
      <c r="JK91" s="170"/>
      <c r="JL91" s="170"/>
      <c r="JM91" s="170"/>
      <c r="JN91" s="170"/>
      <c r="JO91" s="170"/>
      <c r="JP91" s="170"/>
      <c r="JQ91" s="170"/>
      <c r="JR91" s="170"/>
      <c r="JS91" s="170"/>
      <c r="JT91" s="170"/>
      <c r="JU91" s="170"/>
      <c r="JV91" s="170"/>
      <c r="JW91" s="170"/>
      <c r="JX91" s="170"/>
      <c r="JY91" s="170"/>
      <c r="JZ91" s="170"/>
      <c r="KA91" s="170"/>
      <c r="KB91" s="170"/>
      <c r="KC91" s="170"/>
      <c r="KD91" s="170"/>
      <c r="KE91" s="170"/>
      <c r="KF91" s="170"/>
      <c r="KG91" s="170"/>
      <c r="KH91" s="170"/>
      <c r="KI91" s="170"/>
      <c r="KJ91" s="170"/>
      <c r="KK91" s="170"/>
      <c r="KL91" s="170"/>
      <c r="KM91" s="170"/>
      <c r="KN91" s="170"/>
      <c r="KO91" s="170"/>
      <c r="KP91" s="170"/>
      <c r="KQ91" s="170"/>
      <c r="KR91" s="170"/>
      <c r="KS91" s="170"/>
      <c r="KT91" s="170"/>
      <c r="KU91" s="170"/>
      <c r="KV91" s="170"/>
      <c r="KW91" s="170"/>
      <c r="KX91" s="170"/>
      <c r="KY91" s="170"/>
      <c r="KZ91" s="170"/>
      <c r="LA91" s="170"/>
      <c r="LB91" s="170"/>
      <c r="LC91" s="170"/>
      <c r="LD91" s="170"/>
      <c r="LE91" s="170"/>
      <c r="LF91" s="170"/>
      <c r="LG91" s="170"/>
      <c r="LH91" s="170"/>
      <c r="LI91" s="170"/>
      <c r="LJ91" s="170"/>
      <c r="LK91" s="170"/>
      <c r="LL91" s="170"/>
      <c r="LM91" s="170"/>
      <c r="LN91" s="170"/>
      <c r="LO91" s="170"/>
      <c r="LP91" s="170"/>
      <c r="LQ91" s="170"/>
      <c r="LR91" s="170"/>
      <c r="LS91" s="170"/>
      <c r="LT91" s="170"/>
      <c r="LU91" s="170"/>
      <c r="LV91" s="170"/>
      <c r="LW91" s="170"/>
      <c r="LX91" s="170"/>
      <c r="LY91" s="170"/>
      <c r="LZ91" s="170"/>
      <c r="MA91" s="170"/>
      <c r="MB91" s="170"/>
      <c r="MC91" s="170"/>
      <c r="MD91" s="170"/>
      <c r="ME91" s="170"/>
      <c r="MF91" s="170"/>
      <c r="MG91" s="170"/>
      <c r="MH91" s="170"/>
      <c r="MI91" s="170"/>
      <c r="MJ91" s="170"/>
      <c r="MK91" s="170"/>
      <c r="ML91" s="170"/>
      <c r="MM91" s="170"/>
      <c r="MN91" s="170"/>
      <c r="MO91" s="170"/>
      <c r="MP91" s="170"/>
      <c r="MQ91" s="170"/>
      <c r="MR91" s="170"/>
      <c r="MS91" s="170"/>
      <c r="MT91" s="170"/>
      <c r="MU91" s="170"/>
      <c r="MV91" s="170"/>
      <c r="MW91" s="170"/>
      <c r="MX91" s="170"/>
      <c r="MY91" s="170"/>
      <c r="MZ91" s="170"/>
      <c r="NA91" s="170"/>
      <c r="NB91" s="170"/>
      <c r="NC91" s="170"/>
      <c r="ND91" s="170"/>
      <c r="NE91" s="170"/>
      <c r="NF91" s="170"/>
      <c r="NG91" s="170"/>
      <c r="NH91" s="170"/>
      <c r="NI91" s="170"/>
      <c r="NJ91" s="170"/>
      <c r="NK91" s="170"/>
      <c r="NL91" s="170"/>
      <c r="NM91" s="170"/>
      <c r="NN91" s="170"/>
      <c r="NO91" s="170"/>
      <c r="NP91" s="170"/>
      <c r="NQ91" s="170"/>
      <c r="NR91" s="170"/>
      <c r="NS91" s="170"/>
      <c r="NT91" s="170"/>
      <c r="NU91" s="170"/>
      <c r="NV91" s="170"/>
      <c r="NW91" s="170"/>
      <c r="NX91" s="170"/>
      <c r="NY91" s="170"/>
      <c r="NZ91" s="170"/>
      <c r="OA91" s="170"/>
      <c r="OB91" s="170"/>
      <c r="OC91" s="170"/>
      <c r="OD91" s="170"/>
      <c r="OE91" s="170"/>
      <c r="OF91" s="170"/>
      <c r="OG91" s="170"/>
      <c r="OH91" s="170"/>
      <c r="OI91" s="170"/>
      <c r="OJ91" s="170"/>
      <c r="OK91" s="170"/>
      <c r="OL91" s="170"/>
      <c r="OM91" s="170"/>
      <c r="ON91" s="170"/>
      <c r="OO91" s="170"/>
      <c r="OP91" s="170"/>
      <c r="OQ91" s="170"/>
      <c r="OR91" s="170"/>
      <c r="OS91" s="170"/>
      <c r="OT91" s="170"/>
      <c r="OU91" s="170"/>
      <c r="OV91" s="170"/>
      <c r="OW91" s="170"/>
      <c r="OX91" s="170"/>
      <c r="OY91" s="170"/>
      <c r="OZ91" s="170"/>
      <c r="PA91" s="170"/>
      <c r="PB91" s="170"/>
      <c r="PC91" s="170"/>
      <c r="PD91" s="170"/>
      <c r="PE91" s="170"/>
      <c r="PF91" s="170"/>
      <c r="PG91" s="170"/>
      <c r="PH91" s="170"/>
      <c r="PI91" s="170"/>
      <c r="PJ91" s="170"/>
      <c r="PK91" s="170"/>
      <c r="PL91" s="170"/>
      <c r="PM91" s="170"/>
      <c r="PN91" s="170"/>
      <c r="PO91" s="170"/>
      <c r="PP91" s="170"/>
      <c r="PQ91" s="170"/>
      <c r="PR91" s="170"/>
      <c r="PS91" s="170"/>
      <c r="PT91" s="170"/>
      <c r="PU91" s="170"/>
      <c r="PV91" s="170"/>
      <c r="PW91" s="170"/>
      <c r="PX91" s="170"/>
      <c r="PY91" s="170"/>
      <c r="PZ91" s="170"/>
      <c r="QA91" s="170"/>
      <c r="QB91" s="170"/>
      <c r="QC91" s="170"/>
      <c r="QD91" s="170"/>
      <c r="QE91" s="170"/>
      <c r="QF91" s="170"/>
      <c r="QG91" s="170"/>
      <c r="QH91" s="170"/>
      <c r="QI91" s="170"/>
      <c r="QJ91" s="170"/>
      <c r="QK91" s="170"/>
      <c r="QL91" s="170"/>
      <c r="QM91" s="170"/>
      <c r="QN91" s="170"/>
      <c r="QO91" s="170"/>
      <c r="QP91" s="170"/>
      <c r="QQ91" s="170"/>
      <c r="QR91" s="170"/>
      <c r="QS91" s="170"/>
      <c r="QT91" s="170"/>
      <c r="QU91" s="170"/>
      <c r="QV91" s="170"/>
      <c r="QW91" s="170"/>
      <c r="QX91" s="170"/>
      <c r="QY91" s="170"/>
      <c r="QZ91" s="170"/>
      <c r="RA91" s="170"/>
      <c r="RB91" s="170"/>
      <c r="RC91" s="170"/>
      <c r="RD91" s="170"/>
      <c r="RE91" s="170"/>
      <c r="RF91" s="170"/>
      <c r="RG91" s="170"/>
      <c r="RH91" s="170"/>
      <c r="RI91" s="170"/>
      <c r="RJ91" s="170"/>
      <c r="RK91" s="170"/>
      <c r="RL91" s="170"/>
      <c r="RM91" s="170"/>
      <c r="RN91" s="170"/>
      <c r="RO91" s="170"/>
      <c r="RP91" s="170"/>
      <c r="RQ91" s="170"/>
      <c r="RR91" s="170"/>
      <c r="RS91" s="170"/>
      <c r="RT91" s="170"/>
      <c r="RU91" s="170"/>
      <c r="RV91" s="170"/>
      <c r="RW91" s="170"/>
      <c r="RX91" s="170"/>
      <c r="RY91" s="170"/>
      <c r="RZ91" s="170"/>
      <c r="SA91" s="170"/>
      <c r="SB91" s="170"/>
      <c r="SC91" s="170"/>
      <c r="SD91" s="170"/>
      <c r="SE91" s="170"/>
      <c r="SF91" s="170"/>
      <c r="SG91" s="170"/>
      <c r="SH91" s="170"/>
      <c r="SI91" s="170"/>
      <c r="SJ91" s="170"/>
      <c r="SK91" s="170"/>
      <c r="SL91" s="170"/>
      <c r="SM91" s="170"/>
      <c r="SN91" s="170"/>
      <c r="SO91" s="170"/>
      <c r="SP91" s="170"/>
      <c r="SQ91" s="170"/>
      <c r="SR91" s="170"/>
      <c r="SS91" s="170"/>
      <c r="ST91" s="170"/>
      <c r="SU91" s="170"/>
      <c r="SV91" s="170"/>
      <c r="SW91" s="170"/>
      <c r="SX91" s="170"/>
      <c r="SY91" s="170"/>
      <c r="SZ91" s="170"/>
      <c r="TA91" s="170"/>
      <c r="TB91" s="170"/>
      <c r="TC91" s="170"/>
      <c r="TD91" s="170"/>
      <c r="TE91" s="170"/>
      <c r="TF91" s="170"/>
      <c r="TG91" s="170"/>
      <c r="TH91" s="170"/>
      <c r="TI91" s="170"/>
      <c r="TJ91" s="170"/>
      <c r="TK91" s="170"/>
      <c r="TL91" s="170"/>
      <c r="TM91" s="170"/>
      <c r="TN91" s="170"/>
      <c r="TO91" s="170"/>
      <c r="TP91" s="170"/>
      <c r="TQ91" s="170"/>
      <c r="TR91" s="170"/>
      <c r="TS91" s="170"/>
      <c r="TT91" s="170"/>
      <c r="TU91" s="170"/>
      <c r="TV91" s="170"/>
      <c r="TW91" s="170"/>
      <c r="TX91" s="170"/>
      <c r="TY91" s="170"/>
      <c r="TZ91" s="170"/>
      <c r="UA91" s="170"/>
      <c r="UB91" s="170"/>
      <c r="UC91" s="170"/>
      <c r="UD91" s="170"/>
      <c r="UE91" s="170"/>
      <c r="UF91" s="170"/>
      <c r="UG91" s="170"/>
      <c r="UH91" s="170"/>
      <c r="UI91" s="170"/>
      <c r="UJ91" s="170"/>
      <c r="UK91" s="170"/>
      <c r="UL91" s="170"/>
      <c r="UM91" s="170"/>
      <c r="UN91" s="170"/>
      <c r="UO91" s="170"/>
      <c r="UP91" s="170"/>
      <c r="UQ91" s="170"/>
      <c r="UR91" s="170"/>
      <c r="US91" s="170"/>
      <c r="UT91" s="170"/>
      <c r="UU91" s="170"/>
      <c r="UV91" s="170"/>
      <c r="UW91" s="170"/>
      <c r="UX91" s="170"/>
      <c r="UY91" s="170"/>
      <c r="UZ91" s="170"/>
      <c r="VA91" s="170"/>
      <c r="VB91" s="170"/>
      <c r="VC91" s="170"/>
      <c r="VD91" s="170"/>
      <c r="VE91" s="170"/>
      <c r="VF91" s="170"/>
      <c r="VG91" s="170"/>
      <c r="VH91" s="170"/>
      <c r="VI91" s="170"/>
      <c r="VJ91" s="170"/>
      <c r="VM91" s="171">
        <f>IF(AND($VQ91&gt;0,COUNTA(H91:VJ91)=0),0,IF(AND(COUNTBLANK(D91)=0,CNGE_2024_M1_Secc3!$Q734="X",COUNTA(H91:VJ91)=0),0,IF(AND(COUNTBLANK(D91)=0,CNGE_2024_M1_Secc3!$Q734="",COUNTA(H91:VJ91)&gt;0),0,IF(AND(COUNTBLANK(D91)=1,COUNTA(H91:VJ91)=0),0,1))))</f>
        <v>0</v>
      </c>
      <c r="VN91" s="194">
        <f t="shared" si="1"/>
        <v>0</v>
      </c>
      <c r="VO91" s="200">
        <f>IF(AND(CNGE_2024_M1_Secc3!$Q734="X",COUNTA(H91:VJ91)&gt;0),1,0)</f>
        <v>0</v>
      </c>
      <c r="VP91" s="211">
        <f>IF(SUM(H91:VJ91)=SUM(CNGE_2024_M1_Secc3!S734:AD734),0,1)</f>
        <v>0</v>
      </c>
      <c r="VQ91" s="200">
        <f>IF(COUNTIF(CNGE_2024_M1_Secc3!M145,"NA")&gt;0,1,IF(AND(CNGE_2024_M1_Secc3!S145&lt;&gt;"",CNGE_2024_M1_Secc3!S145&lt;&gt;1),1,0))</f>
        <v>0</v>
      </c>
    </row>
    <row r="92" spans="1:589" customFormat="1" ht="15" customHeight="1">
      <c r="A92" s="115"/>
      <c r="B92" s="87"/>
      <c r="C92" s="32" t="s">
        <v>148</v>
      </c>
      <c r="D92" s="361" t="str">
        <f>IF(CNGE_2024_M1_Secc3!D146="","",CNGE_2024_M1_Secc3!D146)</f>
        <v/>
      </c>
      <c r="E92" s="361"/>
      <c r="F92" s="361"/>
      <c r="G92" s="361"/>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0"/>
      <c r="DF92" s="170"/>
      <c r="DG92" s="170"/>
      <c r="DH92" s="170"/>
      <c r="DI92" s="170"/>
      <c r="DJ92" s="170"/>
      <c r="DK92" s="170"/>
      <c r="DL92" s="170"/>
      <c r="DM92" s="170"/>
      <c r="DN92" s="170"/>
      <c r="DO92" s="170"/>
      <c r="DP92" s="170"/>
      <c r="DQ92" s="170"/>
      <c r="DR92" s="170"/>
      <c r="DS92" s="170"/>
      <c r="DT92" s="170"/>
      <c r="DU92" s="170"/>
      <c r="DV92" s="170"/>
      <c r="DW92" s="170"/>
      <c r="DX92" s="170"/>
      <c r="DY92" s="170"/>
      <c r="DZ92" s="170"/>
      <c r="EA92" s="170"/>
      <c r="EB92" s="170"/>
      <c r="EC92" s="170"/>
      <c r="ED92" s="170"/>
      <c r="EE92" s="170"/>
      <c r="EF92" s="170"/>
      <c r="EG92" s="170"/>
      <c r="EH92" s="170"/>
      <c r="EI92" s="170"/>
      <c r="EJ92" s="170"/>
      <c r="EK92" s="170"/>
      <c r="EL92" s="170"/>
      <c r="EM92" s="170"/>
      <c r="EN92" s="170"/>
      <c r="EO92" s="170"/>
      <c r="EP92" s="170"/>
      <c r="EQ92" s="170"/>
      <c r="ER92" s="170"/>
      <c r="ES92" s="170"/>
      <c r="ET92" s="170"/>
      <c r="EU92" s="170"/>
      <c r="EV92" s="170"/>
      <c r="EW92" s="170"/>
      <c r="EX92" s="170"/>
      <c r="EY92" s="170"/>
      <c r="EZ92" s="170"/>
      <c r="FA92" s="170"/>
      <c r="FB92" s="170"/>
      <c r="FC92" s="170"/>
      <c r="FD92" s="170"/>
      <c r="FE92" s="170"/>
      <c r="FF92" s="170"/>
      <c r="FG92" s="170"/>
      <c r="FH92" s="170"/>
      <c r="FI92" s="170"/>
      <c r="FJ92" s="170"/>
      <c r="FK92" s="170"/>
      <c r="FL92" s="170"/>
      <c r="FM92" s="170"/>
      <c r="FN92" s="170"/>
      <c r="FO92" s="170"/>
      <c r="FP92" s="170"/>
      <c r="FQ92" s="170"/>
      <c r="FR92" s="170"/>
      <c r="FS92" s="170"/>
      <c r="FT92" s="170"/>
      <c r="FU92" s="170"/>
      <c r="FV92" s="170"/>
      <c r="FW92" s="170"/>
      <c r="FX92" s="170"/>
      <c r="FY92" s="170"/>
      <c r="FZ92" s="170"/>
      <c r="GA92" s="170"/>
      <c r="GB92" s="170"/>
      <c r="GC92" s="170"/>
      <c r="GD92" s="170"/>
      <c r="GE92" s="170"/>
      <c r="GF92" s="170"/>
      <c r="GG92" s="170"/>
      <c r="GH92" s="170"/>
      <c r="GI92" s="170"/>
      <c r="GJ92" s="170"/>
      <c r="GK92" s="170"/>
      <c r="GL92" s="170"/>
      <c r="GM92" s="170"/>
      <c r="GN92" s="170"/>
      <c r="GO92" s="170"/>
      <c r="GP92" s="170"/>
      <c r="GQ92" s="170"/>
      <c r="GR92" s="170"/>
      <c r="GS92" s="170"/>
      <c r="GT92" s="170"/>
      <c r="GU92" s="170"/>
      <c r="GV92" s="170"/>
      <c r="GW92" s="170"/>
      <c r="GX92" s="170"/>
      <c r="GY92" s="170"/>
      <c r="GZ92" s="170"/>
      <c r="HA92" s="170"/>
      <c r="HB92" s="170"/>
      <c r="HC92" s="170"/>
      <c r="HD92" s="170"/>
      <c r="HE92" s="170"/>
      <c r="HF92" s="170"/>
      <c r="HG92" s="170"/>
      <c r="HH92" s="170"/>
      <c r="HI92" s="170"/>
      <c r="HJ92" s="170"/>
      <c r="HK92" s="170"/>
      <c r="HL92" s="170"/>
      <c r="HM92" s="170"/>
      <c r="HN92" s="170"/>
      <c r="HO92" s="170"/>
      <c r="HP92" s="170"/>
      <c r="HQ92" s="170"/>
      <c r="HR92" s="170"/>
      <c r="HS92" s="170"/>
      <c r="HT92" s="170"/>
      <c r="HU92" s="170"/>
      <c r="HV92" s="170"/>
      <c r="HW92" s="170"/>
      <c r="HX92" s="170"/>
      <c r="HY92" s="170"/>
      <c r="HZ92" s="170"/>
      <c r="IA92" s="170"/>
      <c r="IB92" s="170"/>
      <c r="IC92" s="170"/>
      <c r="ID92" s="170"/>
      <c r="IE92" s="170"/>
      <c r="IF92" s="170"/>
      <c r="IG92" s="170"/>
      <c r="IH92" s="170"/>
      <c r="II92" s="170"/>
      <c r="IJ92" s="170"/>
      <c r="IK92" s="170"/>
      <c r="IL92" s="170"/>
      <c r="IM92" s="170"/>
      <c r="IN92" s="170"/>
      <c r="IO92" s="170"/>
      <c r="IP92" s="170"/>
      <c r="IQ92" s="170"/>
      <c r="IR92" s="170"/>
      <c r="IS92" s="170"/>
      <c r="IT92" s="170"/>
      <c r="IU92" s="170"/>
      <c r="IV92" s="170"/>
      <c r="IW92" s="170"/>
      <c r="IX92" s="170"/>
      <c r="IY92" s="170"/>
      <c r="IZ92" s="170"/>
      <c r="JA92" s="170"/>
      <c r="JB92" s="170"/>
      <c r="JC92" s="170"/>
      <c r="JD92" s="170"/>
      <c r="JE92" s="170"/>
      <c r="JF92" s="170"/>
      <c r="JG92" s="170"/>
      <c r="JH92" s="170"/>
      <c r="JI92" s="170"/>
      <c r="JJ92" s="170"/>
      <c r="JK92" s="170"/>
      <c r="JL92" s="170"/>
      <c r="JM92" s="170"/>
      <c r="JN92" s="170"/>
      <c r="JO92" s="170"/>
      <c r="JP92" s="170"/>
      <c r="JQ92" s="170"/>
      <c r="JR92" s="170"/>
      <c r="JS92" s="170"/>
      <c r="JT92" s="170"/>
      <c r="JU92" s="170"/>
      <c r="JV92" s="170"/>
      <c r="JW92" s="170"/>
      <c r="JX92" s="170"/>
      <c r="JY92" s="170"/>
      <c r="JZ92" s="170"/>
      <c r="KA92" s="170"/>
      <c r="KB92" s="170"/>
      <c r="KC92" s="170"/>
      <c r="KD92" s="170"/>
      <c r="KE92" s="170"/>
      <c r="KF92" s="170"/>
      <c r="KG92" s="170"/>
      <c r="KH92" s="170"/>
      <c r="KI92" s="170"/>
      <c r="KJ92" s="170"/>
      <c r="KK92" s="170"/>
      <c r="KL92" s="170"/>
      <c r="KM92" s="170"/>
      <c r="KN92" s="170"/>
      <c r="KO92" s="170"/>
      <c r="KP92" s="170"/>
      <c r="KQ92" s="170"/>
      <c r="KR92" s="170"/>
      <c r="KS92" s="170"/>
      <c r="KT92" s="170"/>
      <c r="KU92" s="170"/>
      <c r="KV92" s="170"/>
      <c r="KW92" s="170"/>
      <c r="KX92" s="170"/>
      <c r="KY92" s="170"/>
      <c r="KZ92" s="170"/>
      <c r="LA92" s="170"/>
      <c r="LB92" s="170"/>
      <c r="LC92" s="170"/>
      <c r="LD92" s="170"/>
      <c r="LE92" s="170"/>
      <c r="LF92" s="170"/>
      <c r="LG92" s="170"/>
      <c r="LH92" s="170"/>
      <c r="LI92" s="170"/>
      <c r="LJ92" s="170"/>
      <c r="LK92" s="170"/>
      <c r="LL92" s="170"/>
      <c r="LM92" s="170"/>
      <c r="LN92" s="170"/>
      <c r="LO92" s="170"/>
      <c r="LP92" s="170"/>
      <c r="LQ92" s="170"/>
      <c r="LR92" s="170"/>
      <c r="LS92" s="170"/>
      <c r="LT92" s="170"/>
      <c r="LU92" s="170"/>
      <c r="LV92" s="170"/>
      <c r="LW92" s="170"/>
      <c r="LX92" s="170"/>
      <c r="LY92" s="170"/>
      <c r="LZ92" s="170"/>
      <c r="MA92" s="170"/>
      <c r="MB92" s="170"/>
      <c r="MC92" s="170"/>
      <c r="MD92" s="170"/>
      <c r="ME92" s="170"/>
      <c r="MF92" s="170"/>
      <c r="MG92" s="170"/>
      <c r="MH92" s="170"/>
      <c r="MI92" s="170"/>
      <c r="MJ92" s="170"/>
      <c r="MK92" s="170"/>
      <c r="ML92" s="170"/>
      <c r="MM92" s="170"/>
      <c r="MN92" s="170"/>
      <c r="MO92" s="170"/>
      <c r="MP92" s="170"/>
      <c r="MQ92" s="170"/>
      <c r="MR92" s="170"/>
      <c r="MS92" s="170"/>
      <c r="MT92" s="170"/>
      <c r="MU92" s="170"/>
      <c r="MV92" s="170"/>
      <c r="MW92" s="170"/>
      <c r="MX92" s="170"/>
      <c r="MY92" s="170"/>
      <c r="MZ92" s="170"/>
      <c r="NA92" s="170"/>
      <c r="NB92" s="170"/>
      <c r="NC92" s="170"/>
      <c r="ND92" s="170"/>
      <c r="NE92" s="170"/>
      <c r="NF92" s="170"/>
      <c r="NG92" s="170"/>
      <c r="NH92" s="170"/>
      <c r="NI92" s="170"/>
      <c r="NJ92" s="170"/>
      <c r="NK92" s="170"/>
      <c r="NL92" s="170"/>
      <c r="NM92" s="170"/>
      <c r="NN92" s="170"/>
      <c r="NO92" s="170"/>
      <c r="NP92" s="170"/>
      <c r="NQ92" s="170"/>
      <c r="NR92" s="170"/>
      <c r="NS92" s="170"/>
      <c r="NT92" s="170"/>
      <c r="NU92" s="170"/>
      <c r="NV92" s="170"/>
      <c r="NW92" s="170"/>
      <c r="NX92" s="170"/>
      <c r="NY92" s="170"/>
      <c r="NZ92" s="170"/>
      <c r="OA92" s="170"/>
      <c r="OB92" s="170"/>
      <c r="OC92" s="170"/>
      <c r="OD92" s="170"/>
      <c r="OE92" s="170"/>
      <c r="OF92" s="170"/>
      <c r="OG92" s="170"/>
      <c r="OH92" s="170"/>
      <c r="OI92" s="170"/>
      <c r="OJ92" s="170"/>
      <c r="OK92" s="170"/>
      <c r="OL92" s="170"/>
      <c r="OM92" s="170"/>
      <c r="ON92" s="170"/>
      <c r="OO92" s="170"/>
      <c r="OP92" s="170"/>
      <c r="OQ92" s="170"/>
      <c r="OR92" s="170"/>
      <c r="OS92" s="170"/>
      <c r="OT92" s="170"/>
      <c r="OU92" s="170"/>
      <c r="OV92" s="170"/>
      <c r="OW92" s="170"/>
      <c r="OX92" s="170"/>
      <c r="OY92" s="170"/>
      <c r="OZ92" s="170"/>
      <c r="PA92" s="170"/>
      <c r="PB92" s="170"/>
      <c r="PC92" s="170"/>
      <c r="PD92" s="170"/>
      <c r="PE92" s="170"/>
      <c r="PF92" s="170"/>
      <c r="PG92" s="170"/>
      <c r="PH92" s="170"/>
      <c r="PI92" s="170"/>
      <c r="PJ92" s="170"/>
      <c r="PK92" s="170"/>
      <c r="PL92" s="170"/>
      <c r="PM92" s="170"/>
      <c r="PN92" s="170"/>
      <c r="PO92" s="170"/>
      <c r="PP92" s="170"/>
      <c r="PQ92" s="170"/>
      <c r="PR92" s="170"/>
      <c r="PS92" s="170"/>
      <c r="PT92" s="170"/>
      <c r="PU92" s="170"/>
      <c r="PV92" s="170"/>
      <c r="PW92" s="170"/>
      <c r="PX92" s="170"/>
      <c r="PY92" s="170"/>
      <c r="PZ92" s="170"/>
      <c r="QA92" s="170"/>
      <c r="QB92" s="170"/>
      <c r="QC92" s="170"/>
      <c r="QD92" s="170"/>
      <c r="QE92" s="170"/>
      <c r="QF92" s="170"/>
      <c r="QG92" s="170"/>
      <c r="QH92" s="170"/>
      <c r="QI92" s="170"/>
      <c r="QJ92" s="170"/>
      <c r="QK92" s="170"/>
      <c r="QL92" s="170"/>
      <c r="QM92" s="170"/>
      <c r="QN92" s="170"/>
      <c r="QO92" s="170"/>
      <c r="QP92" s="170"/>
      <c r="QQ92" s="170"/>
      <c r="QR92" s="170"/>
      <c r="QS92" s="170"/>
      <c r="QT92" s="170"/>
      <c r="QU92" s="170"/>
      <c r="QV92" s="170"/>
      <c r="QW92" s="170"/>
      <c r="QX92" s="170"/>
      <c r="QY92" s="170"/>
      <c r="QZ92" s="170"/>
      <c r="RA92" s="170"/>
      <c r="RB92" s="170"/>
      <c r="RC92" s="170"/>
      <c r="RD92" s="170"/>
      <c r="RE92" s="170"/>
      <c r="RF92" s="170"/>
      <c r="RG92" s="170"/>
      <c r="RH92" s="170"/>
      <c r="RI92" s="170"/>
      <c r="RJ92" s="170"/>
      <c r="RK92" s="170"/>
      <c r="RL92" s="170"/>
      <c r="RM92" s="170"/>
      <c r="RN92" s="170"/>
      <c r="RO92" s="170"/>
      <c r="RP92" s="170"/>
      <c r="RQ92" s="170"/>
      <c r="RR92" s="170"/>
      <c r="RS92" s="170"/>
      <c r="RT92" s="170"/>
      <c r="RU92" s="170"/>
      <c r="RV92" s="170"/>
      <c r="RW92" s="170"/>
      <c r="RX92" s="170"/>
      <c r="RY92" s="170"/>
      <c r="RZ92" s="170"/>
      <c r="SA92" s="170"/>
      <c r="SB92" s="170"/>
      <c r="SC92" s="170"/>
      <c r="SD92" s="170"/>
      <c r="SE92" s="170"/>
      <c r="SF92" s="170"/>
      <c r="SG92" s="170"/>
      <c r="SH92" s="170"/>
      <c r="SI92" s="170"/>
      <c r="SJ92" s="170"/>
      <c r="SK92" s="170"/>
      <c r="SL92" s="170"/>
      <c r="SM92" s="170"/>
      <c r="SN92" s="170"/>
      <c r="SO92" s="170"/>
      <c r="SP92" s="170"/>
      <c r="SQ92" s="170"/>
      <c r="SR92" s="170"/>
      <c r="SS92" s="170"/>
      <c r="ST92" s="170"/>
      <c r="SU92" s="170"/>
      <c r="SV92" s="170"/>
      <c r="SW92" s="170"/>
      <c r="SX92" s="170"/>
      <c r="SY92" s="170"/>
      <c r="SZ92" s="170"/>
      <c r="TA92" s="170"/>
      <c r="TB92" s="170"/>
      <c r="TC92" s="170"/>
      <c r="TD92" s="170"/>
      <c r="TE92" s="170"/>
      <c r="TF92" s="170"/>
      <c r="TG92" s="170"/>
      <c r="TH92" s="170"/>
      <c r="TI92" s="170"/>
      <c r="TJ92" s="170"/>
      <c r="TK92" s="170"/>
      <c r="TL92" s="170"/>
      <c r="TM92" s="170"/>
      <c r="TN92" s="170"/>
      <c r="TO92" s="170"/>
      <c r="TP92" s="170"/>
      <c r="TQ92" s="170"/>
      <c r="TR92" s="170"/>
      <c r="TS92" s="170"/>
      <c r="TT92" s="170"/>
      <c r="TU92" s="170"/>
      <c r="TV92" s="170"/>
      <c r="TW92" s="170"/>
      <c r="TX92" s="170"/>
      <c r="TY92" s="170"/>
      <c r="TZ92" s="170"/>
      <c r="UA92" s="170"/>
      <c r="UB92" s="170"/>
      <c r="UC92" s="170"/>
      <c r="UD92" s="170"/>
      <c r="UE92" s="170"/>
      <c r="UF92" s="170"/>
      <c r="UG92" s="170"/>
      <c r="UH92" s="170"/>
      <c r="UI92" s="170"/>
      <c r="UJ92" s="170"/>
      <c r="UK92" s="170"/>
      <c r="UL92" s="170"/>
      <c r="UM92" s="170"/>
      <c r="UN92" s="170"/>
      <c r="UO92" s="170"/>
      <c r="UP92" s="170"/>
      <c r="UQ92" s="170"/>
      <c r="UR92" s="170"/>
      <c r="US92" s="170"/>
      <c r="UT92" s="170"/>
      <c r="UU92" s="170"/>
      <c r="UV92" s="170"/>
      <c r="UW92" s="170"/>
      <c r="UX92" s="170"/>
      <c r="UY92" s="170"/>
      <c r="UZ92" s="170"/>
      <c r="VA92" s="170"/>
      <c r="VB92" s="170"/>
      <c r="VC92" s="170"/>
      <c r="VD92" s="170"/>
      <c r="VE92" s="170"/>
      <c r="VF92" s="170"/>
      <c r="VG92" s="170"/>
      <c r="VH92" s="170"/>
      <c r="VI92" s="170"/>
      <c r="VJ92" s="170"/>
      <c r="VM92" s="171">
        <f>IF(AND($VQ92&gt;0,COUNTA(H92:VJ92)=0),0,IF(AND(COUNTBLANK(D92)=0,CNGE_2024_M1_Secc3!$Q735="X",COUNTA(H92:VJ92)=0),0,IF(AND(COUNTBLANK(D92)=0,CNGE_2024_M1_Secc3!$Q735="",COUNTA(H92:VJ92)&gt;0),0,IF(AND(COUNTBLANK(D92)=1,COUNTA(H92:VJ92)=0),0,1))))</f>
        <v>0</v>
      </c>
      <c r="VN92" s="194">
        <f t="shared" si="1"/>
        <v>0</v>
      </c>
      <c r="VO92" s="200">
        <f>IF(AND(CNGE_2024_M1_Secc3!$Q735="X",COUNTA(H92:VJ92)&gt;0),1,0)</f>
        <v>0</v>
      </c>
      <c r="VP92" s="211">
        <f>IF(SUM(H92:VJ92)=SUM(CNGE_2024_M1_Secc3!S735:AD735),0,1)</f>
        <v>0</v>
      </c>
      <c r="VQ92" s="200">
        <f>IF(COUNTIF(CNGE_2024_M1_Secc3!M146,"NA")&gt;0,1,IF(AND(CNGE_2024_M1_Secc3!S146&lt;&gt;"",CNGE_2024_M1_Secc3!S146&lt;&gt;1),1,0))</f>
        <v>0</v>
      </c>
    </row>
    <row r="93" spans="1:589" customFormat="1" ht="15" customHeight="1">
      <c r="A93" s="115"/>
      <c r="B93" s="87"/>
      <c r="C93" s="32" t="s">
        <v>149</v>
      </c>
      <c r="D93" s="361" t="str">
        <f>IF(CNGE_2024_M1_Secc3!D147="","",CNGE_2024_M1_Secc3!D147)</f>
        <v/>
      </c>
      <c r="E93" s="361"/>
      <c r="F93" s="361"/>
      <c r="G93" s="361"/>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0"/>
      <c r="CN93" s="170"/>
      <c r="CO93" s="170"/>
      <c r="CP93" s="170"/>
      <c r="CQ93" s="170"/>
      <c r="CR93" s="170"/>
      <c r="CS93" s="170"/>
      <c r="CT93" s="170"/>
      <c r="CU93" s="170"/>
      <c r="CV93" s="170"/>
      <c r="CW93" s="170"/>
      <c r="CX93" s="170"/>
      <c r="CY93" s="170"/>
      <c r="CZ93" s="170"/>
      <c r="DA93" s="170"/>
      <c r="DB93" s="170"/>
      <c r="DC93" s="170"/>
      <c r="DD93" s="170"/>
      <c r="DE93" s="170"/>
      <c r="DF93" s="170"/>
      <c r="DG93" s="170"/>
      <c r="DH93" s="170"/>
      <c r="DI93" s="170"/>
      <c r="DJ93" s="170"/>
      <c r="DK93" s="170"/>
      <c r="DL93" s="170"/>
      <c r="DM93" s="170"/>
      <c r="DN93" s="170"/>
      <c r="DO93" s="170"/>
      <c r="DP93" s="170"/>
      <c r="DQ93" s="170"/>
      <c r="DR93" s="170"/>
      <c r="DS93" s="170"/>
      <c r="DT93" s="170"/>
      <c r="DU93" s="170"/>
      <c r="DV93" s="170"/>
      <c r="DW93" s="170"/>
      <c r="DX93" s="170"/>
      <c r="DY93" s="170"/>
      <c r="DZ93" s="170"/>
      <c r="EA93" s="170"/>
      <c r="EB93" s="170"/>
      <c r="EC93" s="170"/>
      <c r="ED93" s="170"/>
      <c r="EE93" s="170"/>
      <c r="EF93" s="170"/>
      <c r="EG93" s="170"/>
      <c r="EH93" s="170"/>
      <c r="EI93" s="170"/>
      <c r="EJ93" s="170"/>
      <c r="EK93" s="170"/>
      <c r="EL93" s="170"/>
      <c r="EM93" s="170"/>
      <c r="EN93" s="170"/>
      <c r="EO93" s="170"/>
      <c r="EP93" s="170"/>
      <c r="EQ93" s="170"/>
      <c r="ER93" s="170"/>
      <c r="ES93" s="170"/>
      <c r="ET93" s="170"/>
      <c r="EU93" s="170"/>
      <c r="EV93" s="170"/>
      <c r="EW93" s="170"/>
      <c r="EX93" s="170"/>
      <c r="EY93" s="170"/>
      <c r="EZ93" s="170"/>
      <c r="FA93" s="170"/>
      <c r="FB93" s="170"/>
      <c r="FC93" s="170"/>
      <c r="FD93" s="170"/>
      <c r="FE93" s="170"/>
      <c r="FF93" s="170"/>
      <c r="FG93" s="170"/>
      <c r="FH93" s="170"/>
      <c r="FI93" s="170"/>
      <c r="FJ93" s="170"/>
      <c r="FK93" s="170"/>
      <c r="FL93" s="170"/>
      <c r="FM93" s="170"/>
      <c r="FN93" s="170"/>
      <c r="FO93" s="170"/>
      <c r="FP93" s="170"/>
      <c r="FQ93" s="170"/>
      <c r="FR93" s="170"/>
      <c r="FS93" s="170"/>
      <c r="FT93" s="170"/>
      <c r="FU93" s="170"/>
      <c r="FV93" s="170"/>
      <c r="FW93" s="170"/>
      <c r="FX93" s="170"/>
      <c r="FY93" s="170"/>
      <c r="FZ93" s="170"/>
      <c r="GA93" s="170"/>
      <c r="GB93" s="170"/>
      <c r="GC93" s="170"/>
      <c r="GD93" s="170"/>
      <c r="GE93" s="170"/>
      <c r="GF93" s="170"/>
      <c r="GG93" s="170"/>
      <c r="GH93" s="170"/>
      <c r="GI93" s="170"/>
      <c r="GJ93" s="170"/>
      <c r="GK93" s="170"/>
      <c r="GL93" s="170"/>
      <c r="GM93" s="170"/>
      <c r="GN93" s="170"/>
      <c r="GO93" s="170"/>
      <c r="GP93" s="170"/>
      <c r="GQ93" s="170"/>
      <c r="GR93" s="170"/>
      <c r="GS93" s="170"/>
      <c r="GT93" s="170"/>
      <c r="GU93" s="170"/>
      <c r="GV93" s="170"/>
      <c r="GW93" s="170"/>
      <c r="GX93" s="170"/>
      <c r="GY93" s="170"/>
      <c r="GZ93" s="170"/>
      <c r="HA93" s="170"/>
      <c r="HB93" s="170"/>
      <c r="HC93" s="170"/>
      <c r="HD93" s="170"/>
      <c r="HE93" s="170"/>
      <c r="HF93" s="170"/>
      <c r="HG93" s="170"/>
      <c r="HH93" s="170"/>
      <c r="HI93" s="170"/>
      <c r="HJ93" s="170"/>
      <c r="HK93" s="170"/>
      <c r="HL93" s="170"/>
      <c r="HM93" s="170"/>
      <c r="HN93" s="170"/>
      <c r="HO93" s="170"/>
      <c r="HP93" s="170"/>
      <c r="HQ93" s="170"/>
      <c r="HR93" s="170"/>
      <c r="HS93" s="170"/>
      <c r="HT93" s="170"/>
      <c r="HU93" s="170"/>
      <c r="HV93" s="170"/>
      <c r="HW93" s="170"/>
      <c r="HX93" s="170"/>
      <c r="HY93" s="170"/>
      <c r="HZ93" s="170"/>
      <c r="IA93" s="170"/>
      <c r="IB93" s="170"/>
      <c r="IC93" s="170"/>
      <c r="ID93" s="170"/>
      <c r="IE93" s="170"/>
      <c r="IF93" s="170"/>
      <c r="IG93" s="170"/>
      <c r="IH93" s="170"/>
      <c r="II93" s="170"/>
      <c r="IJ93" s="170"/>
      <c r="IK93" s="170"/>
      <c r="IL93" s="170"/>
      <c r="IM93" s="170"/>
      <c r="IN93" s="170"/>
      <c r="IO93" s="170"/>
      <c r="IP93" s="170"/>
      <c r="IQ93" s="170"/>
      <c r="IR93" s="170"/>
      <c r="IS93" s="170"/>
      <c r="IT93" s="170"/>
      <c r="IU93" s="170"/>
      <c r="IV93" s="170"/>
      <c r="IW93" s="170"/>
      <c r="IX93" s="170"/>
      <c r="IY93" s="170"/>
      <c r="IZ93" s="170"/>
      <c r="JA93" s="170"/>
      <c r="JB93" s="170"/>
      <c r="JC93" s="170"/>
      <c r="JD93" s="170"/>
      <c r="JE93" s="170"/>
      <c r="JF93" s="170"/>
      <c r="JG93" s="170"/>
      <c r="JH93" s="170"/>
      <c r="JI93" s="170"/>
      <c r="JJ93" s="170"/>
      <c r="JK93" s="170"/>
      <c r="JL93" s="170"/>
      <c r="JM93" s="170"/>
      <c r="JN93" s="170"/>
      <c r="JO93" s="170"/>
      <c r="JP93" s="170"/>
      <c r="JQ93" s="170"/>
      <c r="JR93" s="170"/>
      <c r="JS93" s="170"/>
      <c r="JT93" s="170"/>
      <c r="JU93" s="170"/>
      <c r="JV93" s="170"/>
      <c r="JW93" s="170"/>
      <c r="JX93" s="170"/>
      <c r="JY93" s="170"/>
      <c r="JZ93" s="170"/>
      <c r="KA93" s="170"/>
      <c r="KB93" s="170"/>
      <c r="KC93" s="170"/>
      <c r="KD93" s="170"/>
      <c r="KE93" s="170"/>
      <c r="KF93" s="170"/>
      <c r="KG93" s="170"/>
      <c r="KH93" s="170"/>
      <c r="KI93" s="170"/>
      <c r="KJ93" s="170"/>
      <c r="KK93" s="170"/>
      <c r="KL93" s="170"/>
      <c r="KM93" s="170"/>
      <c r="KN93" s="170"/>
      <c r="KO93" s="170"/>
      <c r="KP93" s="170"/>
      <c r="KQ93" s="170"/>
      <c r="KR93" s="170"/>
      <c r="KS93" s="170"/>
      <c r="KT93" s="170"/>
      <c r="KU93" s="170"/>
      <c r="KV93" s="170"/>
      <c r="KW93" s="170"/>
      <c r="KX93" s="170"/>
      <c r="KY93" s="170"/>
      <c r="KZ93" s="170"/>
      <c r="LA93" s="170"/>
      <c r="LB93" s="170"/>
      <c r="LC93" s="170"/>
      <c r="LD93" s="170"/>
      <c r="LE93" s="170"/>
      <c r="LF93" s="170"/>
      <c r="LG93" s="170"/>
      <c r="LH93" s="170"/>
      <c r="LI93" s="170"/>
      <c r="LJ93" s="170"/>
      <c r="LK93" s="170"/>
      <c r="LL93" s="170"/>
      <c r="LM93" s="170"/>
      <c r="LN93" s="170"/>
      <c r="LO93" s="170"/>
      <c r="LP93" s="170"/>
      <c r="LQ93" s="170"/>
      <c r="LR93" s="170"/>
      <c r="LS93" s="170"/>
      <c r="LT93" s="170"/>
      <c r="LU93" s="170"/>
      <c r="LV93" s="170"/>
      <c r="LW93" s="170"/>
      <c r="LX93" s="170"/>
      <c r="LY93" s="170"/>
      <c r="LZ93" s="170"/>
      <c r="MA93" s="170"/>
      <c r="MB93" s="170"/>
      <c r="MC93" s="170"/>
      <c r="MD93" s="170"/>
      <c r="ME93" s="170"/>
      <c r="MF93" s="170"/>
      <c r="MG93" s="170"/>
      <c r="MH93" s="170"/>
      <c r="MI93" s="170"/>
      <c r="MJ93" s="170"/>
      <c r="MK93" s="170"/>
      <c r="ML93" s="170"/>
      <c r="MM93" s="170"/>
      <c r="MN93" s="170"/>
      <c r="MO93" s="170"/>
      <c r="MP93" s="170"/>
      <c r="MQ93" s="170"/>
      <c r="MR93" s="170"/>
      <c r="MS93" s="170"/>
      <c r="MT93" s="170"/>
      <c r="MU93" s="170"/>
      <c r="MV93" s="170"/>
      <c r="MW93" s="170"/>
      <c r="MX93" s="170"/>
      <c r="MY93" s="170"/>
      <c r="MZ93" s="170"/>
      <c r="NA93" s="170"/>
      <c r="NB93" s="170"/>
      <c r="NC93" s="170"/>
      <c r="ND93" s="170"/>
      <c r="NE93" s="170"/>
      <c r="NF93" s="170"/>
      <c r="NG93" s="170"/>
      <c r="NH93" s="170"/>
      <c r="NI93" s="170"/>
      <c r="NJ93" s="170"/>
      <c r="NK93" s="170"/>
      <c r="NL93" s="170"/>
      <c r="NM93" s="170"/>
      <c r="NN93" s="170"/>
      <c r="NO93" s="170"/>
      <c r="NP93" s="170"/>
      <c r="NQ93" s="170"/>
      <c r="NR93" s="170"/>
      <c r="NS93" s="170"/>
      <c r="NT93" s="170"/>
      <c r="NU93" s="170"/>
      <c r="NV93" s="170"/>
      <c r="NW93" s="170"/>
      <c r="NX93" s="170"/>
      <c r="NY93" s="170"/>
      <c r="NZ93" s="170"/>
      <c r="OA93" s="170"/>
      <c r="OB93" s="170"/>
      <c r="OC93" s="170"/>
      <c r="OD93" s="170"/>
      <c r="OE93" s="170"/>
      <c r="OF93" s="170"/>
      <c r="OG93" s="170"/>
      <c r="OH93" s="170"/>
      <c r="OI93" s="170"/>
      <c r="OJ93" s="170"/>
      <c r="OK93" s="170"/>
      <c r="OL93" s="170"/>
      <c r="OM93" s="170"/>
      <c r="ON93" s="170"/>
      <c r="OO93" s="170"/>
      <c r="OP93" s="170"/>
      <c r="OQ93" s="170"/>
      <c r="OR93" s="170"/>
      <c r="OS93" s="170"/>
      <c r="OT93" s="170"/>
      <c r="OU93" s="170"/>
      <c r="OV93" s="170"/>
      <c r="OW93" s="170"/>
      <c r="OX93" s="170"/>
      <c r="OY93" s="170"/>
      <c r="OZ93" s="170"/>
      <c r="PA93" s="170"/>
      <c r="PB93" s="170"/>
      <c r="PC93" s="170"/>
      <c r="PD93" s="170"/>
      <c r="PE93" s="170"/>
      <c r="PF93" s="170"/>
      <c r="PG93" s="170"/>
      <c r="PH93" s="170"/>
      <c r="PI93" s="170"/>
      <c r="PJ93" s="170"/>
      <c r="PK93" s="170"/>
      <c r="PL93" s="170"/>
      <c r="PM93" s="170"/>
      <c r="PN93" s="170"/>
      <c r="PO93" s="170"/>
      <c r="PP93" s="170"/>
      <c r="PQ93" s="170"/>
      <c r="PR93" s="170"/>
      <c r="PS93" s="170"/>
      <c r="PT93" s="170"/>
      <c r="PU93" s="170"/>
      <c r="PV93" s="170"/>
      <c r="PW93" s="170"/>
      <c r="PX93" s="170"/>
      <c r="PY93" s="170"/>
      <c r="PZ93" s="170"/>
      <c r="QA93" s="170"/>
      <c r="QB93" s="170"/>
      <c r="QC93" s="170"/>
      <c r="QD93" s="170"/>
      <c r="QE93" s="170"/>
      <c r="QF93" s="170"/>
      <c r="QG93" s="170"/>
      <c r="QH93" s="170"/>
      <c r="QI93" s="170"/>
      <c r="QJ93" s="170"/>
      <c r="QK93" s="170"/>
      <c r="QL93" s="170"/>
      <c r="QM93" s="170"/>
      <c r="QN93" s="170"/>
      <c r="QO93" s="170"/>
      <c r="QP93" s="170"/>
      <c r="QQ93" s="170"/>
      <c r="QR93" s="170"/>
      <c r="QS93" s="170"/>
      <c r="QT93" s="170"/>
      <c r="QU93" s="170"/>
      <c r="QV93" s="170"/>
      <c r="QW93" s="170"/>
      <c r="QX93" s="170"/>
      <c r="QY93" s="170"/>
      <c r="QZ93" s="170"/>
      <c r="RA93" s="170"/>
      <c r="RB93" s="170"/>
      <c r="RC93" s="170"/>
      <c r="RD93" s="170"/>
      <c r="RE93" s="170"/>
      <c r="RF93" s="170"/>
      <c r="RG93" s="170"/>
      <c r="RH93" s="170"/>
      <c r="RI93" s="170"/>
      <c r="RJ93" s="170"/>
      <c r="RK93" s="170"/>
      <c r="RL93" s="170"/>
      <c r="RM93" s="170"/>
      <c r="RN93" s="170"/>
      <c r="RO93" s="170"/>
      <c r="RP93" s="170"/>
      <c r="RQ93" s="170"/>
      <c r="RR93" s="170"/>
      <c r="RS93" s="170"/>
      <c r="RT93" s="170"/>
      <c r="RU93" s="170"/>
      <c r="RV93" s="170"/>
      <c r="RW93" s="170"/>
      <c r="RX93" s="170"/>
      <c r="RY93" s="170"/>
      <c r="RZ93" s="170"/>
      <c r="SA93" s="170"/>
      <c r="SB93" s="170"/>
      <c r="SC93" s="170"/>
      <c r="SD93" s="170"/>
      <c r="SE93" s="170"/>
      <c r="SF93" s="170"/>
      <c r="SG93" s="170"/>
      <c r="SH93" s="170"/>
      <c r="SI93" s="170"/>
      <c r="SJ93" s="170"/>
      <c r="SK93" s="170"/>
      <c r="SL93" s="170"/>
      <c r="SM93" s="170"/>
      <c r="SN93" s="170"/>
      <c r="SO93" s="170"/>
      <c r="SP93" s="170"/>
      <c r="SQ93" s="170"/>
      <c r="SR93" s="170"/>
      <c r="SS93" s="170"/>
      <c r="ST93" s="170"/>
      <c r="SU93" s="170"/>
      <c r="SV93" s="170"/>
      <c r="SW93" s="170"/>
      <c r="SX93" s="170"/>
      <c r="SY93" s="170"/>
      <c r="SZ93" s="170"/>
      <c r="TA93" s="170"/>
      <c r="TB93" s="170"/>
      <c r="TC93" s="170"/>
      <c r="TD93" s="170"/>
      <c r="TE93" s="170"/>
      <c r="TF93" s="170"/>
      <c r="TG93" s="170"/>
      <c r="TH93" s="170"/>
      <c r="TI93" s="170"/>
      <c r="TJ93" s="170"/>
      <c r="TK93" s="170"/>
      <c r="TL93" s="170"/>
      <c r="TM93" s="170"/>
      <c r="TN93" s="170"/>
      <c r="TO93" s="170"/>
      <c r="TP93" s="170"/>
      <c r="TQ93" s="170"/>
      <c r="TR93" s="170"/>
      <c r="TS93" s="170"/>
      <c r="TT93" s="170"/>
      <c r="TU93" s="170"/>
      <c r="TV93" s="170"/>
      <c r="TW93" s="170"/>
      <c r="TX93" s="170"/>
      <c r="TY93" s="170"/>
      <c r="TZ93" s="170"/>
      <c r="UA93" s="170"/>
      <c r="UB93" s="170"/>
      <c r="UC93" s="170"/>
      <c r="UD93" s="170"/>
      <c r="UE93" s="170"/>
      <c r="UF93" s="170"/>
      <c r="UG93" s="170"/>
      <c r="UH93" s="170"/>
      <c r="UI93" s="170"/>
      <c r="UJ93" s="170"/>
      <c r="UK93" s="170"/>
      <c r="UL93" s="170"/>
      <c r="UM93" s="170"/>
      <c r="UN93" s="170"/>
      <c r="UO93" s="170"/>
      <c r="UP93" s="170"/>
      <c r="UQ93" s="170"/>
      <c r="UR93" s="170"/>
      <c r="US93" s="170"/>
      <c r="UT93" s="170"/>
      <c r="UU93" s="170"/>
      <c r="UV93" s="170"/>
      <c r="UW93" s="170"/>
      <c r="UX93" s="170"/>
      <c r="UY93" s="170"/>
      <c r="UZ93" s="170"/>
      <c r="VA93" s="170"/>
      <c r="VB93" s="170"/>
      <c r="VC93" s="170"/>
      <c r="VD93" s="170"/>
      <c r="VE93" s="170"/>
      <c r="VF93" s="170"/>
      <c r="VG93" s="170"/>
      <c r="VH93" s="170"/>
      <c r="VI93" s="170"/>
      <c r="VJ93" s="170"/>
      <c r="VM93" s="171">
        <f>IF(AND($VQ93&gt;0,COUNTA(H93:VJ93)=0),0,IF(AND(COUNTBLANK(D93)=0,CNGE_2024_M1_Secc3!$Q736="X",COUNTA(H93:VJ93)=0),0,IF(AND(COUNTBLANK(D93)=0,CNGE_2024_M1_Secc3!$Q736="",COUNTA(H93:VJ93)&gt;0),0,IF(AND(COUNTBLANK(D93)=1,COUNTA(H93:VJ93)=0),0,1))))</f>
        <v>0</v>
      </c>
      <c r="VN93" s="194">
        <f t="shared" si="1"/>
        <v>0</v>
      </c>
      <c r="VO93" s="200">
        <f>IF(AND(CNGE_2024_M1_Secc3!$Q736="X",COUNTA(H93:VJ93)&gt;0),1,0)</f>
        <v>0</v>
      </c>
      <c r="VP93" s="211">
        <f>IF(SUM(H93:VJ93)=SUM(CNGE_2024_M1_Secc3!S736:AD736),0,1)</f>
        <v>0</v>
      </c>
      <c r="VQ93" s="200">
        <f>IF(COUNTIF(CNGE_2024_M1_Secc3!M147,"NA")&gt;0,1,IF(AND(CNGE_2024_M1_Secc3!S147&lt;&gt;"",CNGE_2024_M1_Secc3!S147&lt;&gt;1),1,0))</f>
        <v>0</v>
      </c>
    </row>
    <row r="94" spans="1:589" customFormat="1" ht="15" customHeight="1">
      <c r="A94" s="115"/>
      <c r="B94" s="87"/>
      <c r="C94" s="32" t="s">
        <v>150</v>
      </c>
      <c r="D94" s="361" t="str">
        <f>IF(CNGE_2024_M1_Secc3!D148="","",CNGE_2024_M1_Secc3!D148)</f>
        <v/>
      </c>
      <c r="E94" s="361"/>
      <c r="F94" s="361"/>
      <c r="G94" s="361"/>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0"/>
      <c r="CO94" s="170"/>
      <c r="CP94" s="170"/>
      <c r="CQ94" s="170"/>
      <c r="CR94" s="170"/>
      <c r="CS94" s="170"/>
      <c r="CT94" s="170"/>
      <c r="CU94" s="170"/>
      <c r="CV94" s="170"/>
      <c r="CW94" s="170"/>
      <c r="CX94" s="170"/>
      <c r="CY94" s="170"/>
      <c r="CZ94" s="170"/>
      <c r="DA94" s="170"/>
      <c r="DB94" s="170"/>
      <c r="DC94" s="170"/>
      <c r="DD94" s="170"/>
      <c r="DE94" s="170"/>
      <c r="DF94" s="170"/>
      <c r="DG94" s="170"/>
      <c r="DH94" s="170"/>
      <c r="DI94" s="170"/>
      <c r="DJ94" s="170"/>
      <c r="DK94" s="170"/>
      <c r="DL94" s="170"/>
      <c r="DM94" s="170"/>
      <c r="DN94" s="170"/>
      <c r="DO94" s="170"/>
      <c r="DP94" s="170"/>
      <c r="DQ94" s="170"/>
      <c r="DR94" s="170"/>
      <c r="DS94" s="170"/>
      <c r="DT94" s="170"/>
      <c r="DU94" s="170"/>
      <c r="DV94" s="170"/>
      <c r="DW94" s="170"/>
      <c r="DX94" s="170"/>
      <c r="DY94" s="170"/>
      <c r="DZ94" s="170"/>
      <c r="EA94" s="170"/>
      <c r="EB94" s="170"/>
      <c r="EC94" s="170"/>
      <c r="ED94" s="170"/>
      <c r="EE94" s="170"/>
      <c r="EF94" s="170"/>
      <c r="EG94" s="170"/>
      <c r="EH94" s="170"/>
      <c r="EI94" s="170"/>
      <c r="EJ94" s="170"/>
      <c r="EK94" s="170"/>
      <c r="EL94" s="170"/>
      <c r="EM94" s="170"/>
      <c r="EN94" s="170"/>
      <c r="EO94" s="170"/>
      <c r="EP94" s="170"/>
      <c r="EQ94" s="170"/>
      <c r="ER94" s="170"/>
      <c r="ES94" s="170"/>
      <c r="ET94" s="170"/>
      <c r="EU94" s="170"/>
      <c r="EV94" s="170"/>
      <c r="EW94" s="170"/>
      <c r="EX94" s="170"/>
      <c r="EY94" s="170"/>
      <c r="EZ94" s="170"/>
      <c r="FA94" s="170"/>
      <c r="FB94" s="170"/>
      <c r="FC94" s="170"/>
      <c r="FD94" s="170"/>
      <c r="FE94" s="170"/>
      <c r="FF94" s="170"/>
      <c r="FG94" s="170"/>
      <c r="FH94" s="170"/>
      <c r="FI94" s="170"/>
      <c r="FJ94" s="170"/>
      <c r="FK94" s="170"/>
      <c r="FL94" s="170"/>
      <c r="FM94" s="170"/>
      <c r="FN94" s="170"/>
      <c r="FO94" s="170"/>
      <c r="FP94" s="170"/>
      <c r="FQ94" s="170"/>
      <c r="FR94" s="170"/>
      <c r="FS94" s="170"/>
      <c r="FT94" s="170"/>
      <c r="FU94" s="170"/>
      <c r="FV94" s="170"/>
      <c r="FW94" s="170"/>
      <c r="FX94" s="170"/>
      <c r="FY94" s="170"/>
      <c r="FZ94" s="170"/>
      <c r="GA94" s="170"/>
      <c r="GB94" s="170"/>
      <c r="GC94" s="170"/>
      <c r="GD94" s="170"/>
      <c r="GE94" s="170"/>
      <c r="GF94" s="170"/>
      <c r="GG94" s="170"/>
      <c r="GH94" s="170"/>
      <c r="GI94" s="170"/>
      <c r="GJ94" s="170"/>
      <c r="GK94" s="170"/>
      <c r="GL94" s="170"/>
      <c r="GM94" s="170"/>
      <c r="GN94" s="170"/>
      <c r="GO94" s="170"/>
      <c r="GP94" s="170"/>
      <c r="GQ94" s="170"/>
      <c r="GR94" s="170"/>
      <c r="GS94" s="170"/>
      <c r="GT94" s="170"/>
      <c r="GU94" s="170"/>
      <c r="GV94" s="170"/>
      <c r="GW94" s="170"/>
      <c r="GX94" s="170"/>
      <c r="GY94" s="170"/>
      <c r="GZ94" s="170"/>
      <c r="HA94" s="170"/>
      <c r="HB94" s="170"/>
      <c r="HC94" s="170"/>
      <c r="HD94" s="170"/>
      <c r="HE94" s="170"/>
      <c r="HF94" s="170"/>
      <c r="HG94" s="170"/>
      <c r="HH94" s="170"/>
      <c r="HI94" s="170"/>
      <c r="HJ94" s="170"/>
      <c r="HK94" s="170"/>
      <c r="HL94" s="170"/>
      <c r="HM94" s="170"/>
      <c r="HN94" s="170"/>
      <c r="HO94" s="170"/>
      <c r="HP94" s="170"/>
      <c r="HQ94" s="170"/>
      <c r="HR94" s="170"/>
      <c r="HS94" s="170"/>
      <c r="HT94" s="170"/>
      <c r="HU94" s="170"/>
      <c r="HV94" s="170"/>
      <c r="HW94" s="170"/>
      <c r="HX94" s="170"/>
      <c r="HY94" s="170"/>
      <c r="HZ94" s="170"/>
      <c r="IA94" s="170"/>
      <c r="IB94" s="170"/>
      <c r="IC94" s="170"/>
      <c r="ID94" s="170"/>
      <c r="IE94" s="170"/>
      <c r="IF94" s="170"/>
      <c r="IG94" s="170"/>
      <c r="IH94" s="170"/>
      <c r="II94" s="170"/>
      <c r="IJ94" s="170"/>
      <c r="IK94" s="170"/>
      <c r="IL94" s="170"/>
      <c r="IM94" s="170"/>
      <c r="IN94" s="170"/>
      <c r="IO94" s="170"/>
      <c r="IP94" s="170"/>
      <c r="IQ94" s="170"/>
      <c r="IR94" s="170"/>
      <c r="IS94" s="170"/>
      <c r="IT94" s="170"/>
      <c r="IU94" s="170"/>
      <c r="IV94" s="170"/>
      <c r="IW94" s="170"/>
      <c r="IX94" s="170"/>
      <c r="IY94" s="170"/>
      <c r="IZ94" s="170"/>
      <c r="JA94" s="170"/>
      <c r="JB94" s="170"/>
      <c r="JC94" s="170"/>
      <c r="JD94" s="170"/>
      <c r="JE94" s="170"/>
      <c r="JF94" s="170"/>
      <c r="JG94" s="170"/>
      <c r="JH94" s="170"/>
      <c r="JI94" s="170"/>
      <c r="JJ94" s="170"/>
      <c r="JK94" s="170"/>
      <c r="JL94" s="170"/>
      <c r="JM94" s="170"/>
      <c r="JN94" s="170"/>
      <c r="JO94" s="170"/>
      <c r="JP94" s="170"/>
      <c r="JQ94" s="170"/>
      <c r="JR94" s="170"/>
      <c r="JS94" s="170"/>
      <c r="JT94" s="170"/>
      <c r="JU94" s="170"/>
      <c r="JV94" s="170"/>
      <c r="JW94" s="170"/>
      <c r="JX94" s="170"/>
      <c r="JY94" s="170"/>
      <c r="JZ94" s="170"/>
      <c r="KA94" s="170"/>
      <c r="KB94" s="170"/>
      <c r="KC94" s="170"/>
      <c r="KD94" s="170"/>
      <c r="KE94" s="170"/>
      <c r="KF94" s="170"/>
      <c r="KG94" s="170"/>
      <c r="KH94" s="170"/>
      <c r="KI94" s="170"/>
      <c r="KJ94" s="170"/>
      <c r="KK94" s="170"/>
      <c r="KL94" s="170"/>
      <c r="KM94" s="170"/>
      <c r="KN94" s="170"/>
      <c r="KO94" s="170"/>
      <c r="KP94" s="170"/>
      <c r="KQ94" s="170"/>
      <c r="KR94" s="170"/>
      <c r="KS94" s="170"/>
      <c r="KT94" s="170"/>
      <c r="KU94" s="170"/>
      <c r="KV94" s="170"/>
      <c r="KW94" s="170"/>
      <c r="KX94" s="170"/>
      <c r="KY94" s="170"/>
      <c r="KZ94" s="170"/>
      <c r="LA94" s="170"/>
      <c r="LB94" s="170"/>
      <c r="LC94" s="170"/>
      <c r="LD94" s="170"/>
      <c r="LE94" s="170"/>
      <c r="LF94" s="170"/>
      <c r="LG94" s="170"/>
      <c r="LH94" s="170"/>
      <c r="LI94" s="170"/>
      <c r="LJ94" s="170"/>
      <c r="LK94" s="170"/>
      <c r="LL94" s="170"/>
      <c r="LM94" s="170"/>
      <c r="LN94" s="170"/>
      <c r="LO94" s="170"/>
      <c r="LP94" s="170"/>
      <c r="LQ94" s="170"/>
      <c r="LR94" s="170"/>
      <c r="LS94" s="170"/>
      <c r="LT94" s="170"/>
      <c r="LU94" s="170"/>
      <c r="LV94" s="170"/>
      <c r="LW94" s="170"/>
      <c r="LX94" s="170"/>
      <c r="LY94" s="170"/>
      <c r="LZ94" s="170"/>
      <c r="MA94" s="170"/>
      <c r="MB94" s="170"/>
      <c r="MC94" s="170"/>
      <c r="MD94" s="170"/>
      <c r="ME94" s="170"/>
      <c r="MF94" s="170"/>
      <c r="MG94" s="170"/>
      <c r="MH94" s="170"/>
      <c r="MI94" s="170"/>
      <c r="MJ94" s="170"/>
      <c r="MK94" s="170"/>
      <c r="ML94" s="170"/>
      <c r="MM94" s="170"/>
      <c r="MN94" s="170"/>
      <c r="MO94" s="170"/>
      <c r="MP94" s="170"/>
      <c r="MQ94" s="170"/>
      <c r="MR94" s="170"/>
      <c r="MS94" s="170"/>
      <c r="MT94" s="170"/>
      <c r="MU94" s="170"/>
      <c r="MV94" s="170"/>
      <c r="MW94" s="170"/>
      <c r="MX94" s="170"/>
      <c r="MY94" s="170"/>
      <c r="MZ94" s="170"/>
      <c r="NA94" s="170"/>
      <c r="NB94" s="170"/>
      <c r="NC94" s="170"/>
      <c r="ND94" s="170"/>
      <c r="NE94" s="170"/>
      <c r="NF94" s="170"/>
      <c r="NG94" s="170"/>
      <c r="NH94" s="170"/>
      <c r="NI94" s="170"/>
      <c r="NJ94" s="170"/>
      <c r="NK94" s="170"/>
      <c r="NL94" s="170"/>
      <c r="NM94" s="170"/>
      <c r="NN94" s="170"/>
      <c r="NO94" s="170"/>
      <c r="NP94" s="170"/>
      <c r="NQ94" s="170"/>
      <c r="NR94" s="170"/>
      <c r="NS94" s="170"/>
      <c r="NT94" s="170"/>
      <c r="NU94" s="170"/>
      <c r="NV94" s="170"/>
      <c r="NW94" s="170"/>
      <c r="NX94" s="170"/>
      <c r="NY94" s="170"/>
      <c r="NZ94" s="170"/>
      <c r="OA94" s="170"/>
      <c r="OB94" s="170"/>
      <c r="OC94" s="170"/>
      <c r="OD94" s="170"/>
      <c r="OE94" s="170"/>
      <c r="OF94" s="170"/>
      <c r="OG94" s="170"/>
      <c r="OH94" s="170"/>
      <c r="OI94" s="170"/>
      <c r="OJ94" s="170"/>
      <c r="OK94" s="170"/>
      <c r="OL94" s="170"/>
      <c r="OM94" s="170"/>
      <c r="ON94" s="170"/>
      <c r="OO94" s="170"/>
      <c r="OP94" s="170"/>
      <c r="OQ94" s="170"/>
      <c r="OR94" s="170"/>
      <c r="OS94" s="170"/>
      <c r="OT94" s="170"/>
      <c r="OU94" s="170"/>
      <c r="OV94" s="170"/>
      <c r="OW94" s="170"/>
      <c r="OX94" s="170"/>
      <c r="OY94" s="170"/>
      <c r="OZ94" s="170"/>
      <c r="PA94" s="170"/>
      <c r="PB94" s="170"/>
      <c r="PC94" s="170"/>
      <c r="PD94" s="170"/>
      <c r="PE94" s="170"/>
      <c r="PF94" s="170"/>
      <c r="PG94" s="170"/>
      <c r="PH94" s="170"/>
      <c r="PI94" s="170"/>
      <c r="PJ94" s="170"/>
      <c r="PK94" s="170"/>
      <c r="PL94" s="170"/>
      <c r="PM94" s="170"/>
      <c r="PN94" s="170"/>
      <c r="PO94" s="170"/>
      <c r="PP94" s="170"/>
      <c r="PQ94" s="170"/>
      <c r="PR94" s="170"/>
      <c r="PS94" s="170"/>
      <c r="PT94" s="170"/>
      <c r="PU94" s="170"/>
      <c r="PV94" s="170"/>
      <c r="PW94" s="170"/>
      <c r="PX94" s="170"/>
      <c r="PY94" s="170"/>
      <c r="PZ94" s="170"/>
      <c r="QA94" s="170"/>
      <c r="QB94" s="170"/>
      <c r="QC94" s="170"/>
      <c r="QD94" s="170"/>
      <c r="QE94" s="170"/>
      <c r="QF94" s="170"/>
      <c r="QG94" s="170"/>
      <c r="QH94" s="170"/>
      <c r="QI94" s="170"/>
      <c r="QJ94" s="170"/>
      <c r="QK94" s="170"/>
      <c r="QL94" s="170"/>
      <c r="QM94" s="170"/>
      <c r="QN94" s="170"/>
      <c r="QO94" s="170"/>
      <c r="QP94" s="170"/>
      <c r="QQ94" s="170"/>
      <c r="QR94" s="170"/>
      <c r="QS94" s="170"/>
      <c r="QT94" s="170"/>
      <c r="QU94" s="170"/>
      <c r="QV94" s="170"/>
      <c r="QW94" s="170"/>
      <c r="QX94" s="170"/>
      <c r="QY94" s="170"/>
      <c r="QZ94" s="170"/>
      <c r="RA94" s="170"/>
      <c r="RB94" s="170"/>
      <c r="RC94" s="170"/>
      <c r="RD94" s="170"/>
      <c r="RE94" s="170"/>
      <c r="RF94" s="170"/>
      <c r="RG94" s="170"/>
      <c r="RH94" s="170"/>
      <c r="RI94" s="170"/>
      <c r="RJ94" s="170"/>
      <c r="RK94" s="170"/>
      <c r="RL94" s="170"/>
      <c r="RM94" s="170"/>
      <c r="RN94" s="170"/>
      <c r="RO94" s="170"/>
      <c r="RP94" s="170"/>
      <c r="RQ94" s="170"/>
      <c r="RR94" s="170"/>
      <c r="RS94" s="170"/>
      <c r="RT94" s="170"/>
      <c r="RU94" s="170"/>
      <c r="RV94" s="170"/>
      <c r="RW94" s="170"/>
      <c r="RX94" s="170"/>
      <c r="RY94" s="170"/>
      <c r="RZ94" s="170"/>
      <c r="SA94" s="170"/>
      <c r="SB94" s="170"/>
      <c r="SC94" s="170"/>
      <c r="SD94" s="170"/>
      <c r="SE94" s="170"/>
      <c r="SF94" s="170"/>
      <c r="SG94" s="170"/>
      <c r="SH94" s="170"/>
      <c r="SI94" s="170"/>
      <c r="SJ94" s="170"/>
      <c r="SK94" s="170"/>
      <c r="SL94" s="170"/>
      <c r="SM94" s="170"/>
      <c r="SN94" s="170"/>
      <c r="SO94" s="170"/>
      <c r="SP94" s="170"/>
      <c r="SQ94" s="170"/>
      <c r="SR94" s="170"/>
      <c r="SS94" s="170"/>
      <c r="ST94" s="170"/>
      <c r="SU94" s="170"/>
      <c r="SV94" s="170"/>
      <c r="SW94" s="170"/>
      <c r="SX94" s="170"/>
      <c r="SY94" s="170"/>
      <c r="SZ94" s="170"/>
      <c r="TA94" s="170"/>
      <c r="TB94" s="170"/>
      <c r="TC94" s="170"/>
      <c r="TD94" s="170"/>
      <c r="TE94" s="170"/>
      <c r="TF94" s="170"/>
      <c r="TG94" s="170"/>
      <c r="TH94" s="170"/>
      <c r="TI94" s="170"/>
      <c r="TJ94" s="170"/>
      <c r="TK94" s="170"/>
      <c r="TL94" s="170"/>
      <c r="TM94" s="170"/>
      <c r="TN94" s="170"/>
      <c r="TO94" s="170"/>
      <c r="TP94" s="170"/>
      <c r="TQ94" s="170"/>
      <c r="TR94" s="170"/>
      <c r="TS94" s="170"/>
      <c r="TT94" s="170"/>
      <c r="TU94" s="170"/>
      <c r="TV94" s="170"/>
      <c r="TW94" s="170"/>
      <c r="TX94" s="170"/>
      <c r="TY94" s="170"/>
      <c r="TZ94" s="170"/>
      <c r="UA94" s="170"/>
      <c r="UB94" s="170"/>
      <c r="UC94" s="170"/>
      <c r="UD94" s="170"/>
      <c r="UE94" s="170"/>
      <c r="UF94" s="170"/>
      <c r="UG94" s="170"/>
      <c r="UH94" s="170"/>
      <c r="UI94" s="170"/>
      <c r="UJ94" s="170"/>
      <c r="UK94" s="170"/>
      <c r="UL94" s="170"/>
      <c r="UM94" s="170"/>
      <c r="UN94" s="170"/>
      <c r="UO94" s="170"/>
      <c r="UP94" s="170"/>
      <c r="UQ94" s="170"/>
      <c r="UR94" s="170"/>
      <c r="US94" s="170"/>
      <c r="UT94" s="170"/>
      <c r="UU94" s="170"/>
      <c r="UV94" s="170"/>
      <c r="UW94" s="170"/>
      <c r="UX94" s="170"/>
      <c r="UY94" s="170"/>
      <c r="UZ94" s="170"/>
      <c r="VA94" s="170"/>
      <c r="VB94" s="170"/>
      <c r="VC94" s="170"/>
      <c r="VD94" s="170"/>
      <c r="VE94" s="170"/>
      <c r="VF94" s="170"/>
      <c r="VG94" s="170"/>
      <c r="VH94" s="170"/>
      <c r="VI94" s="170"/>
      <c r="VJ94" s="170"/>
      <c r="VM94" s="171">
        <f>IF(AND($VQ94&gt;0,COUNTA(H94:VJ94)=0),0,IF(AND(COUNTBLANK(D94)=0,CNGE_2024_M1_Secc3!$Q737="X",COUNTA(H94:VJ94)=0),0,IF(AND(COUNTBLANK(D94)=0,CNGE_2024_M1_Secc3!$Q737="",COUNTA(H94:VJ94)&gt;0),0,IF(AND(COUNTBLANK(D94)=1,COUNTA(H94:VJ94)=0),0,1))))</f>
        <v>0</v>
      </c>
      <c r="VN94" s="194">
        <f t="shared" si="1"/>
        <v>0</v>
      </c>
      <c r="VO94" s="200">
        <f>IF(AND(CNGE_2024_M1_Secc3!$Q737="X",COUNTA(H94:VJ94)&gt;0),1,0)</f>
        <v>0</v>
      </c>
      <c r="VP94" s="211">
        <f>IF(SUM(H94:VJ94)=SUM(CNGE_2024_M1_Secc3!S737:AD737),0,1)</f>
        <v>0</v>
      </c>
      <c r="VQ94" s="200">
        <f>IF(COUNTIF(CNGE_2024_M1_Secc3!M148,"NA")&gt;0,1,IF(AND(CNGE_2024_M1_Secc3!S148&lt;&gt;"",CNGE_2024_M1_Secc3!S148&lt;&gt;1),1,0))</f>
        <v>0</v>
      </c>
    </row>
    <row r="95" spans="1:589" customFormat="1" ht="15" customHeight="1">
      <c r="A95" s="115"/>
      <c r="B95" s="87"/>
      <c r="C95" s="32" t="s">
        <v>151</v>
      </c>
      <c r="D95" s="361" t="str">
        <f>IF(CNGE_2024_M1_Secc3!D149="","",CNGE_2024_M1_Secc3!D149)</f>
        <v/>
      </c>
      <c r="E95" s="361"/>
      <c r="F95" s="361"/>
      <c r="G95" s="361"/>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0"/>
      <c r="CO95" s="170"/>
      <c r="CP95" s="170"/>
      <c r="CQ95" s="170"/>
      <c r="CR95" s="170"/>
      <c r="CS95" s="170"/>
      <c r="CT95" s="170"/>
      <c r="CU95" s="170"/>
      <c r="CV95" s="170"/>
      <c r="CW95" s="170"/>
      <c r="CX95" s="170"/>
      <c r="CY95" s="170"/>
      <c r="CZ95" s="170"/>
      <c r="DA95" s="170"/>
      <c r="DB95" s="170"/>
      <c r="DC95" s="170"/>
      <c r="DD95" s="170"/>
      <c r="DE95" s="170"/>
      <c r="DF95" s="170"/>
      <c r="DG95" s="170"/>
      <c r="DH95" s="170"/>
      <c r="DI95" s="170"/>
      <c r="DJ95" s="170"/>
      <c r="DK95" s="170"/>
      <c r="DL95" s="170"/>
      <c r="DM95" s="170"/>
      <c r="DN95" s="170"/>
      <c r="DO95" s="170"/>
      <c r="DP95" s="170"/>
      <c r="DQ95" s="170"/>
      <c r="DR95" s="170"/>
      <c r="DS95" s="170"/>
      <c r="DT95" s="170"/>
      <c r="DU95" s="170"/>
      <c r="DV95" s="170"/>
      <c r="DW95" s="170"/>
      <c r="DX95" s="170"/>
      <c r="DY95" s="170"/>
      <c r="DZ95" s="170"/>
      <c r="EA95" s="170"/>
      <c r="EB95" s="170"/>
      <c r="EC95" s="170"/>
      <c r="ED95" s="170"/>
      <c r="EE95" s="170"/>
      <c r="EF95" s="170"/>
      <c r="EG95" s="170"/>
      <c r="EH95" s="170"/>
      <c r="EI95" s="170"/>
      <c r="EJ95" s="170"/>
      <c r="EK95" s="170"/>
      <c r="EL95" s="170"/>
      <c r="EM95" s="170"/>
      <c r="EN95" s="170"/>
      <c r="EO95" s="170"/>
      <c r="EP95" s="170"/>
      <c r="EQ95" s="170"/>
      <c r="ER95" s="170"/>
      <c r="ES95" s="170"/>
      <c r="ET95" s="170"/>
      <c r="EU95" s="170"/>
      <c r="EV95" s="170"/>
      <c r="EW95" s="170"/>
      <c r="EX95" s="170"/>
      <c r="EY95" s="170"/>
      <c r="EZ95" s="170"/>
      <c r="FA95" s="170"/>
      <c r="FB95" s="170"/>
      <c r="FC95" s="170"/>
      <c r="FD95" s="170"/>
      <c r="FE95" s="170"/>
      <c r="FF95" s="170"/>
      <c r="FG95" s="170"/>
      <c r="FH95" s="170"/>
      <c r="FI95" s="170"/>
      <c r="FJ95" s="170"/>
      <c r="FK95" s="170"/>
      <c r="FL95" s="170"/>
      <c r="FM95" s="170"/>
      <c r="FN95" s="170"/>
      <c r="FO95" s="170"/>
      <c r="FP95" s="170"/>
      <c r="FQ95" s="170"/>
      <c r="FR95" s="170"/>
      <c r="FS95" s="170"/>
      <c r="FT95" s="170"/>
      <c r="FU95" s="170"/>
      <c r="FV95" s="170"/>
      <c r="FW95" s="170"/>
      <c r="FX95" s="170"/>
      <c r="FY95" s="170"/>
      <c r="FZ95" s="170"/>
      <c r="GA95" s="170"/>
      <c r="GB95" s="170"/>
      <c r="GC95" s="170"/>
      <c r="GD95" s="170"/>
      <c r="GE95" s="170"/>
      <c r="GF95" s="170"/>
      <c r="GG95" s="170"/>
      <c r="GH95" s="170"/>
      <c r="GI95" s="170"/>
      <c r="GJ95" s="170"/>
      <c r="GK95" s="170"/>
      <c r="GL95" s="170"/>
      <c r="GM95" s="170"/>
      <c r="GN95" s="170"/>
      <c r="GO95" s="170"/>
      <c r="GP95" s="170"/>
      <c r="GQ95" s="170"/>
      <c r="GR95" s="170"/>
      <c r="GS95" s="170"/>
      <c r="GT95" s="170"/>
      <c r="GU95" s="170"/>
      <c r="GV95" s="170"/>
      <c r="GW95" s="170"/>
      <c r="GX95" s="170"/>
      <c r="GY95" s="170"/>
      <c r="GZ95" s="170"/>
      <c r="HA95" s="170"/>
      <c r="HB95" s="170"/>
      <c r="HC95" s="170"/>
      <c r="HD95" s="170"/>
      <c r="HE95" s="170"/>
      <c r="HF95" s="170"/>
      <c r="HG95" s="170"/>
      <c r="HH95" s="170"/>
      <c r="HI95" s="170"/>
      <c r="HJ95" s="170"/>
      <c r="HK95" s="170"/>
      <c r="HL95" s="170"/>
      <c r="HM95" s="170"/>
      <c r="HN95" s="170"/>
      <c r="HO95" s="170"/>
      <c r="HP95" s="170"/>
      <c r="HQ95" s="170"/>
      <c r="HR95" s="170"/>
      <c r="HS95" s="170"/>
      <c r="HT95" s="170"/>
      <c r="HU95" s="170"/>
      <c r="HV95" s="170"/>
      <c r="HW95" s="170"/>
      <c r="HX95" s="170"/>
      <c r="HY95" s="170"/>
      <c r="HZ95" s="170"/>
      <c r="IA95" s="170"/>
      <c r="IB95" s="170"/>
      <c r="IC95" s="170"/>
      <c r="ID95" s="170"/>
      <c r="IE95" s="170"/>
      <c r="IF95" s="170"/>
      <c r="IG95" s="170"/>
      <c r="IH95" s="170"/>
      <c r="II95" s="170"/>
      <c r="IJ95" s="170"/>
      <c r="IK95" s="170"/>
      <c r="IL95" s="170"/>
      <c r="IM95" s="170"/>
      <c r="IN95" s="170"/>
      <c r="IO95" s="170"/>
      <c r="IP95" s="170"/>
      <c r="IQ95" s="170"/>
      <c r="IR95" s="170"/>
      <c r="IS95" s="170"/>
      <c r="IT95" s="170"/>
      <c r="IU95" s="170"/>
      <c r="IV95" s="170"/>
      <c r="IW95" s="170"/>
      <c r="IX95" s="170"/>
      <c r="IY95" s="170"/>
      <c r="IZ95" s="170"/>
      <c r="JA95" s="170"/>
      <c r="JB95" s="170"/>
      <c r="JC95" s="170"/>
      <c r="JD95" s="170"/>
      <c r="JE95" s="170"/>
      <c r="JF95" s="170"/>
      <c r="JG95" s="170"/>
      <c r="JH95" s="170"/>
      <c r="JI95" s="170"/>
      <c r="JJ95" s="170"/>
      <c r="JK95" s="170"/>
      <c r="JL95" s="170"/>
      <c r="JM95" s="170"/>
      <c r="JN95" s="170"/>
      <c r="JO95" s="170"/>
      <c r="JP95" s="170"/>
      <c r="JQ95" s="170"/>
      <c r="JR95" s="170"/>
      <c r="JS95" s="170"/>
      <c r="JT95" s="170"/>
      <c r="JU95" s="170"/>
      <c r="JV95" s="170"/>
      <c r="JW95" s="170"/>
      <c r="JX95" s="170"/>
      <c r="JY95" s="170"/>
      <c r="JZ95" s="170"/>
      <c r="KA95" s="170"/>
      <c r="KB95" s="170"/>
      <c r="KC95" s="170"/>
      <c r="KD95" s="170"/>
      <c r="KE95" s="170"/>
      <c r="KF95" s="170"/>
      <c r="KG95" s="170"/>
      <c r="KH95" s="170"/>
      <c r="KI95" s="170"/>
      <c r="KJ95" s="170"/>
      <c r="KK95" s="170"/>
      <c r="KL95" s="170"/>
      <c r="KM95" s="170"/>
      <c r="KN95" s="170"/>
      <c r="KO95" s="170"/>
      <c r="KP95" s="170"/>
      <c r="KQ95" s="170"/>
      <c r="KR95" s="170"/>
      <c r="KS95" s="170"/>
      <c r="KT95" s="170"/>
      <c r="KU95" s="170"/>
      <c r="KV95" s="170"/>
      <c r="KW95" s="170"/>
      <c r="KX95" s="170"/>
      <c r="KY95" s="170"/>
      <c r="KZ95" s="170"/>
      <c r="LA95" s="170"/>
      <c r="LB95" s="170"/>
      <c r="LC95" s="170"/>
      <c r="LD95" s="170"/>
      <c r="LE95" s="170"/>
      <c r="LF95" s="170"/>
      <c r="LG95" s="170"/>
      <c r="LH95" s="170"/>
      <c r="LI95" s="170"/>
      <c r="LJ95" s="170"/>
      <c r="LK95" s="170"/>
      <c r="LL95" s="170"/>
      <c r="LM95" s="170"/>
      <c r="LN95" s="170"/>
      <c r="LO95" s="170"/>
      <c r="LP95" s="170"/>
      <c r="LQ95" s="170"/>
      <c r="LR95" s="170"/>
      <c r="LS95" s="170"/>
      <c r="LT95" s="170"/>
      <c r="LU95" s="170"/>
      <c r="LV95" s="170"/>
      <c r="LW95" s="170"/>
      <c r="LX95" s="170"/>
      <c r="LY95" s="170"/>
      <c r="LZ95" s="170"/>
      <c r="MA95" s="170"/>
      <c r="MB95" s="170"/>
      <c r="MC95" s="170"/>
      <c r="MD95" s="170"/>
      <c r="ME95" s="170"/>
      <c r="MF95" s="170"/>
      <c r="MG95" s="170"/>
      <c r="MH95" s="170"/>
      <c r="MI95" s="170"/>
      <c r="MJ95" s="170"/>
      <c r="MK95" s="170"/>
      <c r="ML95" s="170"/>
      <c r="MM95" s="170"/>
      <c r="MN95" s="170"/>
      <c r="MO95" s="170"/>
      <c r="MP95" s="170"/>
      <c r="MQ95" s="170"/>
      <c r="MR95" s="170"/>
      <c r="MS95" s="170"/>
      <c r="MT95" s="170"/>
      <c r="MU95" s="170"/>
      <c r="MV95" s="170"/>
      <c r="MW95" s="170"/>
      <c r="MX95" s="170"/>
      <c r="MY95" s="170"/>
      <c r="MZ95" s="170"/>
      <c r="NA95" s="170"/>
      <c r="NB95" s="170"/>
      <c r="NC95" s="170"/>
      <c r="ND95" s="170"/>
      <c r="NE95" s="170"/>
      <c r="NF95" s="170"/>
      <c r="NG95" s="170"/>
      <c r="NH95" s="170"/>
      <c r="NI95" s="170"/>
      <c r="NJ95" s="170"/>
      <c r="NK95" s="170"/>
      <c r="NL95" s="170"/>
      <c r="NM95" s="170"/>
      <c r="NN95" s="170"/>
      <c r="NO95" s="170"/>
      <c r="NP95" s="170"/>
      <c r="NQ95" s="170"/>
      <c r="NR95" s="170"/>
      <c r="NS95" s="170"/>
      <c r="NT95" s="170"/>
      <c r="NU95" s="170"/>
      <c r="NV95" s="170"/>
      <c r="NW95" s="170"/>
      <c r="NX95" s="170"/>
      <c r="NY95" s="170"/>
      <c r="NZ95" s="170"/>
      <c r="OA95" s="170"/>
      <c r="OB95" s="170"/>
      <c r="OC95" s="170"/>
      <c r="OD95" s="170"/>
      <c r="OE95" s="170"/>
      <c r="OF95" s="170"/>
      <c r="OG95" s="170"/>
      <c r="OH95" s="170"/>
      <c r="OI95" s="170"/>
      <c r="OJ95" s="170"/>
      <c r="OK95" s="170"/>
      <c r="OL95" s="170"/>
      <c r="OM95" s="170"/>
      <c r="ON95" s="170"/>
      <c r="OO95" s="170"/>
      <c r="OP95" s="170"/>
      <c r="OQ95" s="170"/>
      <c r="OR95" s="170"/>
      <c r="OS95" s="170"/>
      <c r="OT95" s="170"/>
      <c r="OU95" s="170"/>
      <c r="OV95" s="170"/>
      <c r="OW95" s="170"/>
      <c r="OX95" s="170"/>
      <c r="OY95" s="170"/>
      <c r="OZ95" s="170"/>
      <c r="PA95" s="170"/>
      <c r="PB95" s="170"/>
      <c r="PC95" s="170"/>
      <c r="PD95" s="170"/>
      <c r="PE95" s="170"/>
      <c r="PF95" s="170"/>
      <c r="PG95" s="170"/>
      <c r="PH95" s="170"/>
      <c r="PI95" s="170"/>
      <c r="PJ95" s="170"/>
      <c r="PK95" s="170"/>
      <c r="PL95" s="170"/>
      <c r="PM95" s="170"/>
      <c r="PN95" s="170"/>
      <c r="PO95" s="170"/>
      <c r="PP95" s="170"/>
      <c r="PQ95" s="170"/>
      <c r="PR95" s="170"/>
      <c r="PS95" s="170"/>
      <c r="PT95" s="170"/>
      <c r="PU95" s="170"/>
      <c r="PV95" s="170"/>
      <c r="PW95" s="170"/>
      <c r="PX95" s="170"/>
      <c r="PY95" s="170"/>
      <c r="PZ95" s="170"/>
      <c r="QA95" s="170"/>
      <c r="QB95" s="170"/>
      <c r="QC95" s="170"/>
      <c r="QD95" s="170"/>
      <c r="QE95" s="170"/>
      <c r="QF95" s="170"/>
      <c r="QG95" s="170"/>
      <c r="QH95" s="170"/>
      <c r="QI95" s="170"/>
      <c r="QJ95" s="170"/>
      <c r="QK95" s="170"/>
      <c r="QL95" s="170"/>
      <c r="QM95" s="170"/>
      <c r="QN95" s="170"/>
      <c r="QO95" s="170"/>
      <c r="QP95" s="170"/>
      <c r="QQ95" s="170"/>
      <c r="QR95" s="170"/>
      <c r="QS95" s="170"/>
      <c r="QT95" s="170"/>
      <c r="QU95" s="170"/>
      <c r="QV95" s="170"/>
      <c r="QW95" s="170"/>
      <c r="QX95" s="170"/>
      <c r="QY95" s="170"/>
      <c r="QZ95" s="170"/>
      <c r="RA95" s="170"/>
      <c r="RB95" s="170"/>
      <c r="RC95" s="170"/>
      <c r="RD95" s="170"/>
      <c r="RE95" s="170"/>
      <c r="RF95" s="170"/>
      <c r="RG95" s="170"/>
      <c r="RH95" s="170"/>
      <c r="RI95" s="170"/>
      <c r="RJ95" s="170"/>
      <c r="RK95" s="170"/>
      <c r="RL95" s="170"/>
      <c r="RM95" s="170"/>
      <c r="RN95" s="170"/>
      <c r="RO95" s="170"/>
      <c r="RP95" s="170"/>
      <c r="RQ95" s="170"/>
      <c r="RR95" s="170"/>
      <c r="RS95" s="170"/>
      <c r="RT95" s="170"/>
      <c r="RU95" s="170"/>
      <c r="RV95" s="170"/>
      <c r="RW95" s="170"/>
      <c r="RX95" s="170"/>
      <c r="RY95" s="170"/>
      <c r="RZ95" s="170"/>
      <c r="SA95" s="170"/>
      <c r="SB95" s="170"/>
      <c r="SC95" s="170"/>
      <c r="SD95" s="170"/>
      <c r="SE95" s="170"/>
      <c r="SF95" s="170"/>
      <c r="SG95" s="170"/>
      <c r="SH95" s="170"/>
      <c r="SI95" s="170"/>
      <c r="SJ95" s="170"/>
      <c r="SK95" s="170"/>
      <c r="SL95" s="170"/>
      <c r="SM95" s="170"/>
      <c r="SN95" s="170"/>
      <c r="SO95" s="170"/>
      <c r="SP95" s="170"/>
      <c r="SQ95" s="170"/>
      <c r="SR95" s="170"/>
      <c r="SS95" s="170"/>
      <c r="ST95" s="170"/>
      <c r="SU95" s="170"/>
      <c r="SV95" s="170"/>
      <c r="SW95" s="170"/>
      <c r="SX95" s="170"/>
      <c r="SY95" s="170"/>
      <c r="SZ95" s="170"/>
      <c r="TA95" s="170"/>
      <c r="TB95" s="170"/>
      <c r="TC95" s="170"/>
      <c r="TD95" s="170"/>
      <c r="TE95" s="170"/>
      <c r="TF95" s="170"/>
      <c r="TG95" s="170"/>
      <c r="TH95" s="170"/>
      <c r="TI95" s="170"/>
      <c r="TJ95" s="170"/>
      <c r="TK95" s="170"/>
      <c r="TL95" s="170"/>
      <c r="TM95" s="170"/>
      <c r="TN95" s="170"/>
      <c r="TO95" s="170"/>
      <c r="TP95" s="170"/>
      <c r="TQ95" s="170"/>
      <c r="TR95" s="170"/>
      <c r="TS95" s="170"/>
      <c r="TT95" s="170"/>
      <c r="TU95" s="170"/>
      <c r="TV95" s="170"/>
      <c r="TW95" s="170"/>
      <c r="TX95" s="170"/>
      <c r="TY95" s="170"/>
      <c r="TZ95" s="170"/>
      <c r="UA95" s="170"/>
      <c r="UB95" s="170"/>
      <c r="UC95" s="170"/>
      <c r="UD95" s="170"/>
      <c r="UE95" s="170"/>
      <c r="UF95" s="170"/>
      <c r="UG95" s="170"/>
      <c r="UH95" s="170"/>
      <c r="UI95" s="170"/>
      <c r="UJ95" s="170"/>
      <c r="UK95" s="170"/>
      <c r="UL95" s="170"/>
      <c r="UM95" s="170"/>
      <c r="UN95" s="170"/>
      <c r="UO95" s="170"/>
      <c r="UP95" s="170"/>
      <c r="UQ95" s="170"/>
      <c r="UR95" s="170"/>
      <c r="US95" s="170"/>
      <c r="UT95" s="170"/>
      <c r="UU95" s="170"/>
      <c r="UV95" s="170"/>
      <c r="UW95" s="170"/>
      <c r="UX95" s="170"/>
      <c r="UY95" s="170"/>
      <c r="UZ95" s="170"/>
      <c r="VA95" s="170"/>
      <c r="VB95" s="170"/>
      <c r="VC95" s="170"/>
      <c r="VD95" s="170"/>
      <c r="VE95" s="170"/>
      <c r="VF95" s="170"/>
      <c r="VG95" s="170"/>
      <c r="VH95" s="170"/>
      <c r="VI95" s="170"/>
      <c r="VJ95" s="170"/>
      <c r="VM95" s="171">
        <f>IF(AND($VQ95&gt;0,COUNTA(H95:VJ95)=0),0,IF(AND(COUNTBLANK(D95)=0,CNGE_2024_M1_Secc3!$Q738="X",COUNTA(H95:VJ95)=0),0,IF(AND(COUNTBLANK(D95)=0,CNGE_2024_M1_Secc3!$Q738="",COUNTA(H95:VJ95)&gt;0),0,IF(AND(COUNTBLANK(D95)=1,COUNTA(H95:VJ95)=0),0,1))))</f>
        <v>0</v>
      </c>
      <c r="VN95" s="194">
        <f t="shared" si="1"/>
        <v>0</v>
      </c>
      <c r="VO95" s="200">
        <f>IF(AND(CNGE_2024_M1_Secc3!$Q738="X",COUNTA(H95:VJ95)&gt;0),1,0)</f>
        <v>0</v>
      </c>
      <c r="VP95" s="211">
        <f>IF(SUM(H95:VJ95)=SUM(CNGE_2024_M1_Secc3!S738:AD738),0,1)</f>
        <v>0</v>
      </c>
      <c r="VQ95" s="200">
        <f>IF(COUNTIF(CNGE_2024_M1_Secc3!M149,"NA")&gt;0,1,IF(AND(CNGE_2024_M1_Secc3!S149&lt;&gt;"",CNGE_2024_M1_Secc3!S149&lt;&gt;1),1,0))</f>
        <v>0</v>
      </c>
    </row>
    <row r="96" spans="1:589" customFormat="1" ht="15" customHeight="1">
      <c r="A96" s="115"/>
      <c r="B96" s="87"/>
      <c r="C96" s="32" t="s">
        <v>152</v>
      </c>
      <c r="D96" s="361" t="str">
        <f>IF(CNGE_2024_M1_Secc3!D150="","",CNGE_2024_M1_Secc3!D150)</f>
        <v/>
      </c>
      <c r="E96" s="361"/>
      <c r="F96" s="361"/>
      <c r="G96" s="361"/>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c r="EU96" s="170"/>
      <c r="EV96" s="170"/>
      <c r="EW96" s="170"/>
      <c r="EX96" s="170"/>
      <c r="EY96" s="170"/>
      <c r="EZ96" s="170"/>
      <c r="FA96" s="170"/>
      <c r="FB96" s="170"/>
      <c r="FC96" s="170"/>
      <c r="FD96" s="170"/>
      <c r="FE96" s="170"/>
      <c r="FF96" s="170"/>
      <c r="FG96" s="170"/>
      <c r="FH96" s="170"/>
      <c r="FI96" s="170"/>
      <c r="FJ96" s="170"/>
      <c r="FK96" s="170"/>
      <c r="FL96" s="170"/>
      <c r="FM96" s="170"/>
      <c r="FN96" s="170"/>
      <c r="FO96" s="170"/>
      <c r="FP96" s="170"/>
      <c r="FQ96" s="170"/>
      <c r="FR96" s="170"/>
      <c r="FS96" s="170"/>
      <c r="FT96" s="170"/>
      <c r="FU96" s="170"/>
      <c r="FV96" s="170"/>
      <c r="FW96" s="170"/>
      <c r="FX96" s="170"/>
      <c r="FY96" s="170"/>
      <c r="FZ96" s="170"/>
      <c r="GA96" s="170"/>
      <c r="GB96" s="170"/>
      <c r="GC96" s="170"/>
      <c r="GD96" s="170"/>
      <c r="GE96" s="170"/>
      <c r="GF96" s="170"/>
      <c r="GG96" s="170"/>
      <c r="GH96" s="170"/>
      <c r="GI96" s="170"/>
      <c r="GJ96" s="170"/>
      <c r="GK96" s="170"/>
      <c r="GL96" s="170"/>
      <c r="GM96" s="170"/>
      <c r="GN96" s="170"/>
      <c r="GO96" s="170"/>
      <c r="GP96" s="170"/>
      <c r="GQ96" s="170"/>
      <c r="GR96" s="170"/>
      <c r="GS96" s="170"/>
      <c r="GT96" s="170"/>
      <c r="GU96" s="170"/>
      <c r="GV96" s="170"/>
      <c r="GW96" s="170"/>
      <c r="GX96" s="170"/>
      <c r="GY96" s="170"/>
      <c r="GZ96" s="170"/>
      <c r="HA96" s="170"/>
      <c r="HB96" s="170"/>
      <c r="HC96" s="170"/>
      <c r="HD96" s="170"/>
      <c r="HE96" s="170"/>
      <c r="HF96" s="170"/>
      <c r="HG96" s="170"/>
      <c r="HH96" s="170"/>
      <c r="HI96" s="170"/>
      <c r="HJ96" s="170"/>
      <c r="HK96" s="170"/>
      <c r="HL96" s="170"/>
      <c r="HM96" s="170"/>
      <c r="HN96" s="170"/>
      <c r="HO96" s="170"/>
      <c r="HP96" s="170"/>
      <c r="HQ96" s="170"/>
      <c r="HR96" s="170"/>
      <c r="HS96" s="170"/>
      <c r="HT96" s="170"/>
      <c r="HU96" s="170"/>
      <c r="HV96" s="170"/>
      <c r="HW96" s="170"/>
      <c r="HX96" s="170"/>
      <c r="HY96" s="170"/>
      <c r="HZ96" s="170"/>
      <c r="IA96" s="170"/>
      <c r="IB96" s="170"/>
      <c r="IC96" s="170"/>
      <c r="ID96" s="170"/>
      <c r="IE96" s="170"/>
      <c r="IF96" s="170"/>
      <c r="IG96" s="170"/>
      <c r="IH96" s="170"/>
      <c r="II96" s="170"/>
      <c r="IJ96" s="170"/>
      <c r="IK96" s="170"/>
      <c r="IL96" s="170"/>
      <c r="IM96" s="170"/>
      <c r="IN96" s="170"/>
      <c r="IO96" s="170"/>
      <c r="IP96" s="170"/>
      <c r="IQ96" s="170"/>
      <c r="IR96" s="170"/>
      <c r="IS96" s="170"/>
      <c r="IT96" s="170"/>
      <c r="IU96" s="170"/>
      <c r="IV96" s="170"/>
      <c r="IW96" s="170"/>
      <c r="IX96" s="170"/>
      <c r="IY96" s="170"/>
      <c r="IZ96" s="170"/>
      <c r="JA96" s="170"/>
      <c r="JB96" s="170"/>
      <c r="JC96" s="170"/>
      <c r="JD96" s="170"/>
      <c r="JE96" s="170"/>
      <c r="JF96" s="170"/>
      <c r="JG96" s="170"/>
      <c r="JH96" s="170"/>
      <c r="JI96" s="170"/>
      <c r="JJ96" s="170"/>
      <c r="JK96" s="170"/>
      <c r="JL96" s="170"/>
      <c r="JM96" s="170"/>
      <c r="JN96" s="170"/>
      <c r="JO96" s="170"/>
      <c r="JP96" s="170"/>
      <c r="JQ96" s="170"/>
      <c r="JR96" s="170"/>
      <c r="JS96" s="170"/>
      <c r="JT96" s="170"/>
      <c r="JU96" s="170"/>
      <c r="JV96" s="170"/>
      <c r="JW96" s="170"/>
      <c r="JX96" s="170"/>
      <c r="JY96" s="170"/>
      <c r="JZ96" s="170"/>
      <c r="KA96" s="170"/>
      <c r="KB96" s="170"/>
      <c r="KC96" s="170"/>
      <c r="KD96" s="170"/>
      <c r="KE96" s="170"/>
      <c r="KF96" s="170"/>
      <c r="KG96" s="170"/>
      <c r="KH96" s="170"/>
      <c r="KI96" s="170"/>
      <c r="KJ96" s="170"/>
      <c r="KK96" s="170"/>
      <c r="KL96" s="170"/>
      <c r="KM96" s="170"/>
      <c r="KN96" s="170"/>
      <c r="KO96" s="170"/>
      <c r="KP96" s="170"/>
      <c r="KQ96" s="170"/>
      <c r="KR96" s="170"/>
      <c r="KS96" s="170"/>
      <c r="KT96" s="170"/>
      <c r="KU96" s="170"/>
      <c r="KV96" s="170"/>
      <c r="KW96" s="170"/>
      <c r="KX96" s="170"/>
      <c r="KY96" s="170"/>
      <c r="KZ96" s="170"/>
      <c r="LA96" s="170"/>
      <c r="LB96" s="170"/>
      <c r="LC96" s="170"/>
      <c r="LD96" s="170"/>
      <c r="LE96" s="170"/>
      <c r="LF96" s="170"/>
      <c r="LG96" s="170"/>
      <c r="LH96" s="170"/>
      <c r="LI96" s="170"/>
      <c r="LJ96" s="170"/>
      <c r="LK96" s="170"/>
      <c r="LL96" s="170"/>
      <c r="LM96" s="170"/>
      <c r="LN96" s="170"/>
      <c r="LO96" s="170"/>
      <c r="LP96" s="170"/>
      <c r="LQ96" s="170"/>
      <c r="LR96" s="170"/>
      <c r="LS96" s="170"/>
      <c r="LT96" s="170"/>
      <c r="LU96" s="170"/>
      <c r="LV96" s="170"/>
      <c r="LW96" s="170"/>
      <c r="LX96" s="170"/>
      <c r="LY96" s="170"/>
      <c r="LZ96" s="170"/>
      <c r="MA96" s="170"/>
      <c r="MB96" s="170"/>
      <c r="MC96" s="170"/>
      <c r="MD96" s="170"/>
      <c r="ME96" s="170"/>
      <c r="MF96" s="170"/>
      <c r="MG96" s="170"/>
      <c r="MH96" s="170"/>
      <c r="MI96" s="170"/>
      <c r="MJ96" s="170"/>
      <c r="MK96" s="170"/>
      <c r="ML96" s="170"/>
      <c r="MM96" s="170"/>
      <c r="MN96" s="170"/>
      <c r="MO96" s="170"/>
      <c r="MP96" s="170"/>
      <c r="MQ96" s="170"/>
      <c r="MR96" s="170"/>
      <c r="MS96" s="170"/>
      <c r="MT96" s="170"/>
      <c r="MU96" s="170"/>
      <c r="MV96" s="170"/>
      <c r="MW96" s="170"/>
      <c r="MX96" s="170"/>
      <c r="MY96" s="170"/>
      <c r="MZ96" s="170"/>
      <c r="NA96" s="170"/>
      <c r="NB96" s="170"/>
      <c r="NC96" s="170"/>
      <c r="ND96" s="170"/>
      <c r="NE96" s="170"/>
      <c r="NF96" s="170"/>
      <c r="NG96" s="170"/>
      <c r="NH96" s="170"/>
      <c r="NI96" s="170"/>
      <c r="NJ96" s="170"/>
      <c r="NK96" s="170"/>
      <c r="NL96" s="170"/>
      <c r="NM96" s="170"/>
      <c r="NN96" s="170"/>
      <c r="NO96" s="170"/>
      <c r="NP96" s="170"/>
      <c r="NQ96" s="170"/>
      <c r="NR96" s="170"/>
      <c r="NS96" s="170"/>
      <c r="NT96" s="170"/>
      <c r="NU96" s="170"/>
      <c r="NV96" s="170"/>
      <c r="NW96" s="170"/>
      <c r="NX96" s="170"/>
      <c r="NY96" s="170"/>
      <c r="NZ96" s="170"/>
      <c r="OA96" s="170"/>
      <c r="OB96" s="170"/>
      <c r="OC96" s="170"/>
      <c r="OD96" s="170"/>
      <c r="OE96" s="170"/>
      <c r="OF96" s="170"/>
      <c r="OG96" s="170"/>
      <c r="OH96" s="170"/>
      <c r="OI96" s="170"/>
      <c r="OJ96" s="170"/>
      <c r="OK96" s="170"/>
      <c r="OL96" s="170"/>
      <c r="OM96" s="170"/>
      <c r="ON96" s="170"/>
      <c r="OO96" s="170"/>
      <c r="OP96" s="170"/>
      <c r="OQ96" s="170"/>
      <c r="OR96" s="170"/>
      <c r="OS96" s="170"/>
      <c r="OT96" s="170"/>
      <c r="OU96" s="170"/>
      <c r="OV96" s="170"/>
      <c r="OW96" s="170"/>
      <c r="OX96" s="170"/>
      <c r="OY96" s="170"/>
      <c r="OZ96" s="170"/>
      <c r="PA96" s="170"/>
      <c r="PB96" s="170"/>
      <c r="PC96" s="170"/>
      <c r="PD96" s="170"/>
      <c r="PE96" s="170"/>
      <c r="PF96" s="170"/>
      <c r="PG96" s="170"/>
      <c r="PH96" s="170"/>
      <c r="PI96" s="170"/>
      <c r="PJ96" s="170"/>
      <c r="PK96" s="170"/>
      <c r="PL96" s="170"/>
      <c r="PM96" s="170"/>
      <c r="PN96" s="170"/>
      <c r="PO96" s="170"/>
      <c r="PP96" s="170"/>
      <c r="PQ96" s="170"/>
      <c r="PR96" s="170"/>
      <c r="PS96" s="170"/>
      <c r="PT96" s="170"/>
      <c r="PU96" s="170"/>
      <c r="PV96" s="170"/>
      <c r="PW96" s="170"/>
      <c r="PX96" s="170"/>
      <c r="PY96" s="170"/>
      <c r="PZ96" s="170"/>
      <c r="QA96" s="170"/>
      <c r="QB96" s="170"/>
      <c r="QC96" s="170"/>
      <c r="QD96" s="170"/>
      <c r="QE96" s="170"/>
      <c r="QF96" s="170"/>
      <c r="QG96" s="170"/>
      <c r="QH96" s="170"/>
      <c r="QI96" s="170"/>
      <c r="QJ96" s="170"/>
      <c r="QK96" s="170"/>
      <c r="QL96" s="170"/>
      <c r="QM96" s="170"/>
      <c r="QN96" s="170"/>
      <c r="QO96" s="170"/>
      <c r="QP96" s="170"/>
      <c r="QQ96" s="170"/>
      <c r="QR96" s="170"/>
      <c r="QS96" s="170"/>
      <c r="QT96" s="170"/>
      <c r="QU96" s="170"/>
      <c r="QV96" s="170"/>
      <c r="QW96" s="170"/>
      <c r="QX96" s="170"/>
      <c r="QY96" s="170"/>
      <c r="QZ96" s="170"/>
      <c r="RA96" s="170"/>
      <c r="RB96" s="170"/>
      <c r="RC96" s="170"/>
      <c r="RD96" s="170"/>
      <c r="RE96" s="170"/>
      <c r="RF96" s="170"/>
      <c r="RG96" s="170"/>
      <c r="RH96" s="170"/>
      <c r="RI96" s="170"/>
      <c r="RJ96" s="170"/>
      <c r="RK96" s="170"/>
      <c r="RL96" s="170"/>
      <c r="RM96" s="170"/>
      <c r="RN96" s="170"/>
      <c r="RO96" s="170"/>
      <c r="RP96" s="170"/>
      <c r="RQ96" s="170"/>
      <c r="RR96" s="170"/>
      <c r="RS96" s="170"/>
      <c r="RT96" s="170"/>
      <c r="RU96" s="170"/>
      <c r="RV96" s="170"/>
      <c r="RW96" s="170"/>
      <c r="RX96" s="170"/>
      <c r="RY96" s="170"/>
      <c r="RZ96" s="170"/>
      <c r="SA96" s="170"/>
      <c r="SB96" s="170"/>
      <c r="SC96" s="170"/>
      <c r="SD96" s="170"/>
      <c r="SE96" s="170"/>
      <c r="SF96" s="170"/>
      <c r="SG96" s="170"/>
      <c r="SH96" s="170"/>
      <c r="SI96" s="170"/>
      <c r="SJ96" s="170"/>
      <c r="SK96" s="170"/>
      <c r="SL96" s="170"/>
      <c r="SM96" s="170"/>
      <c r="SN96" s="170"/>
      <c r="SO96" s="170"/>
      <c r="SP96" s="170"/>
      <c r="SQ96" s="170"/>
      <c r="SR96" s="170"/>
      <c r="SS96" s="170"/>
      <c r="ST96" s="170"/>
      <c r="SU96" s="170"/>
      <c r="SV96" s="170"/>
      <c r="SW96" s="170"/>
      <c r="SX96" s="170"/>
      <c r="SY96" s="170"/>
      <c r="SZ96" s="170"/>
      <c r="TA96" s="170"/>
      <c r="TB96" s="170"/>
      <c r="TC96" s="170"/>
      <c r="TD96" s="170"/>
      <c r="TE96" s="170"/>
      <c r="TF96" s="170"/>
      <c r="TG96" s="170"/>
      <c r="TH96" s="170"/>
      <c r="TI96" s="170"/>
      <c r="TJ96" s="170"/>
      <c r="TK96" s="170"/>
      <c r="TL96" s="170"/>
      <c r="TM96" s="170"/>
      <c r="TN96" s="170"/>
      <c r="TO96" s="170"/>
      <c r="TP96" s="170"/>
      <c r="TQ96" s="170"/>
      <c r="TR96" s="170"/>
      <c r="TS96" s="170"/>
      <c r="TT96" s="170"/>
      <c r="TU96" s="170"/>
      <c r="TV96" s="170"/>
      <c r="TW96" s="170"/>
      <c r="TX96" s="170"/>
      <c r="TY96" s="170"/>
      <c r="TZ96" s="170"/>
      <c r="UA96" s="170"/>
      <c r="UB96" s="170"/>
      <c r="UC96" s="170"/>
      <c r="UD96" s="170"/>
      <c r="UE96" s="170"/>
      <c r="UF96" s="170"/>
      <c r="UG96" s="170"/>
      <c r="UH96" s="170"/>
      <c r="UI96" s="170"/>
      <c r="UJ96" s="170"/>
      <c r="UK96" s="170"/>
      <c r="UL96" s="170"/>
      <c r="UM96" s="170"/>
      <c r="UN96" s="170"/>
      <c r="UO96" s="170"/>
      <c r="UP96" s="170"/>
      <c r="UQ96" s="170"/>
      <c r="UR96" s="170"/>
      <c r="US96" s="170"/>
      <c r="UT96" s="170"/>
      <c r="UU96" s="170"/>
      <c r="UV96" s="170"/>
      <c r="UW96" s="170"/>
      <c r="UX96" s="170"/>
      <c r="UY96" s="170"/>
      <c r="UZ96" s="170"/>
      <c r="VA96" s="170"/>
      <c r="VB96" s="170"/>
      <c r="VC96" s="170"/>
      <c r="VD96" s="170"/>
      <c r="VE96" s="170"/>
      <c r="VF96" s="170"/>
      <c r="VG96" s="170"/>
      <c r="VH96" s="170"/>
      <c r="VI96" s="170"/>
      <c r="VJ96" s="170"/>
      <c r="VM96" s="171">
        <f>IF(AND($VQ96&gt;0,COUNTA(H96:VJ96)=0),0,IF(AND(COUNTBLANK(D96)=0,CNGE_2024_M1_Secc3!$Q739="X",COUNTA(H96:VJ96)=0),0,IF(AND(COUNTBLANK(D96)=0,CNGE_2024_M1_Secc3!$Q739="",COUNTA(H96:VJ96)&gt;0),0,IF(AND(COUNTBLANK(D96)=1,COUNTA(H96:VJ96)=0),0,1))))</f>
        <v>0</v>
      </c>
      <c r="VN96" s="194">
        <f t="shared" si="1"/>
        <v>0</v>
      </c>
      <c r="VO96" s="200">
        <f>IF(AND(CNGE_2024_M1_Secc3!$Q739="X",COUNTA(H96:VJ96)&gt;0),1,0)</f>
        <v>0</v>
      </c>
      <c r="VP96" s="211">
        <f>IF(SUM(H96:VJ96)=SUM(CNGE_2024_M1_Secc3!S739:AD739),0,1)</f>
        <v>0</v>
      </c>
      <c r="VQ96" s="200">
        <f>IF(COUNTIF(CNGE_2024_M1_Secc3!M150,"NA")&gt;0,1,IF(AND(CNGE_2024_M1_Secc3!S150&lt;&gt;"",CNGE_2024_M1_Secc3!S150&lt;&gt;1),1,0))</f>
        <v>0</v>
      </c>
    </row>
    <row r="97" spans="1:589" customFormat="1" ht="15" customHeight="1">
      <c r="A97" s="115"/>
      <c r="B97" s="87"/>
      <c r="C97" s="32" t="s">
        <v>153</v>
      </c>
      <c r="D97" s="361" t="str">
        <f>IF(CNGE_2024_M1_Secc3!D151="","",CNGE_2024_M1_Secc3!D151)</f>
        <v/>
      </c>
      <c r="E97" s="361"/>
      <c r="F97" s="361"/>
      <c r="G97" s="361"/>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170"/>
      <c r="FM97" s="170"/>
      <c r="FN97" s="170"/>
      <c r="FO97" s="170"/>
      <c r="FP97" s="170"/>
      <c r="FQ97" s="170"/>
      <c r="FR97" s="170"/>
      <c r="FS97" s="170"/>
      <c r="FT97" s="170"/>
      <c r="FU97" s="170"/>
      <c r="FV97" s="170"/>
      <c r="FW97" s="170"/>
      <c r="FX97" s="170"/>
      <c r="FY97" s="170"/>
      <c r="FZ97" s="170"/>
      <c r="GA97" s="170"/>
      <c r="GB97" s="170"/>
      <c r="GC97" s="170"/>
      <c r="GD97" s="170"/>
      <c r="GE97" s="170"/>
      <c r="GF97" s="170"/>
      <c r="GG97" s="170"/>
      <c r="GH97" s="170"/>
      <c r="GI97" s="170"/>
      <c r="GJ97" s="170"/>
      <c r="GK97" s="170"/>
      <c r="GL97" s="170"/>
      <c r="GM97" s="170"/>
      <c r="GN97" s="170"/>
      <c r="GO97" s="170"/>
      <c r="GP97" s="170"/>
      <c r="GQ97" s="170"/>
      <c r="GR97" s="170"/>
      <c r="GS97" s="170"/>
      <c r="GT97" s="170"/>
      <c r="GU97" s="170"/>
      <c r="GV97" s="170"/>
      <c r="GW97" s="170"/>
      <c r="GX97" s="170"/>
      <c r="GY97" s="170"/>
      <c r="GZ97" s="170"/>
      <c r="HA97" s="170"/>
      <c r="HB97" s="170"/>
      <c r="HC97" s="170"/>
      <c r="HD97" s="170"/>
      <c r="HE97" s="170"/>
      <c r="HF97" s="170"/>
      <c r="HG97" s="170"/>
      <c r="HH97" s="170"/>
      <c r="HI97" s="170"/>
      <c r="HJ97" s="170"/>
      <c r="HK97" s="170"/>
      <c r="HL97" s="170"/>
      <c r="HM97" s="170"/>
      <c r="HN97" s="170"/>
      <c r="HO97" s="170"/>
      <c r="HP97" s="170"/>
      <c r="HQ97" s="170"/>
      <c r="HR97" s="170"/>
      <c r="HS97" s="170"/>
      <c r="HT97" s="170"/>
      <c r="HU97" s="170"/>
      <c r="HV97" s="170"/>
      <c r="HW97" s="170"/>
      <c r="HX97" s="170"/>
      <c r="HY97" s="170"/>
      <c r="HZ97" s="170"/>
      <c r="IA97" s="170"/>
      <c r="IB97" s="170"/>
      <c r="IC97" s="170"/>
      <c r="ID97" s="170"/>
      <c r="IE97" s="170"/>
      <c r="IF97" s="170"/>
      <c r="IG97" s="170"/>
      <c r="IH97" s="170"/>
      <c r="II97" s="170"/>
      <c r="IJ97" s="170"/>
      <c r="IK97" s="170"/>
      <c r="IL97" s="170"/>
      <c r="IM97" s="170"/>
      <c r="IN97" s="170"/>
      <c r="IO97" s="170"/>
      <c r="IP97" s="170"/>
      <c r="IQ97" s="170"/>
      <c r="IR97" s="170"/>
      <c r="IS97" s="170"/>
      <c r="IT97" s="170"/>
      <c r="IU97" s="170"/>
      <c r="IV97" s="170"/>
      <c r="IW97" s="170"/>
      <c r="IX97" s="170"/>
      <c r="IY97" s="170"/>
      <c r="IZ97" s="170"/>
      <c r="JA97" s="170"/>
      <c r="JB97" s="170"/>
      <c r="JC97" s="170"/>
      <c r="JD97" s="170"/>
      <c r="JE97" s="170"/>
      <c r="JF97" s="170"/>
      <c r="JG97" s="170"/>
      <c r="JH97" s="170"/>
      <c r="JI97" s="170"/>
      <c r="JJ97" s="170"/>
      <c r="JK97" s="170"/>
      <c r="JL97" s="170"/>
      <c r="JM97" s="170"/>
      <c r="JN97" s="170"/>
      <c r="JO97" s="170"/>
      <c r="JP97" s="170"/>
      <c r="JQ97" s="170"/>
      <c r="JR97" s="170"/>
      <c r="JS97" s="170"/>
      <c r="JT97" s="170"/>
      <c r="JU97" s="170"/>
      <c r="JV97" s="170"/>
      <c r="JW97" s="170"/>
      <c r="JX97" s="170"/>
      <c r="JY97" s="170"/>
      <c r="JZ97" s="170"/>
      <c r="KA97" s="170"/>
      <c r="KB97" s="170"/>
      <c r="KC97" s="170"/>
      <c r="KD97" s="170"/>
      <c r="KE97" s="170"/>
      <c r="KF97" s="170"/>
      <c r="KG97" s="170"/>
      <c r="KH97" s="170"/>
      <c r="KI97" s="170"/>
      <c r="KJ97" s="170"/>
      <c r="KK97" s="170"/>
      <c r="KL97" s="170"/>
      <c r="KM97" s="170"/>
      <c r="KN97" s="170"/>
      <c r="KO97" s="170"/>
      <c r="KP97" s="170"/>
      <c r="KQ97" s="170"/>
      <c r="KR97" s="170"/>
      <c r="KS97" s="170"/>
      <c r="KT97" s="170"/>
      <c r="KU97" s="170"/>
      <c r="KV97" s="170"/>
      <c r="KW97" s="170"/>
      <c r="KX97" s="170"/>
      <c r="KY97" s="170"/>
      <c r="KZ97" s="170"/>
      <c r="LA97" s="170"/>
      <c r="LB97" s="170"/>
      <c r="LC97" s="170"/>
      <c r="LD97" s="170"/>
      <c r="LE97" s="170"/>
      <c r="LF97" s="170"/>
      <c r="LG97" s="170"/>
      <c r="LH97" s="170"/>
      <c r="LI97" s="170"/>
      <c r="LJ97" s="170"/>
      <c r="LK97" s="170"/>
      <c r="LL97" s="170"/>
      <c r="LM97" s="170"/>
      <c r="LN97" s="170"/>
      <c r="LO97" s="170"/>
      <c r="LP97" s="170"/>
      <c r="LQ97" s="170"/>
      <c r="LR97" s="170"/>
      <c r="LS97" s="170"/>
      <c r="LT97" s="170"/>
      <c r="LU97" s="170"/>
      <c r="LV97" s="170"/>
      <c r="LW97" s="170"/>
      <c r="LX97" s="170"/>
      <c r="LY97" s="170"/>
      <c r="LZ97" s="170"/>
      <c r="MA97" s="170"/>
      <c r="MB97" s="170"/>
      <c r="MC97" s="170"/>
      <c r="MD97" s="170"/>
      <c r="ME97" s="170"/>
      <c r="MF97" s="170"/>
      <c r="MG97" s="170"/>
      <c r="MH97" s="170"/>
      <c r="MI97" s="170"/>
      <c r="MJ97" s="170"/>
      <c r="MK97" s="170"/>
      <c r="ML97" s="170"/>
      <c r="MM97" s="170"/>
      <c r="MN97" s="170"/>
      <c r="MO97" s="170"/>
      <c r="MP97" s="170"/>
      <c r="MQ97" s="170"/>
      <c r="MR97" s="170"/>
      <c r="MS97" s="170"/>
      <c r="MT97" s="170"/>
      <c r="MU97" s="170"/>
      <c r="MV97" s="170"/>
      <c r="MW97" s="170"/>
      <c r="MX97" s="170"/>
      <c r="MY97" s="170"/>
      <c r="MZ97" s="170"/>
      <c r="NA97" s="170"/>
      <c r="NB97" s="170"/>
      <c r="NC97" s="170"/>
      <c r="ND97" s="170"/>
      <c r="NE97" s="170"/>
      <c r="NF97" s="170"/>
      <c r="NG97" s="170"/>
      <c r="NH97" s="170"/>
      <c r="NI97" s="170"/>
      <c r="NJ97" s="170"/>
      <c r="NK97" s="170"/>
      <c r="NL97" s="170"/>
      <c r="NM97" s="170"/>
      <c r="NN97" s="170"/>
      <c r="NO97" s="170"/>
      <c r="NP97" s="170"/>
      <c r="NQ97" s="170"/>
      <c r="NR97" s="170"/>
      <c r="NS97" s="170"/>
      <c r="NT97" s="170"/>
      <c r="NU97" s="170"/>
      <c r="NV97" s="170"/>
      <c r="NW97" s="170"/>
      <c r="NX97" s="170"/>
      <c r="NY97" s="170"/>
      <c r="NZ97" s="170"/>
      <c r="OA97" s="170"/>
      <c r="OB97" s="170"/>
      <c r="OC97" s="170"/>
      <c r="OD97" s="170"/>
      <c r="OE97" s="170"/>
      <c r="OF97" s="170"/>
      <c r="OG97" s="170"/>
      <c r="OH97" s="170"/>
      <c r="OI97" s="170"/>
      <c r="OJ97" s="170"/>
      <c r="OK97" s="170"/>
      <c r="OL97" s="170"/>
      <c r="OM97" s="170"/>
      <c r="ON97" s="170"/>
      <c r="OO97" s="170"/>
      <c r="OP97" s="170"/>
      <c r="OQ97" s="170"/>
      <c r="OR97" s="170"/>
      <c r="OS97" s="170"/>
      <c r="OT97" s="170"/>
      <c r="OU97" s="170"/>
      <c r="OV97" s="170"/>
      <c r="OW97" s="170"/>
      <c r="OX97" s="170"/>
      <c r="OY97" s="170"/>
      <c r="OZ97" s="170"/>
      <c r="PA97" s="170"/>
      <c r="PB97" s="170"/>
      <c r="PC97" s="170"/>
      <c r="PD97" s="170"/>
      <c r="PE97" s="170"/>
      <c r="PF97" s="170"/>
      <c r="PG97" s="170"/>
      <c r="PH97" s="170"/>
      <c r="PI97" s="170"/>
      <c r="PJ97" s="170"/>
      <c r="PK97" s="170"/>
      <c r="PL97" s="170"/>
      <c r="PM97" s="170"/>
      <c r="PN97" s="170"/>
      <c r="PO97" s="170"/>
      <c r="PP97" s="170"/>
      <c r="PQ97" s="170"/>
      <c r="PR97" s="170"/>
      <c r="PS97" s="170"/>
      <c r="PT97" s="170"/>
      <c r="PU97" s="170"/>
      <c r="PV97" s="170"/>
      <c r="PW97" s="170"/>
      <c r="PX97" s="170"/>
      <c r="PY97" s="170"/>
      <c r="PZ97" s="170"/>
      <c r="QA97" s="170"/>
      <c r="QB97" s="170"/>
      <c r="QC97" s="170"/>
      <c r="QD97" s="170"/>
      <c r="QE97" s="170"/>
      <c r="QF97" s="170"/>
      <c r="QG97" s="170"/>
      <c r="QH97" s="170"/>
      <c r="QI97" s="170"/>
      <c r="QJ97" s="170"/>
      <c r="QK97" s="170"/>
      <c r="QL97" s="170"/>
      <c r="QM97" s="170"/>
      <c r="QN97" s="170"/>
      <c r="QO97" s="170"/>
      <c r="QP97" s="170"/>
      <c r="QQ97" s="170"/>
      <c r="QR97" s="170"/>
      <c r="QS97" s="170"/>
      <c r="QT97" s="170"/>
      <c r="QU97" s="170"/>
      <c r="QV97" s="170"/>
      <c r="QW97" s="170"/>
      <c r="QX97" s="170"/>
      <c r="QY97" s="170"/>
      <c r="QZ97" s="170"/>
      <c r="RA97" s="170"/>
      <c r="RB97" s="170"/>
      <c r="RC97" s="170"/>
      <c r="RD97" s="170"/>
      <c r="RE97" s="170"/>
      <c r="RF97" s="170"/>
      <c r="RG97" s="170"/>
      <c r="RH97" s="170"/>
      <c r="RI97" s="170"/>
      <c r="RJ97" s="170"/>
      <c r="RK97" s="170"/>
      <c r="RL97" s="170"/>
      <c r="RM97" s="170"/>
      <c r="RN97" s="170"/>
      <c r="RO97" s="170"/>
      <c r="RP97" s="170"/>
      <c r="RQ97" s="170"/>
      <c r="RR97" s="170"/>
      <c r="RS97" s="170"/>
      <c r="RT97" s="170"/>
      <c r="RU97" s="170"/>
      <c r="RV97" s="170"/>
      <c r="RW97" s="170"/>
      <c r="RX97" s="170"/>
      <c r="RY97" s="170"/>
      <c r="RZ97" s="170"/>
      <c r="SA97" s="170"/>
      <c r="SB97" s="170"/>
      <c r="SC97" s="170"/>
      <c r="SD97" s="170"/>
      <c r="SE97" s="170"/>
      <c r="SF97" s="170"/>
      <c r="SG97" s="170"/>
      <c r="SH97" s="170"/>
      <c r="SI97" s="170"/>
      <c r="SJ97" s="170"/>
      <c r="SK97" s="170"/>
      <c r="SL97" s="170"/>
      <c r="SM97" s="170"/>
      <c r="SN97" s="170"/>
      <c r="SO97" s="170"/>
      <c r="SP97" s="170"/>
      <c r="SQ97" s="170"/>
      <c r="SR97" s="170"/>
      <c r="SS97" s="170"/>
      <c r="ST97" s="170"/>
      <c r="SU97" s="170"/>
      <c r="SV97" s="170"/>
      <c r="SW97" s="170"/>
      <c r="SX97" s="170"/>
      <c r="SY97" s="170"/>
      <c r="SZ97" s="170"/>
      <c r="TA97" s="170"/>
      <c r="TB97" s="170"/>
      <c r="TC97" s="170"/>
      <c r="TD97" s="170"/>
      <c r="TE97" s="170"/>
      <c r="TF97" s="170"/>
      <c r="TG97" s="170"/>
      <c r="TH97" s="170"/>
      <c r="TI97" s="170"/>
      <c r="TJ97" s="170"/>
      <c r="TK97" s="170"/>
      <c r="TL97" s="170"/>
      <c r="TM97" s="170"/>
      <c r="TN97" s="170"/>
      <c r="TO97" s="170"/>
      <c r="TP97" s="170"/>
      <c r="TQ97" s="170"/>
      <c r="TR97" s="170"/>
      <c r="TS97" s="170"/>
      <c r="TT97" s="170"/>
      <c r="TU97" s="170"/>
      <c r="TV97" s="170"/>
      <c r="TW97" s="170"/>
      <c r="TX97" s="170"/>
      <c r="TY97" s="170"/>
      <c r="TZ97" s="170"/>
      <c r="UA97" s="170"/>
      <c r="UB97" s="170"/>
      <c r="UC97" s="170"/>
      <c r="UD97" s="170"/>
      <c r="UE97" s="170"/>
      <c r="UF97" s="170"/>
      <c r="UG97" s="170"/>
      <c r="UH97" s="170"/>
      <c r="UI97" s="170"/>
      <c r="UJ97" s="170"/>
      <c r="UK97" s="170"/>
      <c r="UL97" s="170"/>
      <c r="UM97" s="170"/>
      <c r="UN97" s="170"/>
      <c r="UO97" s="170"/>
      <c r="UP97" s="170"/>
      <c r="UQ97" s="170"/>
      <c r="UR97" s="170"/>
      <c r="US97" s="170"/>
      <c r="UT97" s="170"/>
      <c r="UU97" s="170"/>
      <c r="UV97" s="170"/>
      <c r="UW97" s="170"/>
      <c r="UX97" s="170"/>
      <c r="UY97" s="170"/>
      <c r="UZ97" s="170"/>
      <c r="VA97" s="170"/>
      <c r="VB97" s="170"/>
      <c r="VC97" s="170"/>
      <c r="VD97" s="170"/>
      <c r="VE97" s="170"/>
      <c r="VF97" s="170"/>
      <c r="VG97" s="170"/>
      <c r="VH97" s="170"/>
      <c r="VI97" s="170"/>
      <c r="VJ97" s="170"/>
      <c r="VM97" s="171">
        <f>IF(AND($VQ97&gt;0,COUNTA(H97:VJ97)=0),0,IF(AND(COUNTBLANK(D97)=0,CNGE_2024_M1_Secc3!$Q740="X",COUNTA(H97:VJ97)=0),0,IF(AND(COUNTBLANK(D97)=0,CNGE_2024_M1_Secc3!$Q740="",COUNTA(H97:VJ97)&gt;0),0,IF(AND(COUNTBLANK(D97)=1,COUNTA(H97:VJ97)=0),0,1))))</f>
        <v>0</v>
      </c>
      <c r="VN97" s="194">
        <f t="shared" si="1"/>
        <v>0</v>
      </c>
      <c r="VO97" s="200">
        <f>IF(AND(CNGE_2024_M1_Secc3!$Q740="X",COUNTA(H97:VJ97)&gt;0),1,0)</f>
        <v>0</v>
      </c>
      <c r="VP97" s="211">
        <f>IF(SUM(H97:VJ97)=SUM(CNGE_2024_M1_Secc3!S740:AD740),0,1)</f>
        <v>0</v>
      </c>
      <c r="VQ97" s="200">
        <f>IF(COUNTIF(CNGE_2024_M1_Secc3!M151,"NA")&gt;0,1,IF(AND(CNGE_2024_M1_Secc3!S151&lt;&gt;"",CNGE_2024_M1_Secc3!S151&lt;&gt;1),1,0))</f>
        <v>0</v>
      </c>
    </row>
    <row r="98" spans="1:589" customFormat="1" ht="15" customHeight="1">
      <c r="A98" s="115"/>
      <c r="B98" s="87"/>
      <c r="C98" s="32" t="s">
        <v>154</v>
      </c>
      <c r="D98" s="361" t="str">
        <f>IF(CNGE_2024_M1_Secc3!D152="","",CNGE_2024_M1_Secc3!D152)</f>
        <v/>
      </c>
      <c r="E98" s="361"/>
      <c r="F98" s="361"/>
      <c r="G98" s="361"/>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0"/>
      <c r="CB98" s="170"/>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170"/>
      <c r="FM98" s="170"/>
      <c r="FN98" s="170"/>
      <c r="FO98" s="170"/>
      <c r="FP98" s="170"/>
      <c r="FQ98" s="170"/>
      <c r="FR98" s="170"/>
      <c r="FS98" s="170"/>
      <c r="FT98" s="170"/>
      <c r="FU98" s="170"/>
      <c r="FV98" s="170"/>
      <c r="FW98" s="170"/>
      <c r="FX98" s="170"/>
      <c r="FY98" s="170"/>
      <c r="FZ98" s="170"/>
      <c r="GA98" s="170"/>
      <c r="GB98" s="170"/>
      <c r="GC98" s="170"/>
      <c r="GD98" s="170"/>
      <c r="GE98" s="170"/>
      <c r="GF98" s="170"/>
      <c r="GG98" s="170"/>
      <c r="GH98" s="170"/>
      <c r="GI98" s="170"/>
      <c r="GJ98" s="170"/>
      <c r="GK98" s="170"/>
      <c r="GL98" s="170"/>
      <c r="GM98" s="170"/>
      <c r="GN98" s="170"/>
      <c r="GO98" s="170"/>
      <c r="GP98" s="170"/>
      <c r="GQ98" s="170"/>
      <c r="GR98" s="170"/>
      <c r="GS98" s="170"/>
      <c r="GT98" s="170"/>
      <c r="GU98" s="170"/>
      <c r="GV98" s="170"/>
      <c r="GW98" s="170"/>
      <c r="GX98" s="170"/>
      <c r="GY98" s="170"/>
      <c r="GZ98" s="170"/>
      <c r="HA98" s="170"/>
      <c r="HB98" s="170"/>
      <c r="HC98" s="170"/>
      <c r="HD98" s="170"/>
      <c r="HE98" s="170"/>
      <c r="HF98" s="170"/>
      <c r="HG98" s="170"/>
      <c r="HH98" s="170"/>
      <c r="HI98" s="170"/>
      <c r="HJ98" s="170"/>
      <c r="HK98" s="170"/>
      <c r="HL98" s="170"/>
      <c r="HM98" s="170"/>
      <c r="HN98" s="170"/>
      <c r="HO98" s="170"/>
      <c r="HP98" s="170"/>
      <c r="HQ98" s="170"/>
      <c r="HR98" s="170"/>
      <c r="HS98" s="170"/>
      <c r="HT98" s="170"/>
      <c r="HU98" s="170"/>
      <c r="HV98" s="170"/>
      <c r="HW98" s="170"/>
      <c r="HX98" s="170"/>
      <c r="HY98" s="170"/>
      <c r="HZ98" s="170"/>
      <c r="IA98" s="170"/>
      <c r="IB98" s="170"/>
      <c r="IC98" s="170"/>
      <c r="ID98" s="170"/>
      <c r="IE98" s="170"/>
      <c r="IF98" s="170"/>
      <c r="IG98" s="170"/>
      <c r="IH98" s="170"/>
      <c r="II98" s="170"/>
      <c r="IJ98" s="170"/>
      <c r="IK98" s="170"/>
      <c r="IL98" s="170"/>
      <c r="IM98" s="170"/>
      <c r="IN98" s="170"/>
      <c r="IO98" s="170"/>
      <c r="IP98" s="170"/>
      <c r="IQ98" s="170"/>
      <c r="IR98" s="170"/>
      <c r="IS98" s="170"/>
      <c r="IT98" s="170"/>
      <c r="IU98" s="170"/>
      <c r="IV98" s="170"/>
      <c r="IW98" s="170"/>
      <c r="IX98" s="170"/>
      <c r="IY98" s="170"/>
      <c r="IZ98" s="170"/>
      <c r="JA98" s="170"/>
      <c r="JB98" s="170"/>
      <c r="JC98" s="170"/>
      <c r="JD98" s="170"/>
      <c r="JE98" s="170"/>
      <c r="JF98" s="170"/>
      <c r="JG98" s="170"/>
      <c r="JH98" s="170"/>
      <c r="JI98" s="170"/>
      <c r="JJ98" s="170"/>
      <c r="JK98" s="170"/>
      <c r="JL98" s="170"/>
      <c r="JM98" s="170"/>
      <c r="JN98" s="170"/>
      <c r="JO98" s="170"/>
      <c r="JP98" s="170"/>
      <c r="JQ98" s="170"/>
      <c r="JR98" s="170"/>
      <c r="JS98" s="170"/>
      <c r="JT98" s="170"/>
      <c r="JU98" s="170"/>
      <c r="JV98" s="170"/>
      <c r="JW98" s="170"/>
      <c r="JX98" s="170"/>
      <c r="JY98" s="170"/>
      <c r="JZ98" s="170"/>
      <c r="KA98" s="170"/>
      <c r="KB98" s="170"/>
      <c r="KC98" s="170"/>
      <c r="KD98" s="170"/>
      <c r="KE98" s="170"/>
      <c r="KF98" s="170"/>
      <c r="KG98" s="170"/>
      <c r="KH98" s="170"/>
      <c r="KI98" s="170"/>
      <c r="KJ98" s="170"/>
      <c r="KK98" s="170"/>
      <c r="KL98" s="170"/>
      <c r="KM98" s="170"/>
      <c r="KN98" s="170"/>
      <c r="KO98" s="170"/>
      <c r="KP98" s="170"/>
      <c r="KQ98" s="170"/>
      <c r="KR98" s="170"/>
      <c r="KS98" s="170"/>
      <c r="KT98" s="170"/>
      <c r="KU98" s="170"/>
      <c r="KV98" s="170"/>
      <c r="KW98" s="170"/>
      <c r="KX98" s="170"/>
      <c r="KY98" s="170"/>
      <c r="KZ98" s="170"/>
      <c r="LA98" s="170"/>
      <c r="LB98" s="170"/>
      <c r="LC98" s="170"/>
      <c r="LD98" s="170"/>
      <c r="LE98" s="170"/>
      <c r="LF98" s="170"/>
      <c r="LG98" s="170"/>
      <c r="LH98" s="170"/>
      <c r="LI98" s="170"/>
      <c r="LJ98" s="170"/>
      <c r="LK98" s="170"/>
      <c r="LL98" s="170"/>
      <c r="LM98" s="170"/>
      <c r="LN98" s="170"/>
      <c r="LO98" s="170"/>
      <c r="LP98" s="170"/>
      <c r="LQ98" s="170"/>
      <c r="LR98" s="170"/>
      <c r="LS98" s="170"/>
      <c r="LT98" s="170"/>
      <c r="LU98" s="170"/>
      <c r="LV98" s="170"/>
      <c r="LW98" s="170"/>
      <c r="LX98" s="170"/>
      <c r="LY98" s="170"/>
      <c r="LZ98" s="170"/>
      <c r="MA98" s="170"/>
      <c r="MB98" s="170"/>
      <c r="MC98" s="170"/>
      <c r="MD98" s="170"/>
      <c r="ME98" s="170"/>
      <c r="MF98" s="170"/>
      <c r="MG98" s="170"/>
      <c r="MH98" s="170"/>
      <c r="MI98" s="170"/>
      <c r="MJ98" s="170"/>
      <c r="MK98" s="170"/>
      <c r="ML98" s="170"/>
      <c r="MM98" s="170"/>
      <c r="MN98" s="170"/>
      <c r="MO98" s="170"/>
      <c r="MP98" s="170"/>
      <c r="MQ98" s="170"/>
      <c r="MR98" s="170"/>
      <c r="MS98" s="170"/>
      <c r="MT98" s="170"/>
      <c r="MU98" s="170"/>
      <c r="MV98" s="170"/>
      <c r="MW98" s="170"/>
      <c r="MX98" s="170"/>
      <c r="MY98" s="170"/>
      <c r="MZ98" s="170"/>
      <c r="NA98" s="170"/>
      <c r="NB98" s="170"/>
      <c r="NC98" s="170"/>
      <c r="ND98" s="170"/>
      <c r="NE98" s="170"/>
      <c r="NF98" s="170"/>
      <c r="NG98" s="170"/>
      <c r="NH98" s="170"/>
      <c r="NI98" s="170"/>
      <c r="NJ98" s="170"/>
      <c r="NK98" s="170"/>
      <c r="NL98" s="170"/>
      <c r="NM98" s="170"/>
      <c r="NN98" s="170"/>
      <c r="NO98" s="170"/>
      <c r="NP98" s="170"/>
      <c r="NQ98" s="170"/>
      <c r="NR98" s="170"/>
      <c r="NS98" s="170"/>
      <c r="NT98" s="170"/>
      <c r="NU98" s="170"/>
      <c r="NV98" s="170"/>
      <c r="NW98" s="170"/>
      <c r="NX98" s="170"/>
      <c r="NY98" s="170"/>
      <c r="NZ98" s="170"/>
      <c r="OA98" s="170"/>
      <c r="OB98" s="170"/>
      <c r="OC98" s="170"/>
      <c r="OD98" s="170"/>
      <c r="OE98" s="170"/>
      <c r="OF98" s="170"/>
      <c r="OG98" s="170"/>
      <c r="OH98" s="170"/>
      <c r="OI98" s="170"/>
      <c r="OJ98" s="170"/>
      <c r="OK98" s="170"/>
      <c r="OL98" s="170"/>
      <c r="OM98" s="170"/>
      <c r="ON98" s="170"/>
      <c r="OO98" s="170"/>
      <c r="OP98" s="170"/>
      <c r="OQ98" s="170"/>
      <c r="OR98" s="170"/>
      <c r="OS98" s="170"/>
      <c r="OT98" s="170"/>
      <c r="OU98" s="170"/>
      <c r="OV98" s="170"/>
      <c r="OW98" s="170"/>
      <c r="OX98" s="170"/>
      <c r="OY98" s="170"/>
      <c r="OZ98" s="170"/>
      <c r="PA98" s="170"/>
      <c r="PB98" s="170"/>
      <c r="PC98" s="170"/>
      <c r="PD98" s="170"/>
      <c r="PE98" s="170"/>
      <c r="PF98" s="170"/>
      <c r="PG98" s="170"/>
      <c r="PH98" s="170"/>
      <c r="PI98" s="170"/>
      <c r="PJ98" s="170"/>
      <c r="PK98" s="170"/>
      <c r="PL98" s="170"/>
      <c r="PM98" s="170"/>
      <c r="PN98" s="170"/>
      <c r="PO98" s="170"/>
      <c r="PP98" s="170"/>
      <c r="PQ98" s="170"/>
      <c r="PR98" s="170"/>
      <c r="PS98" s="170"/>
      <c r="PT98" s="170"/>
      <c r="PU98" s="170"/>
      <c r="PV98" s="170"/>
      <c r="PW98" s="170"/>
      <c r="PX98" s="170"/>
      <c r="PY98" s="170"/>
      <c r="PZ98" s="170"/>
      <c r="QA98" s="170"/>
      <c r="QB98" s="170"/>
      <c r="QC98" s="170"/>
      <c r="QD98" s="170"/>
      <c r="QE98" s="170"/>
      <c r="QF98" s="170"/>
      <c r="QG98" s="170"/>
      <c r="QH98" s="170"/>
      <c r="QI98" s="170"/>
      <c r="QJ98" s="170"/>
      <c r="QK98" s="170"/>
      <c r="QL98" s="170"/>
      <c r="QM98" s="170"/>
      <c r="QN98" s="170"/>
      <c r="QO98" s="170"/>
      <c r="QP98" s="170"/>
      <c r="QQ98" s="170"/>
      <c r="QR98" s="170"/>
      <c r="QS98" s="170"/>
      <c r="QT98" s="170"/>
      <c r="QU98" s="170"/>
      <c r="QV98" s="170"/>
      <c r="QW98" s="170"/>
      <c r="QX98" s="170"/>
      <c r="QY98" s="170"/>
      <c r="QZ98" s="170"/>
      <c r="RA98" s="170"/>
      <c r="RB98" s="170"/>
      <c r="RC98" s="170"/>
      <c r="RD98" s="170"/>
      <c r="RE98" s="170"/>
      <c r="RF98" s="170"/>
      <c r="RG98" s="170"/>
      <c r="RH98" s="170"/>
      <c r="RI98" s="170"/>
      <c r="RJ98" s="170"/>
      <c r="RK98" s="170"/>
      <c r="RL98" s="170"/>
      <c r="RM98" s="170"/>
      <c r="RN98" s="170"/>
      <c r="RO98" s="170"/>
      <c r="RP98" s="170"/>
      <c r="RQ98" s="170"/>
      <c r="RR98" s="170"/>
      <c r="RS98" s="170"/>
      <c r="RT98" s="170"/>
      <c r="RU98" s="170"/>
      <c r="RV98" s="170"/>
      <c r="RW98" s="170"/>
      <c r="RX98" s="170"/>
      <c r="RY98" s="170"/>
      <c r="RZ98" s="170"/>
      <c r="SA98" s="170"/>
      <c r="SB98" s="170"/>
      <c r="SC98" s="170"/>
      <c r="SD98" s="170"/>
      <c r="SE98" s="170"/>
      <c r="SF98" s="170"/>
      <c r="SG98" s="170"/>
      <c r="SH98" s="170"/>
      <c r="SI98" s="170"/>
      <c r="SJ98" s="170"/>
      <c r="SK98" s="170"/>
      <c r="SL98" s="170"/>
      <c r="SM98" s="170"/>
      <c r="SN98" s="170"/>
      <c r="SO98" s="170"/>
      <c r="SP98" s="170"/>
      <c r="SQ98" s="170"/>
      <c r="SR98" s="170"/>
      <c r="SS98" s="170"/>
      <c r="ST98" s="170"/>
      <c r="SU98" s="170"/>
      <c r="SV98" s="170"/>
      <c r="SW98" s="170"/>
      <c r="SX98" s="170"/>
      <c r="SY98" s="170"/>
      <c r="SZ98" s="170"/>
      <c r="TA98" s="170"/>
      <c r="TB98" s="170"/>
      <c r="TC98" s="170"/>
      <c r="TD98" s="170"/>
      <c r="TE98" s="170"/>
      <c r="TF98" s="170"/>
      <c r="TG98" s="170"/>
      <c r="TH98" s="170"/>
      <c r="TI98" s="170"/>
      <c r="TJ98" s="170"/>
      <c r="TK98" s="170"/>
      <c r="TL98" s="170"/>
      <c r="TM98" s="170"/>
      <c r="TN98" s="170"/>
      <c r="TO98" s="170"/>
      <c r="TP98" s="170"/>
      <c r="TQ98" s="170"/>
      <c r="TR98" s="170"/>
      <c r="TS98" s="170"/>
      <c r="TT98" s="170"/>
      <c r="TU98" s="170"/>
      <c r="TV98" s="170"/>
      <c r="TW98" s="170"/>
      <c r="TX98" s="170"/>
      <c r="TY98" s="170"/>
      <c r="TZ98" s="170"/>
      <c r="UA98" s="170"/>
      <c r="UB98" s="170"/>
      <c r="UC98" s="170"/>
      <c r="UD98" s="170"/>
      <c r="UE98" s="170"/>
      <c r="UF98" s="170"/>
      <c r="UG98" s="170"/>
      <c r="UH98" s="170"/>
      <c r="UI98" s="170"/>
      <c r="UJ98" s="170"/>
      <c r="UK98" s="170"/>
      <c r="UL98" s="170"/>
      <c r="UM98" s="170"/>
      <c r="UN98" s="170"/>
      <c r="UO98" s="170"/>
      <c r="UP98" s="170"/>
      <c r="UQ98" s="170"/>
      <c r="UR98" s="170"/>
      <c r="US98" s="170"/>
      <c r="UT98" s="170"/>
      <c r="UU98" s="170"/>
      <c r="UV98" s="170"/>
      <c r="UW98" s="170"/>
      <c r="UX98" s="170"/>
      <c r="UY98" s="170"/>
      <c r="UZ98" s="170"/>
      <c r="VA98" s="170"/>
      <c r="VB98" s="170"/>
      <c r="VC98" s="170"/>
      <c r="VD98" s="170"/>
      <c r="VE98" s="170"/>
      <c r="VF98" s="170"/>
      <c r="VG98" s="170"/>
      <c r="VH98" s="170"/>
      <c r="VI98" s="170"/>
      <c r="VJ98" s="170"/>
      <c r="VM98" s="171">
        <f>IF(AND($VQ98&gt;0,COUNTA(H98:VJ98)=0),0,IF(AND(COUNTBLANK(D98)=0,CNGE_2024_M1_Secc3!$Q741="X",COUNTA(H98:VJ98)=0),0,IF(AND(COUNTBLANK(D98)=0,CNGE_2024_M1_Secc3!$Q741="",COUNTA(H98:VJ98)&gt;0),0,IF(AND(COUNTBLANK(D98)=1,COUNTA(H98:VJ98)=0),0,1))))</f>
        <v>0</v>
      </c>
      <c r="VN98" s="194">
        <f t="shared" si="1"/>
        <v>0</v>
      </c>
      <c r="VO98" s="200">
        <f>IF(AND(CNGE_2024_M1_Secc3!$Q741="X",COUNTA(H98:VJ98)&gt;0),1,0)</f>
        <v>0</v>
      </c>
      <c r="VP98" s="211">
        <f>IF(SUM(H98:VJ98)=SUM(CNGE_2024_M1_Secc3!S741:AD741),0,1)</f>
        <v>0</v>
      </c>
      <c r="VQ98" s="200">
        <f>IF(COUNTIF(CNGE_2024_M1_Secc3!M152,"NA")&gt;0,1,IF(AND(CNGE_2024_M1_Secc3!S152&lt;&gt;"",CNGE_2024_M1_Secc3!S152&lt;&gt;1),1,0))</f>
        <v>0</v>
      </c>
    </row>
    <row r="99" spans="1:589" customFormat="1" ht="15" customHeight="1">
      <c r="A99" s="115"/>
      <c r="B99" s="87"/>
      <c r="C99" s="32" t="s">
        <v>155</v>
      </c>
      <c r="D99" s="361" t="str">
        <f>IF(CNGE_2024_M1_Secc3!D153="","",CNGE_2024_M1_Secc3!D153)</f>
        <v/>
      </c>
      <c r="E99" s="361"/>
      <c r="F99" s="361"/>
      <c r="G99" s="361"/>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U99" s="170"/>
      <c r="CV99" s="170"/>
      <c r="CW99" s="170"/>
      <c r="CX99" s="170"/>
      <c r="CY99" s="170"/>
      <c r="CZ99" s="170"/>
      <c r="DA99" s="170"/>
      <c r="DB99" s="170"/>
      <c r="DC99" s="170"/>
      <c r="DD99" s="170"/>
      <c r="DE99" s="170"/>
      <c r="DF99" s="170"/>
      <c r="DG99" s="170"/>
      <c r="DH99" s="170"/>
      <c r="DI99" s="170"/>
      <c r="DJ99" s="170"/>
      <c r="DK99" s="170"/>
      <c r="DL99" s="170"/>
      <c r="DM99" s="170"/>
      <c r="DN99" s="170"/>
      <c r="DO99" s="170"/>
      <c r="DP99" s="170"/>
      <c r="DQ99" s="170"/>
      <c r="DR99" s="170"/>
      <c r="DS99" s="170"/>
      <c r="DT99" s="170"/>
      <c r="DU99" s="170"/>
      <c r="DV99" s="170"/>
      <c r="DW99" s="170"/>
      <c r="DX99" s="170"/>
      <c r="DY99" s="170"/>
      <c r="DZ99" s="170"/>
      <c r="EA99" s="170"/>
      <c r="EB99" s="170"/>
      <c r="EC99" s="170"/>
      <c r="ED99" s="170"/>
      <c r="EE99" s="170"/>
      <c r="EF99" s="170"/>
      <c r="EG99" s="170"/>
      <c r="EH99" s="170"/>
      <c r="EI99" s="170"/>
      <c r="EJ99" s="170"/>
      <c r="EK99" s="170"/>
      <c r="EL99" s="170"/>
      <c r="EM99" s="170"/>
      <c r="EN99" s="170"/>
      <c r="EO99" s="170"/>
      <c r="EP99" s="170"/>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170"/>
      <c r="FM99" s="170"/>
      <c r="FN99" s="170"/>
      <c r="FO99" s="170"/>
      <c r="FP99" s="170"/>
      <c r="FQ99" s="170"/>
      <c r="FR99" s="170"/>
      <c r="FS99" s="170"/>
      <c r="FT99" s="170"/>
      <c r="FU99" s="170"/>
      <c r="FV99" s="170"/>
      <c r="FW99" s="170"/>
      <c r="FX99" s="170"/>
      <c r="FY99" s="170"/>
      <c r="FZ99" s="170"/>
      <c r="GA99" s="170"/>
      <c r="GB99" s="170"/>
      <c r="GC99" s="170"/>
      <c r="GD99" s="170"/>
      <c r="GE99" s="170"/>
      <c r="GF99" s="170"/>
      <c r="GG99" s="170"/>
      <c r="GH99" s="170"/>
      <c r="GI99" s="170"/>
      <c r="GJ99" s="170"/>
      <c r="GK99" s="170"/>
      <c r="GL99" s="170"/>
      <c r="GM99" s="170"/>
      <c r="GN99" s="170"/>
      <c r="GO99" s="170"/>
      <c r="GP99" s="170"/>
      <c r="GQ99" s="170"/>
      <c r="GR99" s="170"/>
      <c r="GS99" s="170"/>
      <c r="GT99" s="170"/>
      <c r="GU99" s="170"/>
      <c r="GV99" s="170"/>
      <c r="GW99" s="170"/>
      <c r="GX99" s="170"/>
      <c r="GY99" s="170"/>
      <c r="GZ99" s="170"/>
      <c r="HA99" s="170"/>
      <c r="HB99" s="170"/>
      <c r="HC99" s="170"/>
      <c r="HD99" s="170"/>
      <c r="HE99" s="170"/>
      <c r="HF99" s="170"/>
      <c r="HG99" s="170"/>
      <c r="HH99" s="170"/>
      <c r="HI99" s="170"/>
      <c r="HJ99" s="170"/>
      <c r="HK99" s="170"/>
      <c r="HL99" s="170"/>
      <c r="HM99" s="170"/>
      <c r="HN99" s="170"/>
      <c r="HO99" s="170"/>
      <c r="HP99" s="170"/>
      <c r="HQ99" s="170"/>
      <c r="HR99" s="170"/>
      <c r="HS99" s="170"/>
      <c r="HT99" s="170"/>
      <c r="HU99" s="170"/>
      <c r="HV99" s="170"/>
      <c r="HW99" s="170"/>
      <c r="HX99" s="170"/>
      <c r="HY99" s="170"/>
      <c r="HZ99" s="170"/>
      <c r="IA99" s="170"/>
      <c r="IB99" s="170"/>
      <c r="IC99" s="170"/>
      <c r="ID99" s="170"/>
      <c r="IE99" s="170"/>
      <c r="IF99" s="170"/>
      <c r="IG99" s="170"/>
      <c r="IH99" s="170"/>
      <c r="II99" s="170"/>
      <c r="IJ99" s="170"/>
      <c r="IK99" s="170"/>
      <c r="IL99" s="170"/>
      <c r="IM99" s="170"/>
      <c r="IN99" s="170"/>
      <c r="IO99" s="170"/>
      <c r="IP99" s="170"/>
      <c r="IQ99" s="170"/>
      <c r="IR99" s="170"/>
      <c r="IS99" s="170"/>
      <c r="IT99" s="170"/>
      <c r="IU99" s="170"/>
      <c r="IV99" s="170"/>
      <c r="IW99" s="170"/>
      <c r="IX99" s="170"/>
      <c r="IY99" s="170"/>
      <c r="IZ99" s="170"/>
      <c r="JA99" s="170"/>
      <c r="JB99" s="170"/>
      <c r="JC99" s="170"/>
      <c r="JD99" s="170"/>
      <c r="JE99" s="170"/>
      <c r="JF99" s="170"/>
      <c r="JG99" s="170"/>
      <c r="JH99" s="170"/>
      <c r="JI99" s="170"/>
      <c r="JJ99" s="170"/>
      <c r="JK99" s="170"/>
      <c r="JL99" s="170"/>
      <c r="JM99" s="170"/>
      <c r="JN99" s="170"/>
      <c r="JO99" s="170"/>
      <c r="JP99" s="170"/>
      <c r="JQ99" s="170"/>
      <c r="JR99" s="170"/>
      <c r="JS99" s="170"/>
      <c r="JT99" s="170"/>
      <c r="JU99" s="170"/>
      <c r="JV99" s="170"/>
      <c r="JW99" s="170"/>
      <c r="JX99" s="170"/>
      <c r="JY99" s="170"/>
      <c r="JZ99" s="170"/>
      <c r="KA99" s="170"/>
      <c r="KB99" s="170"/>
      <c r="KC99" s="170"/>
      <c r="KD99" s="170"/>
      <c r="KE99" s="170"/>
      <c r="KF99" s="170"/>
      <c r="KG99" s="170"/>
      <c r="KH99" s="170"/>
      <c r="KI99" s="170"/>
      <c r="KJ99" s="170"/>
      <c r="KK99" s="170"/>
      <c r="KL99" s="170"/>
      <c r="KM99" s="170"/>
      <c r="KN99" s="170"/>
      <c r="KO99" s="170"/>
      <c r="KP99" s="170"/>
      <c r="KQ99" s="170"/>
      <c r="KR99" s="170"/>
      <c r="KS99" s="170"/>
      <c r="KT99" s="170"/>
      <c r="KU99" s="170"/>
      <c r="KV99" s="170"/>
      <c r="KW99" s="170"/>
      <c r="KX99" s="170"/>
      <c r="KY99" s="170"/>
      <c r="KZ99" s="170"/>
      <c r="LA99" s="170"/>
      <c r="LB99" s="170"/>
      <c r="LC99" s="170"/>
      <c r="LD99" s="170"/>
      <c r="LE99" s="170"/>
      <c r="LF99" s="170"/>
      <c r="LG99" s="170"/>
      <c r="LH99" s="170"/>
      <c r="LI99" s="170"/>
      <c r="LJ99" s="170"/>
      <c r="LK99" s="170"/>
      <c r="LL99" s="170"/>
      <c r="LM99" s="170"/>
      <c r="LN99" s="170"/>
      <c r="LO99" s="170"/>
      <c r="LP99" s="170"/>
      <c r="LQ99" s="170"/>
      <c r="LR99" s="170"/>
      <c r="LS99" s="170"/>
      <c r="LT99" s="170"/>
      <c r="LU99" s="170"/>
      <c r="LV99" s="170"/>
      <c r="LW99" s="170"/>
      <c r="LX99" s="170"/>
      <c r="LY99" s="170"/>
      <c r="LZ99" s="170"/>
      <c r="MA99" s="170"/>
      <c r="MB99" s="170"/>
      <c r="MC99" s="170"/>
      <c r="MD99" s="170"/>
      <c r="ME99" s="170"/>
      <c r="MF99" s="170"/>
      <c r="MG99" s="170"/>
      <c r="MH99" s="170"/>
      <c r="MI99" s="170"/>
      <c r="MJ99" s="170"/>
      <c r="MK99" s="170"/>
      <c r="ML99" s="170"/>
      <c r="MM99" s="170"/>
      <c r="MN99" s="170"/>
      <c r="MO99" s="170"/>
      <c r="MP99" s="170"/>
      <c r="MQ99" s="170"/>
      <c r="MR99" s="170"/>
      <c r="MS99" s="170"/>
      <c r="MT99" s="170"/>
      <c r="MU99" s="170"/>
      <c r="MV99" s="170"/>
      <c r="MW99" s="170"/>
      <c r="MX99" s="170"/>
      <c r="MY99" s="170"/>
      <c r="MZ99" s="170"/>
      <c r="NA99" s="170"/>
      <c r="NB99" s="170"/>
      <c r="NC99" s="170"/>
      <c r="ND99" s="170"/>
      <c r="NE99" s="170"/>
      <c r="NF99" s="170"/>
      <c r="NG99" s="170"/>
      <c r="NH99" s="170"/>
      <c r="NI99" s="170"/>
      <c r="NJ99" s="170"/>
      <c r="NK99" s="170"/>
      <c r="NL99" s="170"/>
      <c r="NM99" s="170"/>
      <c r="NN99" s="170"/>
      <c r="NO99" s="170"/>
      <c r="NP99" s="170"/>
      <c r="NQ99" s="170"/>
      <c r="NR99" s="170"/>
      <c r="NS99" s="170"/>
      <c r="NT99" s="170"/>
      <c r="NU99" s="170"/>
      <c r="NV99" s="170"/>
      <c r="NW99" s="170"/>
      <c r="NX99" s="170"/>
      <c r="NY99" s="170"/>
      <c r="NZ99" s="170"/>
      <c r="OA99" s="170"/>
      <c r="OB99" s="170"/>
      <c r="OC99" s="170"/>
      <c r="OD99" s="170"/>
      <c r="OE99" s="170"/>
      <c r="OF99" s="170"/>
      <c r="OG99" s="170"/>
      <c r="OH99" s="170"/>
      <c r="OI99" s="170"/>
      <c r="OJ99" s="170"/>
      <c r="OK99" s="170"/>
      <c r="OL99" s="170"/>
      <c r="OM99" s="170"/>
      <c r="ON99" s="170"/>
      <c r="OO99" s="170"/>
      <c r="OP99" s="170"/>
      <c r="OQ99" s="170"/>
      <c r="OR99" s="170"/>
      <c r="OS99" s="170"/>
      <c r="OT99" s="170"/>
      <c r="OU99" s="170"/>
      <c r="OV99" s="170"/>
      <c r="OW99" s="170"/>
      <c r="OX99" s="170"/>
      <c r="OY99" s="170"/>
      <c r="OZ99" s="170"/>
      <c r="PA99" s="170"/>
      <c r="PB99" s="170"/>
      <c r="PC99" s="170"/>
      <c r="PD99" s="170"/>
      <c r="PE99" s="170"/>
      <c r="PF99" s="170"/>
      <c r="PG99" s="170"/>
      <c r="PH99" s="170"/>
      <c r="PI99" s="170"/>
      <c r="PJ99" s="170"/>
      <c r="PK99" s="170"/>
      <c r="PL99" s="170"/>
      <c r="PM99" s="170"/>
      <c r="PN99" s="170"/>
      <c r="PO99" s="170"/>
      <c r="PP99" s="170"/>
      <c r="PQ99" s="170"/>
      <c r="PR99" s="170"/>
      <c r="PS99" s="170"/>
      <c r="PT99" s="170"/>
      <c r="PU99" s="170"/>
      <c r="PV99" s="170"/>
      <c r="PW99" s="170"/>
      <c r="PX99" s="170"/>
      <c r="PY99" s="170"/>
      <c r="PZ99" s="170"/>
      <c r="QA99" s="170"/>
      <c r="QB99" s="170"/>
      <c r="QC99" s="170"/>
      <c r="QD99" s="170"/>
      <c r="QE99" s="170"/>
      <c r="QF99" s="170"/>
      <c r="QG99" s="170"/>
      <c r="QH99" s="170"/>
      <c r="QI99" s="170"/>
      <c r="QJ99" s="170"/>
      <c r="QK99" s="170"/>
      <c r="QL99" s="170"/>
      <c r="QM99" s="170"/>
      <c r="QN99" s="170"/>
      <c r="QO99" s="170"/>
      <c r="QP99" s="170"/>
      <c r="QQ99" s="170"/>
      <c r="QR99" s="170"/>
      <c r="QS99" s="170"/>
      <c r="QT99" s="170"/>
      <c r="QU99" s="170"/>
      <c r="QV99" s="170"/>
      <c r="QW99" s="170"/>
      <c r="QX99" s="170"/>
      <c r="QY99" s="170"/>
      <c r="QZ99" s="170"/>
      <c r="RA99" s="170"/>
      <c r="RB99" s="170"/>
      <c r="RC99" s="170"/>
      <c r="RD99" s="170"/>
      <c r="RE99" s="170"/>
      <c r="RF99" s="170"/>
      <c r="RG99" s="170"/>
      <c r="RH99" s="170"/>
      <c r="RI99" s="170"/>
      <c r="RJ99" s="170"/>
      <c r="RK99" s="170"/>
      <c r="RL99" s="170"/>
      <c r="RM99" s="170"/>
      <c r="RN99" s="170"/>
      <c r="RO99" s="170"/>
      <c r="RP99" s="170"/>
      <c r="RQ99" s="170"/>
      <c r="RR99" s="170"/>
      <c r="RS99" s="170"/>
      <c r="RT99" s="170"/>
      <c r="RU99" s="170"/>
      <c r="RV99" s="170"/>
      <c r="RW99" s="170"/>
      <c r="RX99" s="170"/>
      <c r="RY99" s="170"/>
      <c r="RZ99" s="170"/>
      <c r="SA99" s="170"/>
      <c r="SB99" s="170"/>
      <c r="SC99" s="170"/>
      <c r="SD99" s="170"/>
      <c r="SE99" s="170"/>
      <c r="SF99" s="170"/>
      <c r="SG99" s="170"/>
      <c r="SH99" s="170"/>
      <c r="SI99" s="170"/>
      <c r="SJ99" s="170"/>
      <c r="SK99" s="170"/>
      <c r="SL99" s="170"/>
      <c r="SM99" s="170"/>
      <c r="SN99" s="170"/>
      <c r="SO99" s="170"/>
      <c r="SP99" s="170"/>
      <c r="SQ99" s="170"/>
      <c r="SR99" s="170"/>
      <c r="SS99" s="170"/>
      <c r="ST99" s="170"/>
      <c r="SU99" s="170"/>
      <c r="SV99" s="170"/>
      <c r="SW99" s="170"/>
      <c r="SX99" s="170"/>
      <c r="SY99" s="170"/>
      <c r="SZ99" s="170"/>
      <c r="TA99" s="170"/>
      <c r="TB99" s="170"/>
      <c r="TC99" s="170"/>
      <c r="TD99" s="170"/>
      <c r="TE99" s="170"/>
      <c r="TF99" s="170"/>
      <c r="TG99" s="170"/>
      <c r="TH99" s="170"/>
      <c r="TI99" s="170"/>
      <c r="TJ99" s="170"/>
      <c r="TK99" s="170"/>
      <c r="TL99" s="170"/>
      <c r="TM99" s="170"/>
      <c r="TN99" s="170"/>
      <c r="TO99" s="170"/>
      <c r="TP99" s="170"/>
      <c r="TQ99" s="170"/>
      <c r="TR99" s="170"/>
      <c r="TS99" s="170"/>
      <c r="TT99" s="170"/>
      <c r="TU99" s="170"/>
      <c r="TV99" s="170"/>
      <c r="TW99" s="170"/>
      <c r="TX99" s="170"/>
      <c r="TY99" s="170"/>
      <c r="TZ99" s="170"/>
      <c r="UA99" s="170"/>
      <c r="UB99" s="170"/>
      <c r="UC99" s="170"/>
      <c r="UD99" s="170"/>
      <c r="UE99" s="170"/>
      <c r="UF99" s="170"/>
      <c r="UG99" s="170"/>
      <c r="UH99" s="170"/>
      <c r="UI99" s="170"/>
      <c r="UJ99" s="170"/>
      <c r="UK99" s="170"/>
      <c r="UL99" s="170"/>
      <c r="UM99" s="170"/>
      <c r="UN99" s="170"/>
      <c r="UO99" s="170"/>
      <c r="UP99" s="170"/>
      <c r="UQ99" s="170"/>
      <c r="UR99" s="170"/>
      <c r="US99" s="170"/>
      <c r="UT99" s="170"/>
      <c r="UU99" s="170"/>
      <c r="UV99" s="170"/>
      <c r="UW99" s="170"/>
      <c r="UX99" s="170"/>
      <c r="UY99" s="170"/>
      <c r="UZ99" s="170"/>
      <c r="VA99" s="170"/>
      <c r="VB99" s="170"/>
      <c r="VC99" s="170"/>
      <c r="VD99" s="170"/>
      <c r="VE99" s="170"/>
      <c r="VF99" s="170"/>
      <c r="VG99" s="170"/>
      <c r="VH99" s="170"/>
      <c r="VI99" s="170"/>
      <c r="VJ99" s="170"/>
      <c r="VM99" s="171">
        <f>IF(AND($VQ99&gt;0,COUNTA(H99:VJ99)=0),0,IF(AND(COUNTBLANK(D99)=0,CNGE_2024_M1_Secc3!$Q742="X",COUNTA(H99:VJ99)=0),0,IF(AND(COUNTBLANK(D99)=0,CNGE_2024_M1_Secc3!$Q742="",COUNTA(H99:VJ99)&gt;0),0,IF(AND(COUNTBLANK(D99)=1,COUNTA(H99:VJ99)=0),0,1))))</f>
        <v>0</v>
      </c>
      <c r="VN99" s="194">
        <f t="shared" si="1"/>
        <v>0</v>
      </c>
      <c r="VO99" s="200">
        <f>IF(AND(CNGE_2024_M1_Secc3!$Q742="X",COUNTA(H99:VJ99)&gt;0),1,0)</f>
        <v>0</v>
      </c>
      <c r="VP99" s="211">
        <f>IF(SUM(H99:VJ99)=SUM(CNGE_2024_M1_Secc3!S742:AD742),0,1)</f>
        <v>0</v>
      </c>
      <c r="VQ99" s="200">
        <f>IF(COUNTIF(CNGE_2024_M1_Secc3!M153,"NA")&gt;0,1,IF(AND(CNGE_2024_M1_Secc3!S153&lt;&gt;"",CNGE_2024_M1_Secc3!S153&lt;&gt;1),1,0))</f>
        <v>0</v>
      </c>
    </row>
    <row r="100" spans="1:589" customFormat="1" ht="15" customHeight="1">
      <c r="A100" s="115"/>
      <c r="B100" s="87"/>
      <c r="C100" s="32" t="s">
        <v>156</v>
      </c>
      <c r="D100" s="361" t="str">
        <f>IF(CNGE_2024_M1_Secc3!D154="","",CNGE_2024_M1_Secc3!D154)</f>
        <v/>
      </c>
      <c r="E100" s="361"/>
      <c r="F100" s="361"/>
      <c r="G100" s="361"/>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0"/>
      <c r="CC100" s="170"/>
      <c r="CD100" s="170"/>
      <c r="CE100" s="170"/>
      <c r="CF100" s="170"/>
      <c r="CG100" s="170"/>
      <c r="CH100" s="170"/>
      <c r="CI100" s="170"/>
      <c r="CJ100" s="170"/>
      <c r="CK100" s="170"/>
      <c r="CL100" s="170"/>
      <c r="CM100" s="170"/>
      <c r="CN100" s="170"/>
      <c r="CO100" s="170"/>
      <c r="CP100" s="170"/>
      <c r="CQ100" s="170"/>
      <c r="CR100" s="170"/>
      <c r="CS100" s="170"/>
      <c r="CT100" s="170"/>
      <c r="CU100" s="170"/>
      <c r="CV100" s="170"/>
      <c r="CW100" s="170"/>
      <c r="CX100" s="170"/>
      <c r="CY100" s="170"/>
      <c r="CZ100" s="170"/>
      <c r="DA100" s="170"/>
      <c r="DB100" s="170"/>
      <c r="DC100" s="170"/>
      <c r="DD100" s="170"/>
      <c r="DE100" s="170"/>
      <c r="DF100" s="170"/>
      <c r="DG100" s="170"/>
      <c r="DH100" s="170"/>
      <c r="DI100" s="170"/>
      <c r="DJ100" s="170"/>
      <c r="DK100" s="170"/>
      <c r="DL100" s="170"/>
      <c r="DM100" s="170"/>
      <c r="DN100" s="170"/>
      <c r="DO100" s="170"/>
      <c r="DP100" s="170"/>
      <c r="DQ100" s="170"/>
      <c r="DR100" s="170"/>
      <c r="DS100" s="170"/>
      <c r="DT100" s="170"/>
      <c r="DU100" s="170"/>
      <c r="DV100" s="170"/>
      <c r="DW100" s="170"/>
      <c r="DX100" s="170"/>
      <c r="DY100" s="170"/>
      <c r="DZ100" s="170"/>
      <c r="EA100" s="170"/>
      <c r="EB100" s="170"/>
      <c r="EC100" s="170"/>
      <c r="ED100" s="170"/>
      <c r="EE100" s="170"/>
      <c r="EF100" s="170"/>
      <c r="EG100" s="170"/>
      <c r="EH100" s="170"/>
      <c r="EI100" s="170"/>
      <c r="EJ100" s="170"/>
      <c r="EK100" s="170"/>
      <c r="EL100" s="170"/>
      <c r="EM100" s="170"/>
      <c r="EN100" s="170"/>
      <c r="EO100" s="170"/>
      <c r="EP100" s="170"/>
      <c r="EQ100" s="170"/>
      <c r="ER100" s="170"/>
      <c r="ES100" s="170"/>
      <c r="ET100" s="170"/>
      <c r="EU100" s="170"/>
      <c r="EV100" s="170"/>
      <c r="EW100" s="170"/>
      <c r="EX100" s="170"/>
      <c r="EY100" s="170"/>
      <c r="EZ100" s="170"/>
      <c r="FA100" s="170"/>
      <c r="FB100" s="170"/>
      <c r="FC100" s="170"/>
      <c r="FD100" s="170"/>
      <c r="FE100" s="170"/>
      <c r="FF100" s="170"/>
      <c r="FG100" s="170"/>
      <c r="FH100" s="170"/>
      <c r="FI100" s="170"/>
      <c r="FJ100" s="170"/>
      <c r="FK100" s="170"/>
      <c r="FL100" s="170"/>
      <c r="FM100" s="170"/>
      <c r="FN100" s="170"/>
      <c r="FO100" s="170"/>
      <c r="FP100" s="170"/>
      <c r="FQ100" s="170"/>
      <c r="FR100" s="170"/>
      <c r="FS100" s="170"/>
      <c r="FT100" s="170"/>
      <c r="FU100" s="170"/>
      <c r="FV100" s="170"/>
      <c r="FW100" s="170"/>
      <c r="FX100" s="170"/>
      <c r="FY100" s="170"/>
      <c r="FZ100" s="170"/>
      <c r="GA100" s="170"/>
      <c r="GB100" s="170"/>
      <c r="GC100" s="170"/>
      <c r="GD100" s="170"/>
      <c r="GE100" s="170"/>
      <c r="GF100" s="170"/>
      <c r="GG100" s="170"/>
      <c r="GH100" s="170"/>
      <c r="GI100" s="170"/>
      <c r="GJ100" s="170"/>
      <c r="GK100" s="170"/>
      <c r="GL100" s="170"/>
      <c r="GM100" s="170"/>
      <c r="GN100" s="170"/>
      <c r="GO100" s="170"/>
      <c r="GP100" s="170"/>
      <c r="GQ100" s="170"/>
      <c r="GR100" s="170"/>
      <c r="GS100" s="170"/>
      <c r="GT100" s="170"/>
      <c r="GU100" s="170"/>
      <c r="GV100" s="170"/>
      <c r="GW100" s="170"/>
      <c r="GX100" s="170"/>
      <c r="GY100" s="170"/>
      <c r="GZ100" s="170"/>
      <c r="HA100" s="170"/>
      <c r="HB100" s="170"/>
      <c r="HC100" s="170"/>
      <c r="HD100" s="170"/>
      <c r="HE100" s="170"/>
      <c r="HF100" s="170"/>
      <c r="HG100" s="170"/>
      <c r="HH100" s="170"/>
      <c r="HI100" s="170"/>
      <c r="HJ100" s="170"/>
      <c r="HK100" s="170"/>
      <c r="HL100" s="170"/>
      <c r="HM100" s="170"/>
      <c r="HN100" s="170"/>
      <c r="HO100" s="170"/>
      <c r="HP100" s="170"/>
      <c r="HQ100" s="170"/>
      <c r="HR100" s="170"/>
      <c r="HS100" s="170"/>
      <c r="HT100" s="170"/>
      <c r="HU100" s="170"/>
      <c r="HV100" s="170"/>
      <c r="HW100" s="170"/>
      <c r="HX100" s="170"/>
      <c r="HY100" s="170"/>
      <c r="HZ100" s="170"/>
      <c r="IA100" s="170"/>
      <c r="IB100" s="170"/>
      <c r="IC100" s="170"/>
      <c r="ID100" s="170"/>
      <c r="IE100" s="170"/>
      <c r="IF100" s="170"/>
      <c r="IG100" s="170"/>
      <c r="IH100" s="170"/>
      <c r="II100" s="170"/>
      <c r="IJ100" s="170"/>
      <c r="IK100" s="170"/>
      <c r="IL100" s="170"/>
      <c r="IM100" s="170"/>
      <c r="IN100" s="170"/>
      <c r="IO100" s="170"/>
      <c r="IP100" s="170"/>
      <c r="IQ100" s="170"/>
      <c r="IR100" s="170"/>
      <c r="IS100" s="170"/>
      <c r="IT100" s="170"/>
      <c r="IU100" s="170"/>
      <c r="IV100" s="170"/>
      <c r="IW100" s="170"/>
      <c r="IX100" s="170"/>
      <c r="IY100" s="170"/>
      <c r="IZ100" s="170"/>
      <c r="JA100" s="170"/>
      <c r="JB100" s="170"/>
      <c r="JC100" s="170"/>
      <c r="JD100" s="170"/>
      <c r="JE100" s="170"/>
      <c r="JF100" s="170"/>
      <c r="JG100" s="170"/>
      <c r="JH100" s="170"/>
      <c r="JI100" s="170"/>
      <c r="JJ100" s="170"/>
      <c r="JK100" s="170"/>
      <c r="JL100" s="170"/>
      <c r="JM100" s="170"/>
      <c r="JN100" s="170"/>
      <c r="JO100" s="170"/>
      <c r="JP100" s="170"/>
      <c r="JQ100" s="170"/>
      <c r="JR100" s="170"/>
      <c r="JS100" s="170"/>
      <c r="JT100" s="170"/>
      <c r="JU100" s="170"/>
      <c r="JV100" s="170"/>
      <c r="JW100" s="170"/>
      <c r="JX100" s="170"/>
      <c r="JY100" s="170"/>
      <c r="JZ100" s="170"/>
      <c r="KA100" s="170"/>
      <c r="KB100" s="170"/>
      <c r="KC100" s="170"/>
      <c r="KD100" s="170"/>
      <c r="KE100" s="170"/>
      <c r="KF100" s="170"/>
      <c r="KG100" s="170"/>
      <c r="KH100" s="170"/>
      <c r="KI100" s="170"/>
      <c r="KJ100" s="170"/>
      <c r="KK100" s="170"/>
      <c r="KL100" s="170"/>
      <c r="KM100" s="170"/>
      <c r="KN100" s="170"/>
      <c r="KO100" s="170"/>
      <c r="KP100" s="170"/>
      <c r="KQ100" s="170"/>
      <c r="KR100" s="170"/>
      <c r="KS100" s="170"/>
      <c r="KT100" s="170"/>
      <c r="KU100" s="170"/>
      <c r="KV100" s="170"/>
      <c r="KW100" s="170"/>
      <c r="KX100" s="170"/>
      <c r="KY100" s="170"/>
      <c r="KZ100" s="170"/>
      <c r="LA100" s="170"/>
      <c r="LB100" s="170"/>
      <c r="LC100" s="170"/>
      <c r="LD100" s="170"/>
      <c r="LE100" s="170"/>
      <c r="LF100" s="170"/>
      <c r="LG100" s="170"/>
      <c r="LH100" s="170"/>
      <c r="LI100" s="170"/>
      <c r="LJ100" s="170"/>
      <c r="LK100" s="170"/>
      <c r="LL100" s="170"/>
      <c r="LM100" s="170"/>
      <c r="LN100" s="170"/>
      <c r="LO100" s="170"/>
      <c r="LP100" s="170"/>
      <c r="LQ100" s="170"/>
      <c r="LR100" s="170"/>
      <c r="LS100" s="170"/>
      <c r="LT100" s="170"/>
      <c r="LU100" s="170"/>
      <c r="LV100" s="170"/>
      <c r="LW100" s="170"/>
      <c r="LX100" s="170"/>
      <c r="LY100" s="170"/>
      <c r="LZ100" s="170"/>
      <c r="MA100" s="170"/>
      <c r="MB100" s="170"/>
      <c r="MC100" s="170"/>
      <c r="MD100" s="170"/>
      <c r="ME100" s="170"/>
      <c r="MF100" s="170"/>
      <c r="MG100" s="170"/>
      <c r="MH100" s="170"/>
      <c r="MI100" s="170"/>
      <c r="MJ100" s="170"/>
      <c r="MK100" s="170"/>
      <c r="ML100" s="170"/>
      <c r="MM100" s="170"/>
      <c r="MN100" s="170"/>
      <c r="MO100" s="170"/>
      <c r="MP100" s="170"/>
      <c r="MQ100" s="170"/>
      <c r="MR100" s="170"/>
      <c r="MS100" s="170"/>
      <c r="MT100" s="170"/>
      <c r="MU100" s="170"/>
      <c r="MV100" s="170"/>
      <c r="MW100" s="170"/>
      <c r="MX100" s="170"/>
      <c r="MY100" s="170"/>
      <c r="MZ100" s="170"/>
      <c r="NA100" s="170"/>
      <c r="NB100" s="170"/>
      <c r="NC100" s="170"/>
      <c r="ND100" s="170"/>
      <c r="NE100" s="170"/>
      <c r="NF100" s="170"/>
      <c r="NG100" s="170"/>
      <c r="NH100" s="170"/>
      <c r="NI100" s="170"/>
      <c r="NJ100" s="170"/>
      <c r="NK100" s="170"/>
      <c r="NL100" s="170"/>
      <c r="NM100" s="170"/>
      <c r="NN100" s="170"/>
      <c r="NO100" s="170"/>
      <c r="NP100" s="170"/>
      <c r="NQ100" s="170"/>
      <c r="NR100" s="170"/>
      <c r="NS100" s="170"/>
      <c r="NT100" s="170"/>
      <c r="NU100" s="170"/>
      <c r="NV100" s="170"/>
      <c r="NW100" s="170"/>
      <c r="NX100" s="170"/>
      <c r="NY100" s="170"/>
      <c r="NZ100" s="170"/>
      <c r="OA100" s="170"/>
      <c r="OB100" s="170"/>
      <c r="OC100" s="170"/>
      <c r="OD100" s="170"/>
      <c r="OE100" s="170"/>
      <c r="OF100" s="170"/>
      <c r="OG100" s="170"/>
      <c r="OH100" s="170"/>
      <c r="OI100" s="170"/>
      <c r="OJ100" s="170"/>
      <c r="OK100" s="170"/>
      <c r="OL100" s="170"/>
      <c r="OM100" s="170"/>
      <c r="ON100" s="170"/>
      <c r="OO100" s="170"/>
      <c r="OP100" s="170"/>
      <c r="OQ100" s="170"/>
      <c r="OR100" s="170"/>
      <c r="OS100" s="170"/>
      <c r="OT100" s="170"/>
      <c r="OU100" s="170"/>
      <c r="OV100" s="170"/>
      <c r="OW100" s="170"/>
      <c r="OX100" s="170"/>
      <c r="OY100" s="170"/>
      <c r="OZ100" s="170"/>
      <c r="PA100" s="170"/>
      <c r="PB100" s="170"/>
      <c r="PC100" s="170"/>
      <c r="PD100" s="170"/>
      <c r="PE100" s="170"/>
      <c r="PF100" s="170"/>
      <c r="PG100" s="170"/>
      <c r="PH100" s="170"/>
      <c r="PI100" s="170"/>
      <c r="PJ100" s="170"/>
      <c r="PK100" s="170"/>
      <c r="PL100" s="170"/>
      <c r="PM100" s="170"/>
      <c r="PN100" s="170"/>
      <c r="PO100" s="170"/>
      <c r="PP100" s="170"/>
      <c r="PQ100" s="170"/>
      <c r="PR100" s="170"/>
      <c r="PS100" s="170"/>
      <c r="PT100" s="170"/>
      <c r="PU100" s="170"/>
      <c r="PV100" s="170"/>
      <c r="PW100" s="170"/>
      <c r="PX100" s="170"/>
      <c r="PY100" s="170"/>
      <c r="PZ100" s="170"/>
      <c r="QA100" s="170"/>
      <c r="QB100" s="170"/>
      <c r="QC100" s="170"/>
      <c r="QD100" s="170"/>
      <c r="QE100" s="170"/>
      <c r="QF100" s="170"/>
      <c r="QG100" s="170"/>
      <c r="QH100" s="170"/>
      <c r="QI100" s="170"/>
      <c r="QJ100" s="170"/>
      <c r="QK100" s="170"/>
      <c r="QL100" s="170"/>
      <c r="QM100" s="170"/>
      <c r="QN100" s="170"/>
      <c r="QO100" s="170"/>
      <c r="QP100" s="170"/>
      <c r="QQ100" s="170"/>
      <c r="QR100" s="170"/>
      <c r="QS100" s="170"/>
      <c r="QT100" s="170"/>
      <c r="QU100" s="170"/>
      <c r="QV100" s="170"/>
      <c r="QW100" s="170"/>
      <c r="QX100" s="170"/>
      <c r="QY100" s="170"/>
      <c r="QZ100" s="170"/>
      <c r="RA100" s="170"/>
      <c r="RB100" s="170"/>
      <c r="RC100" s="170"/>
      <c r="RD100" s="170"/>
      <c r="RE100" s="170"/>
      <c r="RF100" s="170"/>
      <c r="RG100" s="170"/>
      <c r="RH100" s="170"/>
      <c r="RI100" s="170"/>
      <c r="RJ100" s="170"/>
      <c r="RK100" s="170"/>
      <c r="RL100" s="170"/>
      <c r="RM100" s="170"/>
      <c r="RN100" s="170"/>
      <c r="RO100" s="170"/>
      <c r="RP100" s="170"/>
      <c r="RQ100" s="170"/>
      <c r="RR100" s="170"/>
      <c r="RS100" s="170"/>
      <c r="RT100" s="170"/>
      <c r="RU100" s="170"/>
      <c r="RV100" s="170"/>
      <c r="RW100" s="170"/>
      <c r="RX100" s="170"/>
      <c r="RY100" s="170"/>
      <c r="RZ100" s="170"/>
      <c r="SA100" s="170"/>
      <c r="SB100" s="170"/>
      <c r="SC100" s="170"/>
      <c r="SD100" s="170"/>
      <c r="SE100" s="170"/>
      <c r="SF100" s="170"/>
      <c r="SG100" s="170"/>
      <c r="SH100" s="170"/>
      <c r="SI100" s="170"/>
      <c r="SJ100" s="170"/>
      <c r="SK100" s="170"/>
      <c r="SL100" s="170"/>
      <c r="SM100" s="170"/>
      <c r="SN100" s="170"/>
      <c r="SO100" s="170"/>
      <c r="SP100" s="170"/>
      <c r="SQ100" s="170"/>
      <c r="SR100" s="170"/>
      <c r="SS100" s="170"/>
      <c r="ST100" s="170"/>
      <c r="SU100" s="170"/>
      <c r="SV100" s="170"/>
      <c r="SW100" s="170"/>
      <c r="SX100" s="170"/>
      <c r="SY100" s="170"/>
      <c r="SZ100" s="170"/>
      <c r="TA100" s="170"/>
      <c r="TB100" s="170"/>
      <c r="TC100" s="170"/>
      <c r="TD100" s="170"/>
      <c r="TE100" s="170"/>
      <c r="TF100" s="170"/>
      <c r="TG100" s="170"/>
      <c r="TH100" s="170"/>
      <c r="TI100" s="170"/>
      <c r="TJ100" s="170"/>
      <c r="TK100" s="170"/>
      <c r="TL100" s="170"/>
      <c r="TM100" s="170"/>
      <c r="TN100" s="170"/>
      <c r="TO100" s="170"/>
      <c r="TP100" s="170"/>
      <c r="TQ100" s="170"/>
      <c r="TR100" s="170"/>
      <c r="TS100" s="170"/>
      <c r="TT100" s="170"/>
      <c r="TU100" s="170"/>
      <c r="TV100" s="170"/>
      <c r="TW100" s="170"/>
      <c r="TX100" s="170"/>
      <c r="TY100" s="170"/>
      <c r="TZ100" s="170"/>
      <c r="UA100" s="170"/>
      <c r="UB100" s="170"/>
      <c r="UC100" s="170"/>
      <c r="UD100" s="170"/>
      <c r="UE100" s="170"/>
      <c r="UF100" s="170"/>
      <c r="UG100" s="170"/>
      <c r="UH100" s="170"/>
      <c r="UI100" s="170"/>
      <c r="UJ100" s="170"/>
      <c r="UK100" s="170"/>
      <c r="UL100" s="170"/>
      <c r="UM100" s="170"/>
      <c r="UN100" s="170"/>
      <c r="UO100" s="170"/>
      <c r="UP100" s="170"/>
      <c r="UQ100" s="170"/>
      <c r="UR100" s="170"/>
      <c r="US100" s="170"/>
      <c r="UT100" s="170"/>
      <c r="UU100" s="170"/>
      <c r="UV100" s="170"/>
      <c r="UW100" s="170"/>
      <c r="UX100" s="170"/>
      <c r="UY100" s="170"/>
      <c r="UZ100" s="170"/>
      <c r="VA100" s="170"/>
      <c r="VB100" s="170"/>
      <c r="VC100" s="170"/>
      <c r="VD100" s="170"/>
      <c r="VE100" s="170"/>
      <c r="VF100" s="170"/>
      <c r="VG100" s="170"/>
      <c r="VH100" s="170"/>
      <c r="VI100" s="170"/>
      <c r="VJ100" s="170"/>
      <c r="VM100" s="171">
        <f>IF(AND($VQ100&gt;0,COUNTA(H100:VJ100)=0),0,IF(AND(COUNTBLANK(D100)=0,CNGE_2024_M1_Secc3!$Q743="X",COUNTA(H100:VJ100)=0),0,IF(AND(COUNTBLANK(D100)=0,CNGE_2024_M1_Secc3!$Q743="",COUNTA(H100:VJ100)&gt;0),0,IF(AND(COUNTBLANK(D100)=1,COUNTA(H100:VJ100)=0),0,1))))</f>
        <v>0</v>
      </c>
      <c r="VN100" s="194">
        <f t="shared" si="1"/>
        <v>0</v>
      </c>
      <c r="VO100" s="200">
        <f>IF(AND(CNGE_2024_M1_Secc3!$Q743="X",COUNTA(H100:VJ100)&gt;0),1,0)</f>
        <v>0</v>
      </c>
      <c r="VP100" s="211">
        <f>IF(SUM(H100:VJ100)=SUM(CNGE_2024_M1_Secc3!S743:AD743),0,1)</f>
        <v>0</v>
      </c>
      <c r="VQ100" s="200">
        <f>IF(COUNTIF(CNGE_2024_M1_Secc3!M154,"NA")&gt;0,1,IF(AND(CNGE_2024_M1_Secc3!S154&lt;&gt;"",CNGE_2024_M1_Secc3!S154&lt;&gt;1),1,0))</f>
        <v>0</v>
      </c>
    </row>
    <row r="101" spans="1:589" customFormat="1" ht="15" customHeight="1">
      <c r="A101" s="115"/>
      <c r="B101" s="87"/>
      <c r="C101" s="32" t="s">
        <v>157</v>
      </c>
      <c r="D101" s="361" t="str">
        <f>IF(CNGE_2024_M1_Secc3!D155="","",CNGE_2024_M1_Secc3!D155)</f>
        <v/>
      </c>
      <c r="E101" s="361"/>
      <c r="F101" s="361"/>
      <c r="G101" s="361"/>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0"/>
      <c r="BR101" s="170"/>
      <c r="BS101" s="170"/>
      <c r="BT101" s="170"/>
      <c r="BU101" s="170"/>
      <c r="BV101" s="170"/>
      <c r="BW101" s="170"/>
      <c r="BX101" s="170"/>
      <c r="BY101" s="170"/>
      <c r="BZ101" s="170"/>
      <c r="CA101" s="170"/>
      <c r="CB101" s="170"/>
      <c r="CC101" s="170"/>
      <c r="CD101" s="170"/>
      <c r="CE101" s="170"/>
      <c r="CF101" s="170"/>
      <c r="CG101" s="170"/>
      <c r="CH101" s="170"/>
      <c r="CI101" s="170"/>
      <c r="CJ101" s="170"/>
      <c r="CK101" s="170"/>
      <c r="CL101" s="170"/>
      <c r="CM101" s="170"/>
      <c r="CN101" s="170"/>
      <c r="CO101" s="170"/>
      <c r="CP101" s="170"/>
      <c r="CQ101" s="170"/>
      <c r="CR101" s="170"/>
      <c r="CS101" s="170"/>
      <c r="CT101" s="170"/>
      <c r="CU101" s="170"/>
      <c r="CV101" s="170"/>
      <c r="CW101" s="170"/>
      <c r="CX101" s="170"/>
      <c r="CY101" s="170"/>
      <c r="CZ101" s="170"/>
      <c r="DA101" s="170"/>
      <c r="DB101" s="170"/>
      <c r="DC101" s="170"/>
      <c r="DD101" s="170"/>
      <c r="DE101" s="170"/>
      <c r="DF101" s="170"/>
      <c r="DG101" s="170"/>
      <c r="DH101" s="170"/>
      <c r="DI101" s="170"/>
      <c r="DJ101" s="170"/>
      <c r="DK101" s="170"/>
      <c r="DL101" s="170"/>
      <c r="DM101" s="170"/>
      <c r="DN101" s="170"/>
      <c r="DO101" s="170"/>
      <c r="DP101" s="170"/>
      <c r="DQ101" s="170"/>
      <c r="DR101" s="170"/>
      <c r="DS101" s="170"/>
      <c r="DT101" s="170"/>
      <c r="DU101" s="170"/>
      <c r="DV101" s="170"/>
      <c r="DW101" s="170"/>
      <c r="DX101" s="170"/>
      <c r="DY101" s="170"/>
      <c r="DZ101" s="170"/>
      <c r="EA101" s="170"/>
      <c r="EB101" s="170"/>
      <c r="EC101" s="170"/>
      <c r="ED101" s="170"/>
      <c r="EE101" s="170"/>
      <c r="EF101" s="170"/>
      <c r="EG101" s="170"/>
      <c r="EH101" s="170"/>
      <c r="EI101" s="170"/>
      <c r="EJ101" s="170"/>
      <c r="EK101" s="170"/>
      <c r="EL101" s="170"/>
      <c r="EM101" s="170"/>
      <c r="EN101" s="170"/>
      <c r="EO101" s="170"/>
      <c r="EP101" s="170"/>
      <c r="EQ101" s="170"/>
      <c r="ER101" s="170"/>
      <c r="ES101" s="170"/>
      <c r="ET101" s="170"/>
      <c r="EU101" s="170"/>
      <c r="EV101" s="170"/>
      <c r="EW101" s="170"/>
      <c r="EX101" s="170"/>
      <c r="EY101" s="170"/>
      <c r="EZ101" s="170"/>
      <c r="FA101" s="170"/>
      <c r="FB101" s="170"/>
      <c r="FC101" s="170"/>
      <c r="FD101" s="170"/>
      <c r="FE101" s="170"/>
      <c r="FF101" s="170"/>
      <c r="FG101" s="170"/>
      <c r="FH101" s="170"/>
      <c r="FI101" s="170"/>
      <c r="FJ101" s="170"/>
      <c r="FK101" s="170"/>
      <c r="FL101" s="170"/>
      <c r="FM101" s="170"/>
      <c r="FN101" s="170"/>
      <c r="FO101" s="170"/>
      <c r="FP101" s="170"/>
      <c r="FQ101" s="170"/>
      <c r="FR101" s="170"/>
      <c r="FS101" s="170"/>
      <c r="FT101" s="170"/>
      <c r="FU101" s="170"/>
      <c r="FV101" s="170"/>
      <c r="FW101" s="170"/>
      <c r="FX101" s="170"/>
      <c r="FY101" s="170"/>
      <c r="FZ101" s="170"/>
      <c r="GA101" s="170"/>
      <c r="GB101" s="170"/>
      <c r="GC101" s="170"/>
      <c r="GD101" s="170"/>
      <c r="GE101" s="170"/>
      <c r="GF101" s="170"/>
      <c r="GG101" s="170"/>
      <c r="GH101" s="170"/>
      <c r="GI101" s="170"/>
      <c r="GJ101" s="170"/>
      <c r="GK101" s="170"/>
      <c r="GL101" s="170"/>
      <c r="GM101" s="170"/>
      <c r="GN101" s="170"/>
      <c r="GO101" s="170"/>
      <c r="GP101" s="170"/>
      <c r="GQ101" s="170"/>
      <c r="GR101" s="170"/>
      <c r="GS101" s="170"/>
      <c r="GT101" s="170"/>
      <c r="GU101" s="170"/>
      <c r="GV101" s="170"/>
      <c r="GW101" s="170"/>
      <c r="GX101" s="170"/>
      <c r="GY101" s="170"/>
      <c r="GZ101" s="170"/>
      <c r="HA101" s="170"/>
      <c r="HB101" s="170"/>
      <c r="HC101" s="170"/>
      <c r="HD101" s="170"/>
      <c r="HE101" s="170"/>
      <c r="HF101" s="170"/>
      <c r="HG101" s="170"/>
      <c r="HH101" s="170"/>
      <c r="HI101" s="170"/>
      <c r="HJ101" s="170"/>
      <c r="HK101" s="170"/>
      <c r="HL101" s="170"/>
      <c r="HM101" s="170"/>
      <c r="HN101" s="170"/>
      <c r="HO101" s="170"/>
      <c r="HP101" s="170"/>
      <c r="HQ101" s="170"/>
      <c r="HR101" s="170"/>
      <c r="HS101" s="170"/>
      <c r="HT101" s="170"/>
      <c r="HU101" s="170"/>
      <c r="HV101" s="170"/>
      <c r="HW101" s="170"/>
      <c r="HX101" s="170"/>
      <c r="HY101" s="170"/>
      <c r="HZ101" s="170"/>
      <c r="IA101" s="170"/>
      <c r="IB101" s="170"/>
      <c r="IC101" s="170"/>
      <c r="ID101" s="170"/>
      <c r="IE101" s="170"/>
      <c r="IF101" s="170"/>
      <c r="IG101" s="170"/>
      <c r="IH101" s="170"/>
      <c r="II101" s="170"/>
      <c r="IJ101" s="170"/>
      <c r="IK101" s="170"/>
      <c r="IL101" s="170"/>
      <c r="IM101" s="170"/>
      <c r="IN101" s="170"/>
      <c r="IO101" s="170"/>
      <c r="IP101" s="170"/>
      <c r="IQ101" s="170"/>
      <c r="IR101" s="170"/>
      <c r="IS101" s="170"/>
      <c r="IT101" s="170"/>
      <c r="IU101" s="170"/>
      <c r="IV101" s="170"/>
      <c r="IW101" s="170"/>
      <c r="IX101" s="170"/>
      <c r="IY101" s="170"/>
      <c r="IZ101" s="170"/>
      <c r="JA101" s="170"/>
      <c r="JB101" s="170"/>
      <c r="JC101" s="170"/>
      <c r="JD101" s="170"/>
      <c r="JE101" s="170"/>
      <c r="JF101" s="170"/>
      <c r="JG101" s="170"/>
      <c r="JH101" s="170"/>
      <c r="JI101" s="170"/>
      <c r="JJ101" s="170"/>
      <c r="JK101" s="170"/>
      <c r="JL101" s="170"/>
      <c r="JM101" s="170"/>
      <c r="JN101" s="170"/>
      <c r="JO101" s="170"/>
      <c r="JP101" s="170"/>
      <c r="JQ101" s="170"/>
      <c r="JR101" s="170"/>
      <c r="JS101" s="170"/>
      <c r="JT101" s="170"/>
      <c r="JU101" s="170"/>
      <c r="JV101" s="170"/>
      <c r="JW101" s="170"/>
      <c r="JX101" s="170"/>
      <c r="JY101" s="170"/>
      <c r="JZ101" s="170"/>
      <c r="KA101" s="170"/>
      <c r="KB101" s="170"/>
      <c r="KC101" s="170"/>
      <c r="KD101" s="170"/>
      <c r="KE101" s="170"/>
      <c r="KF101" s="170"/>
      <c r="KG101" s="170"/>
      <c r="KH101" s="170"/>
      <c r="KI101" s="170"/>
      <c r="KJ101" s="170"/>
      <c r="KK101" s="170"/>
      <c r="KL101" s="170"/>
      <c r="KM101" s="170"/>
      <c r="KN101" s="170"/>
      <c r="KO101" s="170"/>
      <c r="KP101" s="170"/>
      <c r="KQ101" s="170"/>
      <c r="KR101" s="170"/>
      <c r="KS101" s="170"/>
      <c r="KT101" s="170"/>
      <c r="KU101" s="170"/>
      <c r="KV101" s="170"/>
      <c r="KW101" s="170"/>
      <c r="KX101" s="170"/>
      <c r="KY101" s="170"/>
      <c r="KZ101" s="170"/>
      <c r="LA101" s="170"/>
      <c r="LB101" s="170"/>
      <c r="LC101" s="170"/>
      <c r="LD101" s="170"/>
      <c r="LE101" s="170"/>
      <c r="LF101" s="170"/>
      <c r="LG101" s="170"/>
      <c r="LH101" s="170"/>
      <c r="LI101" s="170"/>
      <c r="LJ101" s="170"/>
      <c r="LK101" s="170"/>
      <c r="LL101" s="170"/>
      <c r="LM101" s="170"/>
      <c r="LN101" s="170"/>
      <c r="LO101" s="170"/>
      <c r="LP101" s="170"/>
      <c r="LQ101" s="170"/>
      <c r="LR101" s="170"/>
      <c r="LS101" s="170"/>
      <c r="LT101" s="170"/>
      <c r="LU101" s="170"/>
      <c r="LV101" s="170"/>
      <c r="LW101" s="170"/>
      <c r="LX101" s="170"/>
      <c r="LY101" s="170"/>
      <c r="LZ101" s="170"/>
      <c r="MA101" s="170"/>
      <c r="MB101" s="170"/>
      <c r="MC101" s="170"/>
      <c r="MD101" s="170"/>
      <c r="ME101" s="170"/>
      <c r="MF101" s="170"/>
      <c r="MG101" s="170"/>
      <c r="MH101" s="170"/>
      <c r="MI101" s="170"/>
      <c r="MJ101" s="170"/>
      <c r="MK101" s="170"/>
      <c r="ML101" s="170"/>
      <c r="MM101" s="170"/>
      <c r="MN101" s="170"/>
      <c r="MO101" s="170"/>
      <c r="MP101" s="170"/>
      <c r="MQ101" s="170"/>
      <c r="MR101" s="170"/>
      <c r="MS101" s="170"/>
      <c r="MT101" s="170"/>
      <c r="MU101" s="170"/>
      <c r="MV101" s="170"/>
      <c r="MW101" s="170"/>
      <c r="MX101" s="170"/>
      <c r="MY101" s="170"/>
      <c r="MZ101" s="170"/>
      <c r="NA101" s="170"/>
      <c r="NB101" s="170"/>
      <c r="NC101" s="170"/>
      <c r="ND101" s="170"/>
      <c r="NE101" s="170"/>
      <c r="NF101" s="170"/>
      <c r="NG101" s="170"/>
      <c r="NH101" s="170"/>
      <c r="NI101" s="170"/>
      <c r="NJ101" s="170"/>
      <c r="NK101" s="170"/>
      <c r="NL101" s="170"/>
      <c r="NM101" s="170"/>
      <c r="NN101" s="170"/>
      <c r="NO101" s="170"/>
      <c r="NP101" s="170"/>
      <c r="NQ101" s="170"/>
      <c r="NR101" s="170"/>
      <c r="NS101" s="170"/>
      <c r="NT101" s="170"/>
      <c r="NU101" s="170"/>
      <c r="NV101" s="170"/>
      <c r="NW101" s="170"/>
      <c r="NX101" s="170"/>
      <c r="NY101" s="170"/>
      <c r="NZ101" s="170"/>
      <c r="OA101" s="170"/>
      <c r="OB101" s="170"/>
      <c r="OC101" s="170"/>
      <c r="OD101" s="170"/>
      <c r="OE101" s="170"/>
      <c r="OF101" s="170"/>
      <c r="OG101" s="170"/>
      <c r="OH101" s="170"/>
      <c r="OI101" s="170"/>
      <c r="OJ101" s="170"/>
      <c r="OK101" s="170"/>
      <c r="OL101" s="170"/>
      <c r="OM101" s="170"/>
      <c r="ON101" s="170"/>
      <c r="OO101" s="170"/>
      <c r="OP101" s="170"/>
      <c r="OQ101" s="170"/>
      <c r="OR101" s="170"/>
      <c r="OS101" s="170"/>
      <c r="OT101" s="170"/>
      <c r="OU101" s="170"/>
      <c r="OV101" s="170"/>
      <c r="OW101" s="170"/>
      <c r="OX101" s="170"/>
      <c r="OY101" s="170"/>
      <c r="OZ101" s="170"/>
      <c r="PA101" s="170"/>
      <c r="PB101" s="170"/>
      <c r="PC101" s="170"/>
      <c r="PD101" s="170"/>
      <c r="PE101" s="170"/>
      <c r="PF101" s="170"/>
      <c r="PG101" s="170"/>
      <c r="PH101" s="170"/>
      <c r="PI101" s="170"/>
      <c r="PJ101" s="170"/>
      <c r="PK101" s="170"/>
      <c r="PL101" s="170"/>
      <c r="PM101" s="170"/>
      <c r="PN101" s="170"/>
      <c r="PO101" s="170"/>
      <c r="PP101" s="170"/>
      <c r="PQ101" s="170"/>
      <c r="PR101" s="170"/>
      <c r="PS101" s="170"/>
      <c r="PT101" s="170"/>
      <c r="PU101" s="170"/>
      <c r="PV101" s="170"/>
      <c r="PW101" s="170"/>
      <c r="PX101" s="170"/>
      <c r="PY101" s="170"/>
      <c r="PZ101" s="170"/>
      <c r="QA101" s="170"/>
      <c r="QB101" s="170"/>
      <c r="QC101" s="170"/>
      <c r="QD101" s="170"/>
      <c r="QE101" s="170"/>
      <c r="QF101" s="170"/>
      <c r="QG101" s="170"/>
      <c r="QH101" s="170"/>
      <c r="QI101" s="170"/>
      <c r="QJ101" s="170"/>
      <c r="QK101" s="170"/>
      <c r="QL101" s="170"/>
      <c r="QM101" s="170"/>
      <c r="QN101" s="170"/>
      <c r="QO101" s="170"/>
      <c r="QP101" s="170"/>
      <c r="QQ101" s="170"/>
      <c r="QR101" s="170"/>
      <c r="QS101" s="170"/>
      <c r="QT101" s="170"/>
      <c r="QU101" s="170"/>
      <c r="QV101" s="170"/>
      <c r="QW101" s="170"/>
      <c r="QX101" s="170"/>
      <c r="QY101" s="170"/>
      <c r="QZ101" s="170"/>
      <c r="RA101" s="170"/>
      <c r="RB101" s="170"/>
      <c r="RC101" s="170"/>
      <c r="RD101" s="170"/>
      <c r="RE101" s="170"/>
      <c r="RF101" s="170"/>
      <c r="RG101" s="170"/>
      <c r="RH101" s="170"/>
      <c r="RI101" s="170"/>
      <c r="RJ101" s="170"/>
      <c r="RK101" s="170"/>
      <c r="RL101" s="170"/>
      <c r="RM101" s="170"/>
      <c r="RN101" s="170"/>
      <c r="RO101" s="170"/>
      <c r="RP101" s="170"/>
      <c r="RQ101" s="170"/>
      <c r="RR101" s="170"/>
      <c r="RS101" s="170"/>
      <c r="RT101" s="170"/>
      <c r="RU101" s="170"/>
      <c r="RV101" s="170"/>
      <c r="RW101" s="170"/>
      <c r="RX101" s="170"/>
      <c r="RY101" s="170"/>
      <c r="RZ101" s="170"/>
      <c r="SA101" s="170"/>
      <c r="SB101" s="170"/>
      <c r="SC101" s="170"/>
      <c r="SD101" s="170"/>
      <c r="SE101" s="170"/>
      <c r="SF101" s="170"/>
      <c r="SG101" s="170"/>
      <c r="SH101" s="170"/>
      <c r="SI101" s="170"/>
      <c r="SJ101" s="170"/>
      <c r="SK101" s="170"/>
      <c r="SL101" s="170"/>
      <c r="SM101" s="170"/>
      <c r="SN101" s="170"/>
      <c r="SO101" s="170"/>
      <c r="SP101" s="170"/>
      <c r="SQ101" s="170"/>
      <c r="SR101" s="170"/>
      <c r="SS101" s="170"/>
      <c r="ST101" s="170"/>
      <c r="SU101" s="170"/>
      <c r="SV101" s="170"/>
      <c r="SW101" s="170"/>
      <c r="SX101" s="170"/>
      <c r="SY101" s="170"/>
      <c r="SZ101" s="170"/>
      <c r="TA101" s="170"/>
      <c r="TB101" s="170"/>
      <c r="TC101" s="170"/>
      <c r="TD101" s="170"/>
      <c r="TE101" s="170"/>
      <c r="TF101" s="170"/>
      <c r="TG101" s="170"/>
      <c r="TH101" s="170"/>
      <c r="TI101" s="170"/>
      <c r="TJ101" s="170"/>
      <c r="TK101" s="170"/>
      <c r="TL101" s="170"/>
      <c r="TM101" s="170"/>
      <c r="TN101" s="170"/>
      <c r="TO101" s="170"/>
      <c r="TP101" s="170"/>
      <c r="TQ101" s="170"/>
      <c r="TR101" s="170"/>
      <c r="TS101" s="170"/>
      <c r="TT101" s="170"/>
      <c r="TU101" s="170"/>
      <c r="TV101" s="170"/>
      <c r="TW101" s="170"/>
      <c r="TX101" s="170"/>
      <c r="TY101" s="170"/>
      <c r="TZ101" s="170"/>
      <c r="UA101" s="170"/>
      <c r="UB101" s="170"/>
      <c r="UC101" s="170"/>
      <c r="UD101" s="170"/>
      <c r="UE101" s="170"/>
      <c r="UF101" s="170"/>
      <c r="UG101" s="170"/>
      <c r="UH101" s="170"/>
      <c r="UI101" s="170"/>
      <c r="UJ101" s="170"/>
      <c r="UK101" s="170"/>
      <c r="UL101" s="170"/>
      <c r="UM101" s="170"/>
      <c r="UN101" s="170"/>
      <c r="UO101" s="170"/>
      <c r="UP101" s="170"/>
      <c r="UQ101" s="170"/>
      <c r="UR101" s="170"/>
      <c r="US101" s="170"/>
      <c r="UT101" s="170"/>
      <c r="UU101" s="170"/>
      <c r="UV101" s="170"/>
      <c r="UW101" s="170"/>
      <c r="UX101" s="170"/>
      <c r="UY101" s="170"/>
      <c r="UZ101" s="170"/>
      <c r="VA101" s="170"/>
      <c r="VB101" s="170"/>
      <c r="VC101" s="170"/>
      <c r="VD101" s="170"/>
      <c r="VE101" s="170"/>
      <c r="VF101" s="170"/>
      <c r="VG101" s="170"/>
      <c r="VH101" s="170"/>
      <c r="VI101" s="170"/>
      <c r="VJ101" s="170"/>
      <c r="VM101" s="171">
        <f>IF(AND($VQ101&gt;0,COUNTA(H101:VJ101)=0),0,IF(AND(COUNTBLANK(D101)=0,CNGE_2024_M1_Secc3!$Q744="X",COUNTA(H101:VJ101)=0),0,IF(AND(COUNTBLANK(D101)=0,CNGE_2024_M1_Secc3!$Q744="",COUNTA(H101:VJ101)&gt;0),0,IF(AND(COUNTBLANK(D101)=1,COUNTA(H101:VJ101)=0),0,1))))</f>
        <v>0</v>
      </c>
      <c r="VN101" s="194">
        <f t="shared" si="1"/>
        <v>0</v>
      </c>
      <c r="VO101" s="200">
        <f>IF(AND(CNGE_2024_M1_Secc3!$Q744="X",COUNTA(H101:VJ101)&gt;0),1,0)</f>
        <v>0</v>
      </c>
      <c r="VP101" s="211">
        <f>IF(SUM(H101:VJ101)=SUM(CNGE_2024_M1_Secc3!S744:AD744),0,1)</f>
        <v>0</v>
      </c>
      <c r="VQ101" s="200">
        <f>IF(COUNTIF(CNGE_2024_M1_Secc3!M155,"NA")&gt;0,1,IF(AND(CNGE_2024_M1_Secc3!S155&lt;&gt;"",CNGE_2024_M1_Secc3!S155&lt;&gt;1),1,0))</f>
        <v>0</v>
      </c>
    </row>
    <row r="102" spans="1:589" customFormat="1" ht="15" customHeight="1">
      <c r="A102" s="115"/>
      <c r="B102" s="87"/>
      <c r="C102" s="32" t="s">
        <v>158</v>
      </c>
      <c r="D102" s="361" t="str">
        <f>IF(CNGE_2024_M1_Secc3!D156="","",CNGE_2024_M1_Secc3!D156)</f>
        <v/>
      </c>
      <c r="E102" s="361"/>
      <c r="F102" s="361"/>
      <c r="G102" s="361"/>
      <c r="H102" s="170"/>
      <c r="I102" s="170"/>
      <c r="J102" s="170"/>
      <c r="K102" s="170"/>
      <c r="L102" s="170"/>
      <c r="M102" s="170"/>
      <c r="N102" s="170"/>
      <c r="O102" s="170"/>
      <c r="P102" s="170"/>
      <c r="Q102" s="170"/>
      <c r="R102" s="170"/>
      <c r="S102" s="170"/>
      <c r="T102" s="170"/>
      <c r="U102" s="170"/>
      <c r="V102" s="170"/>
      <c r="W102" s="170"/>
      <c r="X102" s="170"/>
      <c r="Y102" s="170"/>
      <c r="Z102" s="170"/>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0"/>
      <c r="BT102" s="170"/>
      <c r="BU102" s="170"/>
      <c r="BV102" s="170"/>
      <c r="BW102" s="170"/>
      <c r="BX102" s="170"/>
      <c r="BY102" s="170"/>
      <c r="BZ102" s="170"/>
      <c r="CA102" s="170"/>
      <c r="CB102" s="170"/>
      <c r="CC102" s="170"/>
      <c r="CD102" s="170"/>
      <c r="CE102" s="170"/>
      <c r="CF102" s="170"/>
      <c r="CG102" s="170"/>
      <c r="CH102" s="170"/>
      <c r="CI102" s="170"/>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0"/>
      <c r="DF102" s="170"/>
      <c r="DG102" s="170"/>
      <c r="DH102" s="170"/>
      <c r="DI102" s="170"/>
      <c r="DJ102" s="170"/>
      <c r="DK102" s="170"/>
      <c r="DL102" s="170"/>
      <c r="DM102" s="170"/>
      <c r="DN102" s="170"/>
      <c r="DO102" s="170"/>
      <c r="DP102" s="170"/>
      <c r="DQ102" s="170"/>
      <c r="DR102" s="170"/>
      <c r="DS102" s="170"/>
      <c r="DT102" s="170"/>
      <c r="DU102" s="170"/>
      <c r="DV102" s="170"/>
      <c r="DW102" s="170"/>
      <c r="DX102" s="170"/>
      <c r="DY102" s="170"/>
      <c r="DZ102" s="170"/>
      <c r="EA102" s="170"/>
      <c r="EB102" s="170"/>
      <c r="EC102" s="170"/>
      <c r="ED102" s="170"/>
      <c r="EE102" s="170"/>
      <c r="EF102" s="170"/>
      <c r="EG102" s="170"/>
      <c r="EH102" s="170"/>
      <c r="EI102" s="170"/>
      <c r="EJ102" s="170"/>
      <c r="EK102" s="170"/>
      <c r="EL102" s="170"/>
      <c r="EM102" s="170"/>
      <c r="EN102" s="170"/>
      <c r="EO102" s="170"/>
      <c r="EP102" s="170"/>
      <c r="EQ102" s="170"/>
      <c r="ER102" s="170"/>
      <c r="ES102" s="170"/>
      <c r="ET102" s="170"/>
      <c r="EU102" s="170"/>
      <c r="EV102" s="170"/>
      <c r="EW102" s="170"/>
      <c r="EX102" s="170"/>
      <c r="EY102" s="170"/>
      <c r="EZ102" s="170"/>
      <c r="FA102" s="170"/>
      <c r="FB102" s="170"/>
      <c r="FC102" s="170"/>
      <c r="FD102" s="170"/>
      <c r="FE102" s="170"/>
      <c r="FF102" s="170"/>
      <c r="FG102" s="170"/>
      <c r="FH102" s="170"/>
      <c r="FI102" s="170"/>
      <c r="FJ102" s="170"/>
      <c r="FK102" s="170"/>
      <c r="FL102" s="170"/>
      <c r="FM102" s="170"/>
      <c r="FN102" s="170"/>
      <c r="FO102" s="170"/>
      <c r="FP102" s="170"/>
      <c r="FQ102" s="170"/>
      <c r="FR102" s="170"/>
      <c r="FS102" s="170"/>
      <c r="FT102" s="170"/>
      <c r="FU102" s="170"/>
      <c r="FV102" s="170"/>
      <c r="FW102" s="170"/>
      <c r="FX102" s="170"/>
      <c r="FY102" s="170"/>
      <c r="FZ102" s="170"/>
      <c r="GA102" s="170"/>
      <c r="GB102" s="170"/>
      <c r="GC102" s="170"/>
      <c r="GD102" s="170"/>
      <c r="GE102" s="170"/>
      <c r="GF102" s="170"/>
      <c r="GG102" s="170"/>
      <c r="GH102" s="170"/>
      <c r="GI102" s="170"/>
      <c r="GJ102" s="170"/>
      <c r="GK102" s="170"/>
      <c r="GL102" s="170"/>
      <c r="GM102" s="170"/>
      <c r="GN102" s="170"/>
      <c r="GO102" s="170"/>
      <c r="GP102" s="170"/>
      <c r="GQ102" s="170"/>
      <c r="GR102" s="170"/>
      <c r="GS102" s="170"/>
      <c r="GT102" s="170"/>
      <c r="GU102" s="170"/>
      <c r="GV102" s="170"/>
      <c r="GW102" s="170"/>
      <c r="GX102" s="170"/>
      <c r="GY102" s="170"/>
      <c r="GZ102" s="170"/>
      <c r="HA102" s="170"/>
      <c r="HB102" s="170"/>
      <c r="HC102" s="170"/>
      <c r="HD102" s="170"/>
      <c r="HE102" s="170"/>
      <c r="HF102" s="170"/>
      <c r="HG102" s="170"/>
      <c r="HH102" s="170"/>
      <c r="HI102" s="170"/>
      <c r="HJ102" s="170"/>
      <c r="HK102" s="170"/>
      <c r="HL102" s="170"/>
      <c r="HM102" s="170"/>
      <c r="HN102" s="170"/>
      <c r="HO102" s="170"/>
      <c r="HP102" s="170"/>
      <c r="HQ102" s="170"/>
      <c r="HR102" s="170"/>
      <c r="HS102" s="170"/>
      <c r="HT102" s="170"/>
      <c r="HU102" s="170"/>
      <c r="HV102" s="170"/>
      <c r="HW102" s="170"/>
      <c r="HX102" s="170"/>
      <c r="HY102" s="170"/>
      <c r="HZ102" s="170"/>
      <c r="IA102" s="170"/>
      <c r="IB102" s="170"/>
      <c r="IC102" s="170"/>
      <c r="ID102" s="170"/>
      <c r="IE102" s="170"/>
      <c r="IF102" s="170"/>
      <c r="IG102" s="170"/>
      <c r="IH102" s="170"/>
      <c r="II102" s="170"/>
      <c r="IJ102" s="170"/>
      <c r="IK102" s="170"/>
      <c r="IL102" s="170"/>
      <c r="IM102" s="170"/>
      <c r="IN102" s="170"/>
      <c r="IO102" s="170"/>
      <c r="IP102" s="170"/>
      <c r="IQ102" s="170"/>
      <c r="IR102" s="170"/>
      <c r="IS102" s="170"/>
      <c r="IT102" s="170"/>
      <c r="IU102" s="170"/>
      <c r="IV102" s="170"/>
      <c r="IW102" s="170"/>
      <c r="IX102" s="170"/>
      <c r="IY102" s="170"/>
      <c r="IZ102" s="170"/>
      <c r="JA102" s="170"/>
      <c r="JB102" s="170"/>
      <c r="JC102" s="170"/>
      <c r="JD102" s="170"/>
      <c r="JE102" s="170"/>
      <c r="JF102" s="170"/>
      <c r="JG102" s="170"/>
      <c r="JH102" s="170"/>
      <c r="JI102" s="170"/>
      <c r="JJ102" s="170"/>
      <c r="JK102" s="170"/>
      <c r="JL102" s="170"/>
      <c r="JM102" s="170"/>
      <c r="JN102" s="170"/>
      <c r="JO102" s="170"/>
      <c r="JP102" s="170"/>
      <c r="JQ102" s="170"/>
      <c r="JR102" s="170"/>
      <c r="JS102" s="170"/>
      <c r="JT102" s="170"/>
      <c r="JU102" s="170"/>
      <c r="JV102" s="170"/>
      <c r="JW102" s="170"/>
      <c r="JX102" s="170"/>
      <c r="JY102" s="170"/>
      <c r="JZ102" s="170"/>
      <c r="KA102" s="170"/>
      <c r="KB102" s="170"/>
      <c r="KC102" s="170"/>
      <c r="KD102" s="170"/>
      <c r="KE102" s="170"/>
      <c r="KF102" s="170"/>
      <c r="KG102" s="170"/>
      <c r="KH102" s="170"/>
      <c r="KI102" s="170"/>
      <c r="KJ102" s="170"/>
      <c r="KK102" s="170"/>
      <c r="KL102" s="170"/>
      <c r="KM102" s="170"/>
      <c r="KN102" s="170"/>
      <c r="KO102" s="170"/>
      <c r="KP102" s="170"/>
      <c r="KQ102" s="170"/>
      <c r="KR102" s="170"/>
      <c r="KS102" s="170"/>
      <c r="KT102" s="170"/>
      <c r="KU102" s="170"/>
      <c r="KV102" s="170"/>
      <c r="KW102" s="170"/>
      <c r="KX102" s="170"/>
      <c r="KY102" s="170"/>
      <c r="KZ102" s="170"/>
      <c r="LA102" s="170"/>
      <c r="LB102" s="170"/>
      <c r="LC102" s="170"/>
      <c r="LD102" s="170"/>
      <c r="LE102" s="170"/>
      <c r="LF102" s="170"/>
      <c r="LG102" s="170"/>
      <c r="LH102" s="170"/>
      <c r="LI102" s="170"/>
      <c r="LJ102" s="170"/>
      <c r="LK102" s="170"/>
      <c r="LL102" s="170"/>
      <c r="LM102" s="170"/>
      <c r="LN102" s="170"/>
      <c r="LO102" s="170"/>
      <c r="LP102" s="170"/>
      <c r="LQ102" s="170"/>
      <c r="LR102" s="170"/>
      <c r="LS102" s="170"/>
      <c r="LT102" s="170"/>
      <c r="LU102" s="170"/>
      <c r="LV102" s="170"/>
      <c r="LW102" s="170"/>
      <c r="LX102" s="170"/>
      <c r="LY102" s="170"/>
      <c r="LZ102" s="170"/>
      <c r="MA102" s="170"/>
      <c r="MB102" s="170"/>
      <c r="MC102" s="170"/>
      <c r="MD102" s="170"/>
      <c r="ME102" s="170"/>
      <c r="MF102" s="170"/>
      <c r="MG102" s="170"/>
      <c r="MH102" s="170"/>
      <c r="MI102" s="170"/>
      <c r="MJ102" s="170"/>
      <c r="MK102" s="170"/>
      <c r="ML102" s="170"/>
      <c r="MM102" s="170"/>
      <c r="MN102" s="170"/>
      <c r="MO102" s="170"/>
      <c r="MP102" s="170"/>
      <c r="MQ102" s="170"/>
      <c r="MR102" s="170"/>
      <c r="MS102" s="170"/>
      <c r="MT102" s="170"/>
      <c r="MU102" s="170"/>
      <c r="MV102" s="170"/>
      <c r="MW102" s="170"/>
      <c r="MX102" s="170"/>
      <c r="MY102" s="170"/>
      <c r="MZ102" s="170"/>
      <c r="NA102" s="170"/>
      <c r="NB102" s="170"/>
      <c r="NC102" s="170"/>
      <c r="ND102" s="170"/>
      <c r="NE102" s="170"/>
      <c r="NF102" s="170"/>
      <c r="NG102" s="170"/>
      <c r="NH102" s="170"/>
      <c r="NI102" s="170"/>
      <c r="NJ102" s="170"/>
      <c r="NK102" s="170"/>
      <c r="NL102" s="170"/>
      <c r="NM102" s="170"/>
      <c r="NN102" s="170"/>
      <c r="NO102" s="170"/>
      <c r="NP102" s="170"/>
      <c r="NQ102" s="170"/>
      <c r="NR102" s="170"/>
      <c r="NS102" s="170"/>
      <c r="NT102" s="170"/>
      <c r="NU102" s="170"/>
      <c r="NV102" s="170"/>
      <c r="NW102" s="170"/>
      <c r="NX102" s="170"/>
      <c r="NY102" s="170"/>
      <c r="NZ102" s="170"/>
      <c r="OA102" s="170"/>
      <c r="OB102" s="170"/>
      <c r="OC102" s="170"/>
      <c r="OD102" s="170"/>
      <c r="OE102" s="170"/>
      <c r="OF102" s="170"/>
      <c r="OG102" s="170"/>
      <c r="OH102" s="170"/>
      <c r="OI102" s="170"/>
      <c r="OJ102" s="170"/>
      <c r="OK102" s="170"/>
      <c r="OL102" s="170"/>
      <c r="OM102" s="170"/>
      <c r="ON102" s="170"/>
      <c r="OO102" s="170"/>
      <c r="OP102" s="170"/>
      <c r="OQ102" s="170"/>
      <c r="OR102" s="170"/>
      <c r="OS102" s="170"/>
      <c r="OT102" s="170"/>
      <c r="OU102" s="170"/>
      <c r="OV102" s="170"/>
      <c r="OW102" s="170"/>
      <c r="OX102" s="170"/>
      <c r="OY102" s="170"/>
      <c r="OZ102" s="170"/>
      <c r="PA102" s="170"/>
      <c r="PB102" s="170"/>
      <c r="PC102" s="170"/>
      <c r="PD102" s="170"/>
      <c r="PE102" s="170"/>
      <c r="PF102" s="170"/>
      <c r="PG102" s="170"/>
      <c r="PH102" s="170"/>
      <c r="PI102" s="170"/>
      <c r="PJ102" s="170"/>
      <c r="PK102" s="170"/>
      <c r="PL102" s="170"/>
      <c r="PM102" s="170"/>
      <c r="PN102" s="170"/>
      <c r="PO102" s="170"/>
      <c r="PP102" s="170"/>
      <c r="PQ102" s="170"/>
      <c r="PR102" s="170"/>
      <c r="PS102" s="170"/>
      <c r="PT102" s="170"/>
      <c r="PU102" s="170"/>
      <c r="PV102" s="170"/>
      <c r="PW102" s="170"/>
      <c r="PX102" s="170"/>
      <c r="PY102" s="170"/>
      <c r="PZ102" s="170"/>
      <c r="QA102" s="170"/>
      <c r="QB102" s="170"/>
      <c r="QC102" s="170"/>
      <c r="QD102" s="170"/>
      <c r="QE102" s="170"/>
      <c r="QF102" s="170"/>
      <c r="QG102" s="170"/>
      <c r="QH102" s="170"/>
      <c r="QI102" s="170"/>
      <c r="QJ102" s="170"/>
      <c r="QK102" s="170"/>
      <c r="QL102" s="170"/>
      <c r="QM102" s="170"/>
      <c r="QN102" s="170"/>
      <c r="QO102" s="170"/>
      <c r="QP102" s="170"/>
      <c r="QQ102" s="170"/>
      <c r="QR102" s="170"/>
      <c r="QS102" s="170"/>
      <c r="QT102" s="170"/>
      <c r="QU102" s="170"/>
      <c r="QV102" s="170"/>
      <c r="QW102" s="170"/>
      <c r="QX102" s="170"/>
      <c r="QY102" s="170"/>
      <c r="QZ102" s="170"/>
      <c r="RA102" s="170"/>
      <c r="RB102" s="170"/>
      <c r="RC102" s="170"/>
      <c r="RD102" s="170"/>
      <c r="RE102" s="170"/>
      <c r="RF102" s="170"/>
      <c r="RG102" s="170"/>
      <c r="RH102" s="170"/>
      <c r="RI102" s="170"/>
      <c r="RJ102" s="170"/>
      <c r="RK102" s="170"/>
      <c r="RL102" s="170"/>
      <c r="RM102" s="170"/>
      <c r="RN102" s="170"/>
      <c r="RO102" s="170"/>
      <c r="RP102" s="170"/>
      <c r="RQ102" s="170"/>
      <c r="RR102" s="170"/>
      <c r="RS102" s="170"/>
      <c r="RT102" s="170"/>
      <c r="RU102" s="170"/>
      <c r="RV102" s="170"/>
      <c r="RW102" s="170"/>
      <c r="RX102" s="170"/>
      <c r="RY102" s="170"/>
      <c r="RZ102" s="170"/>
      <c r="SA102" s="170"/>
      <c r="SB102" s="170"/>
      <c r="SC102" s="170"/>
      <c r="SD102" s="170"/>
      <c r="SE102" s="170"/>
      <c r="SF102" s="170"/>
      <c r="SG102" s="170"/>
      <c r="SH102" s="170"/>
      <c r="SI102" s="170"/>
      <c r="SJ102" s="170"/>
      <c r="SK102" s="170"/>
      <c r="SL102" s="170"/>
      <c r="SM102" s="170"/>
      <c r="SN102" s="170"/>
      <c r="SO102" s="170"/>
      <c r="SP102" s="170"/>
      <c r="SQ102" s="170"/>
      <c r="SR102" s="170"/>
      <c r="SS102" s="170"/>
      <c r="ST102" s="170"/>
      <c r="SU102" s="170"/>
      <c r="SV102" s="170"/>
      <c r="SW102" s="170"/>
      <c r="SX102" s="170"/>
      <c r="SY102" s="170"/>
      <c r="SZ102" s="170"/>
      <c r="TA102" s="170"/>
      <c r="TB102" s="170"/>
      <c r="TC102" s="170"/>
      <c r="TD102" s="170"/>
      <c r="TE102" s="170"/>
      <c r="TF102" s="170"/>
      <c r="TG102" s="170"/>
      <c r="TH102" s="170"/>
      <c r="TI102" s="170"/>
      <c r="TJ102" s="170"/>
      <c r="TK102" s="170"/>
      <c r="TL102" s="170"/>
      <c r="TM102" s="170"/>
      <c r="TN102" s="170"/>
      <c r="TO102" s="170"/>
      <c r="TP102" s="170"/>
      <c r="TQ102" s="170"/>
      <c r="TR102" s="170"/>
      <c r="TS102" s="170"/>
      <c r="TT102" s="170"/>
      <c r="TU102" s="170"/>
      <c r="TV102" s="170"/>
      <c r="TW102" s="170"/>
      <c r="TX102" s="170"/>
      <c r="TY102" s="170"/>
      <c r="TZ102" s="170"/>
      <c r="UA102" s="170"/>
      <c r="UB102" s="170"/>
      <c r="UC102" s="170"/>
      <c r="UD102" s="170"/>
      <c r="UE102" s="170"/>
      <c r="UF102" s="170"/>
      <c r="UG102" s="170"/>
      <c r="UH102" s="170"/>
      <c r="UI102" s="170"/>
      <c r="UJ102" s="170"/>
      <c r="UK102" s="170"/>
      <c r="UL102" s="170"/>
      <c r="UM102" s="170"/>
      <c r="UN102" s="170"/>
      <c r="UO102" s="170"/>
      <c r="UP102" s="170"/>
      <c r="UQ102" s="170"/>
      <c r="UR102" s="170"/>
      <c r="US102" s="170"/>
      <c r="UT102" s="170"/>
      <c r="UU102" s="170"/>
      <c r="UV102" s="170"/>
      <c r="UW102" s="170"/>
      <c r="UX102" s="170"/>
      <c r="UY102" s="170"/>
      <c r="UZ102" s="170"/>
      <c r="VA102" s="170"/>
      <c r="VB102" s="170"/>
      <c r="VC102" s="170"/>
      <c r="VD102" s="170"/>
      <c r="VE102" s="170"/>
      <c r="VF102" s="170"/>
      <c r="VG102" s="170"/>
      <c r="VH102" s="170"/>
      <c r="VI102" s="170"/>
      <c r="VJ102" s="170"/>
      <c r="VM102" s="171">
        <f>IF(AND($VQ102&gt;0,COUNTA(H102:VJ102)=0),0,IF(AND(COUNTBLANK(D102)=0,CNGE_2024_M1_Secc3!$Q745="X",COUNTA(H102:VJ102)=0),0,IF(AND(COUNTBLANK(D102)=0,CNGE_2024_M1_Secc3!$Q745="",COUNTA(H102:VJ102)&gt;0),0,IF(AND(COUNTBLANK(D102)=1,COUNTA(H102:VJ102)=0),0,1))))</f>
        <v>0</v>
      </c>
      <c r="VN102" s="194">
        <f t="shared" si="1"/>
        <v>0</v>
      </c>
      <c r="VO102" s="200">
        <f>IF(AND(CNGE_2024_M1_Secc3!$Q745="X",COUNTA(H102:VJ102)&gt;0),1,0)</f>
        <v>0</v>
      </c>
      <c r="VP102" s="211">
        <f>IF(SUM(H102:VJ102)=SUM(CNGE_2024_M1_Secc3!S745:AD745),0,1)</f>
        <v>0</v>
      </c>
      <c r="VQ102" s="200">
        <f>IF(COUNTIF(CNGE_2024_M1_Secc3!M156,"NA")&gt;0,1,IF(AND(CNGE_2024_M1_Secc3!S156&lt;&gt;"",CNGE_2024_M1_Secc3!S156&lt;&gt;1),1,0))</f>
        <v>0</v>
      </c>
    </row>
    <row r="103" spans="1:589" customFormat="1" ht="15" customHeight="1">
      <c r="A103" s="115"/>
      <c r="B103" s="87"/>
      <c r="C103" s="32" t="s">
        <v>159</v>
      </c>
      <c r="D103" s="361" t="str">
        <f>IF(CNGE_2024_M1_Secc3!D157="","",CNGE_2024_M1_Secc3!D157)</f>
        <v/>
      </c>
      <c r="E103" s="361"/>
      <c r="F103" s="361"/>
      <c r="G103" s="361"/>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170"/>
      <c r="BA103" s="170"/>
      <c r="BB103" s="170"/>
      <c r="BC103" s="170"/>
      <c r="BD103" s="170"/>
      <c r="BE103" s="170"/>
      <c r="BF103" s="170"/>
      <c r="BG103" s="170"/>
      <c r="BH103" s="170"/>
      <c r="BI103" s="170"/>
      <c r="BJ103" s="170"/>
      <c r="BK103" s="170"/>
      <c r="BL103" s="170"/>
      <c r="BM103" s="170"/>
      <c r="BN103" s="170"/>
      <c r="BO103" s="170"/>
      <c r="BP103" s="170"/>
      <c r="BQ103" s="170"/>
      <c r="BR103" s="170"/>
      <c r="BS103" s="170"/>
      <c r="BT103" s="170"/>
      <c r="BU103" s="170"/>
      <c r="BV103" s="170"/>
      <c r="BW103" s="170"/>
      <c r="BX103" s="170"/>
      <c r="BY103" s="170"/>
      <c r="BZ103" s="170"/>
      <c r="CA103" s="170"/>
      <c r="CB103" s="170"/>
      <c r="CC103" s="170"/>
      <c r="CD103" s="170"/>
      <c r="CE103" s="170"/>
      <c r="CF103" s="170"/>
      <c r="CG103" s="170"/>
      <c r="CH103" s="170"/>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0"/>
      <c r="DF103" s="170"/>
      <c r="DG103" s="170"/>
      <c r="DH103" s="170"/>
      <c r="DI103" s="170"/>
      <c r="DJ103" s="170"/>
      <c r="DK103" s="170"/>
      <c r="DL103" s="170"/>
      <c r="DM103" s="170"/>
      <c r="DN103" s="170"/>
      <c r="DO103" s="170"/>
      <c r="DP103" s="170"/>
      <c r="DQ103" s="170"/>
      <c r="DR103" s="170"/>
      <c r="DS103" s="170"/>
      <c r="DT103" s="170"/>
      <c r="DU103" s="170"/>
      <c r="DV103" s="170"/>
      <c r="DW103" s="170"/>
      <c r="DX103" s="170"/>
      <c r="DY103" s="170"/>
      <c r="DZ103" s="170"/>
      <c r="EA103" s="170"/>
      <c r="EB103" s="170"/>
      <c r="EC103" s="170"/>
      <c r="ED103" s="170"/>
      <c r="EE103" s="170"/>
      <c r="EF103" s="170"/>
      <c r="EG103" s="170"/>
      <c r="EH103" s="170"/>
      <c r="EI103" s="170"/>
      <c r="EJ103" s="170"/>
      <c r="EK103" s="170"/>
      <c r="EL103" s="170"/>
      <c r="EM103" s="170"/>
      <c r="EN103" s="170"/>
      <c r="EO103" s="170"/>
      <c r="EP103" s="170"/>
      <c r="EQ103" s="170"/>
      <c r="ER103" s="170"/>
      <c r="ES103" s="170"/>
      <c r="ET103" s="170"/>
      <c r="EU103" s="170"/>
      <c r="EV103" s="170"/>
      <c r="EW103" s="170"/>
      <c r="EX103" s="170"/>
      <c r="EY103" s="170"/>
      <c r="EZ103" s="170"/>
      <c r="FA103" s="170"/>
      <c r="FB103" s="170"/>
      <c r="FC103" s="170"/>
      <c r="FD103" s="170"/>
      <c r="FE103" s="170"/>
      <c r="FF103" s="170"/>
      <c r="FG103" s="170"/>
      <c r="FH103" s="170"/>
      <c r="FI103" s="170"/>
      <c r="FJ103" s="170"/>
      <c r="FK103" s="170"/>
      <c r="FL103" s="170"/>
      <c r="FM103" s="170"/>
      <c r="FN103" s="170"/>
      <c r="FO103" s="170"/>
      <c r="FP103" s="170"/>
      <c r="FQ103" s="170"/>
      <c r="FR103" s="170"/>
      <c r="FS103" s="170"/>
      <c r="FT103" s="170"/>
      <c r="FU103" s="170"/>
      <c r="FV103" s="170"/>
      <c r="FW103" s="170"/>
      <c r="FX103" s="170"/>
      <c r="FY103" s="170"/>
      <c r="FZ103" s="170"/>
      <c r="GA103" s="170"/>
      <c r="GB103" s="170"/>
      <c r="GC103" s="170"/>
      <c r="GD103" s="170"/>
      <c r="GE103" s="170"/>
      <c r="GF103" s="170"/>
      <c r="GG103" s="170"/>
      <c r="GH103" s="170"/>
      <c r="GI103" s="170"/>
      <c r="GJ103" s="170"/>
      <c r="GK103" s="170"/>
      <c r="GL103" s="170"/>
      <c r="GM103" s="170"/>
      <c r="GN103" s="170"/>
      <c r="GO103" s="170"/>
      <c r="GP103" s="170"/>
      <c r="GQ103" s="170"/>
      <c r="GR103" s="170"/>
      <c r="GS103" s="170"/>
      <c r="GT103" s="170"/>
      <c r="GU103" s="170"/>
      <c r="GV103" s="170"/>
      <c r="GW103" s="170"/>
      <c r="GX103" s="170"/>
      <c r="GY103" s="170"/>
      <c r="GZ103" s="170"/>
      <c r="HA103" s="170"/>
      <c r="HB103" s="170"/>
      <c r="HC103" s="170"/>
      <c r="HD103" s="170"/>
      <c r="HE103" s="170"/>
      <c r="HF103" s="170"/>
      <c r="HG103" s="170"/>
      <c r="HH103" s="170"/>
      <c r="HI103" s="170"/>
      <c r="HJ103" s="170"/>
      <c r="HK103" s="170"/>
      <c r="HL103" s="170"/>
      <c r="HM103" s="170"/>
      <c r="HN103" s="170"/>
      <c r="HO103" s="170"/>
      <c r="HP103" s="170"/>
      <c r="HQ103" s="170"/>
      <c r="HR103" s="170"/>
      <c r="HS103" s="170"/>
      <c r="HT103" s="170"/>
      <c r="HU103" s="170"/>
      <c r="HV103" s="170"/>
      <c r="HW103" s="170"/>
      <c r="HX103" s="170"/>
      <c r="HY103" s="170"/>
      <c r="HZ103" s="170"/>
      <c r="IA103" s="170"/>
      <c r="IB103" s="170"/>
      <c r="IC103" s="170"/>
      <c r="ID103" s="170"/>
      <c r="IE103" s="170"/>
      <c r="IF103" s="170"/>
      <c r="IG103" s="170"/>
      <c r="IH103" s="170"/>
      <c r="II103" s="170"/>
      <c r="IJ103" s="170"/>
      <c r="IK103" s="170"/>
      <c r="IL103" s="170"/>
      <c r="IM103" s="170"/>
      <c r="IN103" s="170"/>
      <c r="IO103" s="170"/>
      <c r="IP103" s="170"/>
      <c r="IQ103" s="170"/>
      <c r="IR103" s="170"/>
      <c r="IS103" s="170"/>
      <c r="IT103" s="170"/>
      <c r="IU103" s="170"/>
      <c r="IV103" s="170"/>
      <c r="IW103" s="170"/>
      <c r="IX103" s="170"/>
      <c r="IY103" s="170"/>
      <c r="IZ103" s="170"/>
      <c r="JA103" s="170"/>
      <c r="JB103" s="170"/>
      <c r="JC103" s="170"/>
      <c r="JD103" s="170"/>
      <c r="JE103" s="170"/>
      <c r="JF103" s="170"/>
      <c r="JG103" s="170"/>
      <c r="JH103" s="170"/>
      <c r="JI103" s="170"/>
      <c r="JJ103" s="170"/>
      <c r="JK103" s="170"/>
      <c r="JL103" s="170"/>
      <c r="JM103" s="170"/>
      <c r="JN103" s="170"/>
      <c r="JO103" s="170"/>
      <c r="JP103" s="170"/>
      <c r="JQ103" s="170"/>
      <c r="JR103" s="170"/>
      <c r="JS103" s="170"/>
      <c r="JT103" s="170"/>
      <c r="JU103" s="170"/>
      <c r="JV103" s="170"/>
      <c r="JW103" s="170"/>
      <c r="JX103" s="170"/>
      <c r="JY103" s="170"/>
      <c r="JZ103" s="170"/>
      <c r="KA103" s="170"/>
      <c r="KB103" s="170"/>
      <c r="KC103" s="170"/>
      <c r="KD103" s="170"/>
      <c r="KE103" s="170"/>
      <c r="KF103" s="170"/>
      <c r="KG103" s="170"/>
      <c r="KH103" s="170"/>
      <c r="KI103" s="170"/>
      <c r="KJ103" s="170"/>
      <c r="KK103" s="170"/>
      <c r="KL103" s="170"/>
      <c r="KM103" s="170"/>
      <c r="KN103" s="170"/>
      <c r="KO103" s="170"/>
      <c r="KP103" s="170"/>
      <c r="KQ103" s="170"/>
      <c r="KR103" s="170"/>
      <c r="KS103" s="170"/>
      <c r="KT103" s="170"/>
      <c r="KU103" s="170"/>
      <c r="KV103" s="170"/>
      <c r="KW103" s="170"/>
      <c r="KX103" s="170"/>
      <c r="KY103" s="170"/>
      <c r="KZ103" s="170"/>
      <c r="LA103" s="170"/>
      <c r="LB103" s="170"/>
      <c r="LC103" s="170"/>
      <c r="LD103" s="170"/>
      <c r="LE103" s="170"/>
      <c r="LF103" s="170"/>
      <c r="LG103" s="170"/>
      <c r="LH103" s="170"/>
      <c r="LI103" s="170"/>
      <c r="LJ103" s="170"/>
      <c r="LK103" s="170"/>
      <c r="LL103" s="170"/>
      <c r="LM103" s="170"/>
      <c r="LN103" s="170"/>
      <c r="LO103" s="170"/>
      <c r="LP103" s="170"/>
      <c r="LQ103" s="170"/>
      <c r="LR103" s="170"/>
      <c r="LS103" s="170"/>
      <c r="LT103" s="170"/>
      <c r="LU103" s="170"/>
      <c r="LV103" s="170"/>
      <c r="LW103" s="170"/>
      <c r="LX103" s="170"/>
      <c r="LY103" s="170"/>
      <c r="LZ103" s="170"/>
      <c r="MA103" s="170"/>
      <c r="MB103" s="170"/>
      <c r="MC103" s="170"/>
      <c r="MD103" s="170"/>
      <c r="ME103" s="170"/>
      <c r="MF103" s="170"/>
      <c r="MG103" s="170"/>
      <c r="MH103" s="170"/>
      <c r="MI103" s="170"/>
      <c r="MJ103" s="170"/>
      <c r="MK103" s="170"/>
      <c r="ML103" s="170"/>
      <c r="MM103" s="170"/>
      <c r="MN103" s="170"/>
      <c r="MO103" s="170"/>
      <c r="MP103" s="170"/>
      <c r="MQ103" s="170"/>
      <c r="MR103" s="170"/>
      <c r="MS103" s="170"/>
      <c r="MT103" s="170"/>
      <c r="MU103" s="170"/>
      <c r="MV103" s="170"/>
      <c r="MW103" s="170"/>
      <c r="MX103" s="170"/>
      <c r="MY103" s="170"/>
      <c r="MZ103" s="170"/>
      <c r="NA103" s="170"/>
      <c r="NB103" s="170"/>
      <c r="NC103" s="170"/>
      <c r="ND103" s="170"/>
      <c r="NE103" s="170"/>
      <c r="NF103" s="170"/>
      <c r="NG103" s="170"/>
      <c r="NH103" s="170"/>
      <c r="NI103" s="170"/>
      <c r="NJ103" s="170"/>
      <c r="NK103" s="170"/>
      <c r="NL103" s="170"/>
      <c r="NM103" s="170"/>
      <c r="NN103" s="170"/>
      <c r="NO103" s="170"/>
      <c r="NP103" s="170"/>
      <c r="NQ103" s="170"/>
      <c r="NR103" s="170"/>
      <c r="NS103" s="170"/>
      <c r="NT103" s="170"/>
      <c r="NU103" s="170"/>
      <c r="NV103" s="170"/>
      <c r="NW103" s="170"/>
      <c r="NX103" s="170"/>
      <c r="NY103" s="170"/>
      <c r="NZ103" s="170"/>
      <c r="OA103" s="170"/>
      <c r="OB103" s="170"/>
      <c r="OC103" s="170"/>
      <c r="OD103" s="170"/>
      <c r="OE103" s="170"/>
      <c r="OF103" s="170"/>
      <c r="OG103" s="170"/>
      <c r="OH103" s="170"/>
      <c r="OI103" s="170"/>
      <c r="OJ103" s="170"/>
      <c r="OK103" s="170"/>
      <c r="OL103" s="170"/>
      <c r="OM103" s="170"/>
      <c r="ON103" s="170"/>
      <c r="OO103" s="170"/>
      <c r="OP103" s="170"/>
      <c r="OQ103" s="170"/>
      <c r="OR103" s="170"/>
      <c r="OS103" s="170"/>
      <c r="OT103" s="170"/>
      <c r="OU103" s="170"/>
      <c r="OV103" s="170"/>
      <c r="OW103" s="170"/>
      <c r="OX103" s="170"/>
      <c r="OY103" s="170"/>
      <c r="OZ103" s="170"/>
      <c r="PA103" s="170"/>
      <c r="PB103" s="170"/>
      <c r="PC103" s="170"/>
      <c r="PD103" s="170"/>
      <c r="PE103" s="170"/>
      <c r="PF103" s="170"/>
      <c r="PG103" s="170"/>
      <c r="PH103" s="170"/>
      <c r="PI103" s="170"/>
      <c r="PJ103" s="170"/>
      <c r="PK103" s="170"/>
      <c r="PL103" s="170"/>
      <c r="PM103" s="170"/>
      <c r="PN103" s="170"/>
      <c r="PO103" s="170"/>
      <c r="PP103" s="170"/>
      <c r="PQ103" s="170"/>
      <c r="PR103" s="170"/>
      <c r="PS103" s="170"/>
      <c r="PT103" s="170"/>
      <c r="PU103" s="170"/>
      <c r="PV103" s="170"/>
      <c r="PW103" s="170"/>
      <c r="PX103" s="170"/>
      <c r="PY103" s="170"/>
      <c r="PZ103" s="170"/>
      <c r="QA103" s="170"/>
      <c r="QB103" s="170"/>
      <c r="QC103" s="170"/>
      <c r="QD103" s="170"/>
      <c r="QE103" s="170"/>
      <c r="QF103" s="170"/>
      <c r="QG103" s="170"/>
      <c r="QH103" s="170"/>
      <c r="QI103" s="170"/>
      <c r="QJ103" s="170"/>
      <c r="QK103" s="170"/>
      <c r="QL103" s="170"/>
      <c r="QM103" s="170"/>
      <c r="QN103" s="170"/>
      <c r="QO103" s="170"/>
      <c r="QP103" s="170"/>
      <c r="QQ103" s="170"/>
      <c r="QR103" s="170"/>
      <c r="QS103" s="170"/>
      <c r="QT103" s="170"/>
      <c r="QU103" s="170"/>
      <c r="QV103" s="170"/>
      <c r="QW103" s="170"/>
      <c r="QX103" s="170"/>
      <c r="QY103" s="170"/>
      <c r="QZ103" s="170"/>
      <c r="RA103" s="170"/>
      <c r="RB103" s="170"/>
      <c r="RC103" s="170"/>
      <c r="RD103" s="170"/>
      <c r="RE103" s="170"/>
      <c r="RF103" s="170"/>
      <c r="RG103" s="170"/>
      <c r="RH103" s="170"/>
      <c r="RI103" s="170"/>
      <c r="RJ103" s="170"/>
      <c r="RK103" s="170"/>
      <c r="RL103" s="170"/>
      <c r="RM103" s="170"/>
      <c r="RN103" s="170"/>
      <c r="RO103" s="170"/>
      <c r="RP103" s="170"/>
      <c r="RQ103" s="170"/>
      <c r="RR103" s="170"/>
      <c r="RS103" s="170"/>
      <c r="RT103" s="170"/>
      <c r="RU103" s="170"/>
      <c r="RV103" s="170"/>
      <c r="RW103" s="170"/>
      <c r="RX103" s="170"/>
      <c r="RY103" s="170"/>
      <c r="RZ103" s="170"/>
      <c r="SA103" s="170"/>
      <c r="SB103" s="170"/>
      <c r="SC103" s="170"/>
      <c r="SD103" s="170"/>
      <c r="SE103" s="170"/>
      <c r="SF103" s="170"/>
      <c r="SG103" s="170"/>
      <c r="SH103" s="170"/>
      <c r="SI103" s="170"/>
      <c r="SJ103" s="170"/>
      <c r="SK103" s="170"/>
      <c r="SL103" s="170"/>
      <c r="SM103" s="170"/>
      <c r="SN103" s="170"/>
      <c r="SO103" s="170"/>
      <c r="SP103" s="170"/>
      <c r="SQ103" s="170"/>
      <c r="SR103" s="170"/>
      <c r="SS103" s="170"/>
      <c r="ST103" s="170"/>
      <c r="SU103" s="170"/>
      <c r="SV103" s="170"/>
      <c r="SW103" s="170"/>
      <c r="SX103" s="170"/>
      <c r="SY103" s="170"/>
      <c r="SZ103" s="170"/>
      <c r="TA103" s="170"/>
      <c r="TB103" s="170"/>
      <c r="TC103" s="170"/>
      <c r="TD103" s="170"/>
      <c r="TE103" s="170"/>
      <c r="TF103" s="170"/>
      <c r="TG103" s="170"/>
      <c r="TH103" s="170"/>
      <c r="TI103" s="170"/>
      <c r="TJ103" s="170"/>
      <c r="TK103" s="170"/>
      <c r="TL103" s="170"/>
      <c r="TM103" s="170"/>
      <c r="TN103" s="170"/>
      <c r="TO103" s="170"/>
      <c r="TP103" s="170"/>
      <c r="TQ103" s="170"/>
      <c r="TR103" s="170"/>
      <c r="TS103" s="170"/>
      <c r="TT103" s="170"/>
      <c r="TU103" s="170"/>
      <c r="TV103" s="170"/>
      <c r="TW103" s="170"/>
      <c r="TX103" s="170"/>
      <c r="TY103" s="170"/>
      <c r="TZ103" s="170"/>
      <c r="UA103" s="170"/>
      <c r="UB103" s="170"/>
      <c r="UC103" s="170"/>
      <c r="UD103" s="170"/>
      <c r="UE103" s="170"/>
      <c r="UF103" s="170"/>
      <c r="UG103" s="170"/>
      <c r="UH103" s="170"/>
      <c r="UI103" s="170"/>
      <c r="UJ103" s="170"/>
      <c r="UK103" s="170"/>
      <c r="UL103" s="170"/>
      <c r="UM103" s="170"/>
      <c r="UN103" s="170"/>
      <c r="UO103" s="170"/>
      <c r="UP103" s="170"/>
      <c r="UQ103" s="170"/>
      <c r="UR103" s="170"/>
      <c r="US103" s="170"/>
      <c r="UT103" s="170"/>
      <c r="UU103" s="170"/>
      <c r="UV103" s="170"/>
      <c r="UW103" s="170"/>
      <c r="UX103" s="170"/>
      <c r="UY103" s="170"/>
      <c r="UZ103" s="170"/>
      <c r="VA103" s="170"/>
      <c r="VB103" s="170"/>
      <c r="VC103" s="170"/>
      <c r="VD103" s="170"/>
      <c r="VE103" s="170"/>
      <c r="VF103" s="170"/>
      <c r="VG103" s="170"/>
      <c r="VH103" s="170"/>
      <c r="VI103" s="170"/>
      <c r="VJ103" s="170"/>
      <c r="VM103" s="171">
        <f>IF(AND($VQ103&gt;0,COUNTA(H103:VJ103)=0),0,IF(AND(COUNTBLANK(D103)=0,CNGE_2024_M1_Secc3!$Q746="X",COUNTA(H103:VJ103)=0),0,IF(AND(COUNTBLANK(D103)=0,CNGE_2024_M1_Secc3!$Q746="",COUNTA(H103:VJ103)&gt;0),0,IF(AND(COUNTBLANK(D103)=1,COUNTA(H103:VJ103)=0),0,1))))</f>
        <v>0</v>
      </c>
      <c r="VN103" s="194">
        <f t="shared" si="1"/>
        <v>0</v>
      </c>
      <c r="VO103" s="200">
        <f>IF(AND(CNGE_2024_M1_Secc3!$Q746="X",COUNTA(H103:VJ103)&gt;0),1,0)</f>
        <v>0</v>
      </c>
      <c r="VP103" s="211">
        <f>IF(SUM(H103:VJ103)=SUM(CNGE_2024_M1_Secc3!S746:AD746),0,1)</f>
        <v>0</v>
      </c>
      <c r="VQ103" s="200">
        <f>IF(COUNTIF(CNGE_2024_M1_Secc3!M157,"NA")&gt;0,1,IF(AND(CNGE_2024_M1_Secc3!S157&lt;&gt;"",CNGE_2024_M1_Secc3!S157&lt;&gt;1),1,0))</f>
        <v>0</v>
      </c>
    </row>
    <row r="104" spans="1:589" customFormat="1" ht="15" customHeight="1">
      <c r="A104" s="115"/>
      <c r="B104" s="87"/>
      <c r="C104" s="32" t="s">
        <v>160</v>
      </c>
      <c r="D104" s="361" t="str">
        <f>IF(CNGE_2024_M1_Secc3!D158="","",CNGE_2024_M1_Secc3!D158)</f>
        <v/>
      </c>
      <c r="E104" s="361"/>
      <c r="F104" s="361"/>
      <c r="G104" s="361"/>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170"/>
      <c r="BA104" s="170"/>
      <c r="BB104" s="170"/>
      <c r="BC104" s="170"/>
      <c r="BD104" s="170"/>
      <c r="BE104" s="170"/>
      <c r="BF104" s="170"/>
      <c r="BG104" s="170"/>
      <c r="BH104" s="170"/>
      <c r="BI104" s="170"/>
      <c r="BJ104" s="170"/>
      <c r="BK104" s="170"/>
      <c r="BL104" s="170"/>
      <c r="BM104" s="170"/>
      <c r="BN104" s="170"/>
      <c r="BO104" s="170"/>
      <c r="BP104" s="170"/>
      <c r="BQ104" s="170"/>
      <c r="BR104" s="170"/>
      <c r="BS104" s="170"/>
      <c r="BT104" s="170"/>
      <c r="BU104" s="170"/>
      <c r="BV104" s="170"/>
      <c r="BW104" s="170"/>
      <c r="BX104" s="170"/>
      <c r="BY104" s="170"/>
      <c r="BZ104" s="170"/>
      <c r="CA104" s="170"/>
      <c r="CB104" s="170"/>
      <c r="CC104" s="170"/>
      <c r="CD104" s="170"/>
      <c r="CE104" s="170"/>
      <c r="CF104" s="170"/>
      <c r="CG104" s="170"/>
      <c r="CH104" s="17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0"/>
      <c r="DF104" s="170"/>
      <c r="DG104" s="170"/>
      <c r="DH104" s="170"/>
      <c r="DI104" s="170"/>
      <c r="DJ104" s="170"/>
      <c r="DK104" s="170"/>
      <c r="DL104" s="170"/>
      <c r="DM104" s="170"/>
      <c r="DN104" s="170"/>
      <c r="DO104" s="170"/>
      <c r="DP104" s="170"/>
      <c r="DQ104" s="170"/>
      <c r="DR104" s="170"/>
      <c r="DS104" s="170"/>
      <c r="DT104" s="170"/>
      <c r="DU104" s="170"/>
      <c r="DV104" s="170"/>
      <c r="DW104" s="170"/>
      <c r="DX104" s="170"/>
      <c r="DY104" s="170"/>
      <c r="DZ104" s="170"/>
      <c r="EA104" s="170"/>
      <c r="EB104" s="170"/>
      <c r="EC104" s="170"/>
      <c r="ED104" s="170"/>
      <c r="EE104" s="170"/>
      <c r="EF104" s="170"/>
      <c r="EG104" s="170"/>
      <c r="EH104" s="170"/>
      <c r="EI104" s="170"/>
      <c r="EJ104" s="170"/>
      <c r="EK104" s="170"/>
      <c r="EL104" s="170"/>
      <c r="EM104" s="170"/>
      <c r="EN104" s="170"/>
      <c r="EO104" s="170"/>
      <c r="EP104" s="170"/>
      <c r="EQ104" s="170"/>
      <c r="ER104" s="170"/>
      <c r="ES104" s="170"/>
      <c r="ET104" s="170"/>
      <c r="EU104" s="170"/>
      <c r="EV104" s="170"/>
      <c r="EW104" s="170"/>
      <c r="EX104" s="170"/>
      <c r="EY104" s="170"/>
      <c r="EZ104" s="170"/>
      <c r="FA104" s="170"/>
      <c r="FB104" s="170"/>
      <c r="FC104" s="170"/>
      <c r="FD104" s="170"/>
      <c r="FE104" s="170"/>
      <c r="FF104" s="170"/>
      <c r="FG104" s="170"/>
      <c r="FH104" s="170"/>
      <c r="FI104" s="170"/>
      <c r="FJ104" s="170"/>
      <c r="FK104" s="170"/>
      <c r="FL104" s="170"/>
      <c r="FM104" s="170"/>
      <c r="FN104" s="170"/>
      <c r="FO104" s="170"/>
      <c r="FP104" s="170"/>
      <c r="FQ104" s="170"/>
      <c r="FR104" s="170"/>
      <c r="FS104" s="170"/>
      <c r="FT104" s="170"/>
      <c r="FU104" s="170"/>
      <c r="FV104" s="170"/>
      <c r="FW104" s="170"/>
      <c r="FX104" s="170"/>
      <c r="FY104" s="170"/>
      <c r="FZ104" s="170"/>
      <c r="GA104" s="170"/>
      <c r="GB104" s="170"/>
      <c r="GC104" s="170"/>
      <c r="GD104" s="170"/>
      <c r="GE104" s="170"/>
      <c r="GF104" s="170"/>
      <c r="GG104" s="170"/>
      <c r="GH104" s="170"/>
      <c r="GI104" s="170"/>
      <c r="GJ104" s="170"/>
      <c r="GK104" s="170"/>
      <c r="GL104" s="170"/>
      <c r="GM104" s="170"/>
      <c r="GN104" s="170"/>
      <c r="GO104" s="170"/>
      <c r="GP104" s="170"/>
      <c r="GQ104" s="170"/>
      <c r="GR104" s="170"/>
      <c r="GS104" s="170"/>
      <c r="GT104" s="170"/>
      <c r="GU104" s="170"/>
      <c r="GV104" s="170"/>
      <c r="GW104" s="170"/>
      <c r="GX104" s="170"/>
      <c r="GY104" s="170"/>
      <c r="GZ104" s="170"/>
      <c r="HA104" s="170"/>
      <c r="HB104" s="170"/>
      <c r="HC104" s="170"/>
      <c r="HD104" s="170"/>
      <c r="HE104" s="170"/>
      <c r="HF104" s="170"/>
      <c r="HG104" s="170"/>
      <c r="HH104" s="170"/>
      <c r="HI104" s="170"/>
      <c r="HJ104" s="170"/>
      <c r="HK104" s="170"/>
      <c r="HL104" s="170"/>
      <c r="HM104" s="170"/>
      <c r="HN104" s="170"/>
      <c r="HO104" s="170"/>
      <c r="HP104" s="170"/>
      <c r="HQ104" s="170"/>
      <c r="HR104" s="170"/>
      <c r="HS104" s="170"/>
      <c r="HT104" s="170"/>
      <c r="HU104" s="170"/>
      <c r="HV104" s="170"/>
      <c r="HW104" s="170"/>
      <c r="HX104" s="170"/>
      <c r="HY104" s="170"/>
      <c r="HZ104" s="170"/>
      <c r="IA104" s="170"/>
      <c r="IB104" s="170"/>
      <c r="IC104" s="170"/>
      <c r="ID104" s="170"/>
      <c r="IE104" s="170"/>
      <c r="IF104" s="170"/>
      <c r="IG104" s="170"/>
      <c r="IH104" s="170"/>
      <c r="II104" s="170"/>
      <c r="IJ104" s="170"/>
      <c r="IK104" s="170"/>
      <c r="IL104" s="170"/>
      <c r="IM104" s="170"/>
      <c r="IN104" s="170"/>
      <c r="IO104" s="170"/>
      <c r="IP104" s="170"/>
      <c r="IQ104" s="170"/>
      <c r="IR104" s="170"/>
      <c r="IS104" s="170"/>
      <c r="IT104" s="170"/>
      <c r="IU104" s="170"/>
      <c r="IV104" s="170"/>
      <c r="IW104" s="170"/>
      <c r="IX104" s="170"/>
      <c r="IY104" s="170"/>
      <c r="IZ104" s="170"/>
      <c r="JA104" s="170"/>
      <c r="JB104" s="170"/>
      <c r="JC104" s="170"/>
      <c r="JD104" s="170"/>
      <c r="JE104" s="170"/>
      <c r="JF104" s="170"/>
      <c r="JG104" s="170"/>
      <c r="JH104" s="170"/>
      <c r="JI104" s="170"/>
      <c r="JJ104" s="170"/>
      <c r="JK104" s="170"/>
      <c r="JL104" s="170"/>
      <c r="JM104" s="170"/>
      <c r="JN104" s="170"/>
      <c r="JO104" s="170"/>
      <c r="JP104" s="170"/>
      <c r="JQ104" s="170"/>
      <c r="JR104" s="170"/>
      <c r="JS104" s="170"/>
      <c r="JT104" s="170"/>
      <c r="JU104" s="170"/>
      <c r="JV104" s="170"/>
      <c r="JW104" s="170"/>
      <c r="JX104" s="170"/>
      <c r="JY104" s="170"/>
      <c r="JZ104" s="170"/>
      <c r="KA104" s="170"/>
      <c r="KB104" s="170"/>
      <c r="KC104" s="170"/>
      <c r="KD104" s="170"/>
      <c r="KE104" s="170"/>
      <c r="KF104" s="170"/>
      <c r="KG104" s="170"/>
      <c r="KH104" s="170"/>
      <c r="KI104" s="170"/>
      <c r="KJ104" s="170"/>
      <c r="KK104" s="170"/>
      <c r="KL104" s="170"/>
      <c r="KM104" s="170"/>
      <c r="KN104" s="170"/>
      <c r="KO104" s="170"/>
      <c r="KP104" s="170"/>
      <c r="KQ104" s="170"/>
      <c r="KR104" s="170"/>
      <c r="KS104" s="170"/>
      <c r="KT104" s="170"/>
      <c r="KU104" s="170"/>
      <c r="KV104" s="170"/>
      <c r="KW104" s="170"/>
      <c r="KX104" s="170"/>
      <c r="KY104" s="170"/>
      <c r="KZ104" s="170"/>
      <c r="LA104" s="170"/>
      <c r="LB104" s="170"/>
      <c r="LC104" s="170"/>
      <c r="LD104" s="170"/>
      <c r="LE104" s="170"/>
      <c r="LF104" s="170"/>
      <c r="LG104" s="170"/>
      <c r="LH104" s="170"/>
      <c r="LI104" s="170"/>
      <c r="LJ104" s="170"/>
      <c r="LK104" s="170"/>
      <c r="LL104" s="170"/>
      <c r="LM104" s="170"/>
      <c r="LN104" s="170"/>
      <c r="LO104" s="170"/>
      <c r="LP104" s="170"/>
      <c r="LQ104" s="170"/>
      <c r="LR104" s="170"/>
      <c r="LS104" s="170"/>
      <c r="LT104" s="170"/>
      <c r="LU104" s="170"/>
      <c r="LV104" s="170"/>
      <c r="LW104" s="170"/>
      <c r="LX104" s="170"/>
      <c r="LY104" s="170"/>
      <c r="LZ104" s="170"/>
      <c r="MA104" s="170"/>
      <c r="MB104" s="170"/>
      <c r="MC104" s="170"/>
      <c r="MD104" s="170"/>
      <c r="ME104" s="170"/>
      <c r="MF104" s="170"/>
      <c r="MG104" s="170"/>
      <c r="MH104" s="170"/>
      <c r="MI104" s="170"/>
      <c r="MJ104" s="170"/>
      <c r="MK104" s="170"/>
      <c r="ML104" s="170"/>
      <c r="MM104" s="170"/>
      <c r="MN104" s="170"/>
      <c r="MO104" s="170"/>
      <c r="MP104" s="170"/>
      <c r="MQ104" s="170"/>
      <c r="MR104" s="170"/>
      <c r="MS104" s="170"/>
      <c r="MT104" s="170"/>
      <c r="MU104" s="170"/>
      <c r="MV104" s="170"/>
      <c r="MW104" s="170"/>
      <c r="MX104" s="170"/>
      <c r="MY104" s="170"/>
      <c r="MZ104" s="170"/>
      <c r="NA104" s="170"/>
      <c r="NB104" s="170"/>
      <c r="NC104" s="170"/>
      <c r="ND104" s="170"/>
      <c r="NE104" s="170"/>
      <c r="NF104" s="170"/>
      <c r="NG104" s="170"/>
      <c r="NH104" s="170"/>
      <c r="NI104" s="170"/>
      <c r="NJ104" s="170"/>
      <c r="NK104" s="170"/>
      <c r="NL104" s="170"/>
      <c r="NM104" s="170"/>
      <c r="NN104" s="170"/>
      <c r="NO104" s="170"/>
      <c r="NP104" s="170"/>
      <c r="NQ104" s="170"/>
      <c r="NR104" s="170"/>
      <c r="NS104" s="170"/>
      <c r="NT104" s="170"/>
      <c r="NU104" s="170"/>
      <c r="NV104" s="170"/>
      <c r="NW104" s="170"/>
      <c r="NX104" s="170"/>
      <c r="NY104" s="170"/>
      <c r="NZ104" s="170"/>
      <c r="OA104" s="170"/>
      <c r="OB104" s="170"/>
      <c r="OC104" s="170"/>
      <c r="OD104" s="170"/>
      <c r="OE104" s="170"/>
      <c r="OF104" s="170"/>
      <c r="OG104" s="170"/>
      <c r="OH104" s="170"/>
      <c r="OI104" s="170"/>
      <c r="OJ104" s="170"/>
      <c r="OK104" s="170"/>
      <c r="OL104" s="170"/>
      <c r="OM104" s="170"/>
      <c r="ON104" s="170"/>
      <c r="OO104" s="170"/>
      <c r="OP104" s="170"/>
      <c r="OQ104" s="170"/>
      <c r="OR104" s="170"/>
      <c r="OS104" s="170"/>
      <c r="OT104" s="170"/>
      <c r="OU104" s="170"/>
      <c r="OV104" s="170"/>
      <c r="OW104" s="170"/>
      <c r="OX104" s="170"/>
      <c r="OY104" s="170"/>
      <c r="OZ104" s="170"/>
      <c r="PA104" s="170"/>
      <c r="PB104" s="170"/>
      <c r="PC104" s="170"/>
      <c r="PD104" s="170"/>
      <c r="PE104" s="170"/>
      <c r="PF104" s="170"/>
      <c r="PG104" s="170"/>
      <c r="PH104" s="170"/>
      <c r="PI104" s="170"/>
      <c r="PJ104" s="170"/>
      <c r="PK104" s="170"/>
      <c r="PL104" s="170"/>
      <c r="PM104" s="170"/>
      <c r="PN104" s="170"/>
      <c r="PO104" s="170"/>
      <c r="PP104" s="170"/>
      <c r="PQ104" s="170"/>
      <c r="PR104" s="170"/>
      <c r="PS104" s="170"/>
      <c r="PT104" s="170"/>
      <c r="PU104" s="170"/>
      <c r="PV104" s="170"/>
      <c r="PW104" s="170"/>
      <c r="PX104" s="170"/>
      <c r="PY104" s="170"/>
      <c r="PZ104" s="170"/>
      <c r="QA104" s="170"/>
      <c r="QB104" s="170"/>
      <c r="QC104" s="170"/>
      <c r="QD104" s="170"/>
      <c r="QE104" s="170"/>
      <c r="QF104" s="170"/>
      <c r="QG104" s="170"/>
      <c r="QH104" s="170"/>
      <c r="QI104" s="170"/>
      <c r="QJ104" s="170"/>
      <c r="QK104" s="170"/>
      <c r="QL104" s="170"/>
      <c r="QM104" s="170"/>
      <c r="QN104" s="170"/>
      <c r="QO104" s="170"/>
      <c r="QP104" s="170"/>
      <c r="QQ104" s="170"/>
      <c r="QR104" s="170"/>
      <c r="QS104" s="170"/>
      <c r="QT104" s="170"/>
      <c r="QU104" s="170"/>
      <c r="QV104" s="170"/>
      <c r="QW104" s="170"/>
      <c r="QX104" s="170"/>
      <c r="QY104" s="170"/>
      <c r="QZ104" s="170"/>
      <c r="RA104" s="170"/>
      <c r="RB104" s="170"/>
      <c r="RC104" s="170"/>
      <c r="RD104" s="170"/>
      <c r="RE104" s="170"/>
      <c r="RF104" s="170"/>
      <c r="RG104" s="170"/>
      <c r="RH104" s="170"/>
      <c r="RI104" s="170"/>
      <c r="RJ104" s="170"/>
      <c r="RK104" s="170"/>
      <c r="RL104" s="170"/>
      <c r="RM104" s="170"/>
      <c r="RN104" s="170"/>
      <c r="RO104" s="170"/>
      <c r="RP104" s="170"/>
      <c r="RQ104" s="170"/>
      <c r="RR104" s="170"/>
      <c r="RS104" s="170"/>
      <c r="RT104" s="170"/>
      <c r="RU104" s="170"/>
      <c r="RV104" s="170"/>
      <c r="RW104" s="170"/>
      <c r="RX104" s="170"/>
      <c r="RY104" s="170"/>
      <c r="RZ104" s="170"/>
      <c r="SA104" s="170"/>
      <c r="SB104" s="170"/>
      <c r="SC104" s="170"/>
      <c r="SD104" s="170"/>
      <c r="SE104" s="170"/>
      <c r="SF104" s="170"/>
      <c r="SG104" s="170"/>
      <c r="SH104" s="170"/>
      <c r="SI104" s="170"/>
      <c r="SJ104" s="170"/>
      <c r="SK104" s="170"/>
      <c r="SL104" s="170"/>
      <c r="SM104" s="170"/>
      <c r="SN104" s="170"/>
      <c r="SO104" s="170"/>
      <c r="SP104" s="170"/>
      <c r="SQ104" s="170"/>
      <c r="SR104" s="170"/>
      <c r="SS104" s="170"/>
      <c r="ST104" s="170"/>
      <c r="SU104" s="170"/>
      <c r="SV104" s="170"/>
      <c r="SW104" s="170"/>
      <c r="SX104" s="170"/>
      <c r="SY104" s="170"/>
      <c r="SZ104" s="170"/>
      <c r="TA104" s="170"/>
      <c r="TB104" s="170"/>
      <c r="TC104" s="170"/>
      <c r="TD104" s="170"/>
      <c r="TE104" s="170"/>
      <c r="TF104" s="170"/>
      <c r="TG104" s="170"/>
      <c r="TH104" s="170"/>
      <c r="TI104" s="170"/>
      <c r="TJ104" s="170"/>
      <c r="TK104" s="170"/>
      <c r="TL104" s="170"/>
      <c r="TM104" s="170"/>
      <c r="TN104" s="170"/>
      <c r="TO104" s="170"/>
      <c r="TP104" s="170"/>
      <c r="TQ104" s="170"/>
      <c r="TR104" s="170"/>
      <c r="TS104" s="170"/>
      <c r="TT104" s="170"/>
      <c r="TU104" s="170"/>
      <c r="TV104" s="170"/>
      <c r="TW104" s="170"/>
      <c r="TX104" s="170"/>
      <c r="TY104" s="170"/>
      <c r="TZ104" s="170"/>
      <c r="UA104" s="170"/>
      <c r="UB104" s="170"/>
      <c r="UC104" s="170"/>
      <c r="UD104" s="170"/>
      <c r="UE104" s="170"/>
      <c r="UF104" s="170"/>
      <c r="UG104" s="170"/>
      <c r="UH104" s="170"/>
      <c r="UI104" s="170"/>
      <c r="UJ104" s="170"/>
      <c r="UK104" s="170"/>
      <c r="UL104" s="170"/>
      <c r="UM104" s="170"/>
      <c r="UN104" s="170"/>
      <c r="UO104" s="170"/>
      <c r="UP104" s="170"/>
      <c r="UQ104" s="170"/>
      <c r="UR104" s="170"/>
      <c r="US104" s="170"/>
      <c r="UT104" s="170"/>
      <c r="UU104" s="170"/>
      <c r="UV104" s="170"/>
      <c r="UW104" s="170"/>
      <c r="UX104" s="170"/>
      <c r="UY104" s="170"/>
      <c r="UZ104" s="170"/>
      <c r="VA104" s="170"/>
      <c r="VB104" s="170"/>
      <c r="VC104" s="170"/>
      <c r="VD104" s="170"/>
      <c r="VE104" s="170"/>
      <c r="VF104" s="170"/>
      <c r="VG104" s="170"/>
      <c r="VH104" s="170"/>
      <c r="VI104" s="170"/>
      <c r="VJ104" s="170"/>
      <c r="VM104" s="171">
        <f>IF(AND($VQ104&gt;0,COUNTA(H104:VJ104)=0),0,IF(AND(COUNTBLANK(D104)=0,CNGE_2024_M1_Secc3!$Q747="X",COUNTA(H104:VJ104)=0),0,IF(AND(COUNTBLANK(D104)=0,CNGE_2024_M1_Secc3!$Q747="",COUNTA(H104:VJ104)&gt;0),0,IF(AND(COUNTBLANK(D104)=1,COUNTA(H104:VJ104)=0),0,1))))</f>
        <v>0</v>
      </c>
      <c r="VN104" s="194">
        <f t="shared" si="1"/>
        <v>0</v>
      </c>
      <c r="VO104" s="200">
        <f>IF(AND(CNGE_2024_M1_Secc3!$Q747="X",COUNTA(H104:VJ104)&gt;0),1,0)</f>
        <v>0</v>
      </c>
      <c r="VP104" s="211">
        <f>IF(SUM(H104:VJ104)=SUM(CNGE_2024_M1_Secc3!S747:AD747),0,1)</f>
        <v>0</v>
      </c>
      <c r="VQ104" s="200">
        <f>IF(COUNTIF(CNGE_2024_M1_Secc3!M158,"NA")&gt;0,1,IF(AND(CNGE_2024_M1_Secc3!S158&lt;&gt;"",CNGE_2024_M1_Secc3!S158&lt;&gt;1),1,0))</f>
        <v>0</v>
      </c>
    </row>
    <row r="105" spans="1:589" customFormat="1" ht="15" customHeight="1">
      <c r="A105" s="115"/>
      <c r="B105" s="87"/>
      <c r="C105" s="32" t="s">
        <v>161</v>
      </c>
      <c r="D105" s="361" t="str">
        <f>IF(CNGE_2024_M1_Secc3!D159="","",CNGE_2024_M1_Secc3!D159)</f>
        <v/>
      </c>
      <c r="E105" s="361"/>
      <c r="F105" s="361"/>
      <c r="G105" s="361"/>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170"/>
      <c r="BA105" s="170"/>
      <c r="BB105" s="170"/>
      <c r="BC105" s="170"/>
      <c r="BD105" s="170"/>
      <c r="BE105" s="170"/>
      <c r="BF105" s="170"/>
      <c r="BG105" s="170"/>
      <c r="BH105" s="170"/>
      <c r="BI105" s="170"/>
      <c r="BJ105" s="170"/>
      <c r="BK105" s="170"/>
      <c r="BL105" s="170"/>
      <c r="BM105" s="170"/>
      <c r="BN105" s="170"/>
      <c r="BO105" s="170"/>
      <c r="BP105" s="170"/>
      <c r="BQ105" s="170"/>
      <c r="BR105" s="170"/>
      <c r="BS105" s="170"/>
      <c r="BT105" s="170"/>
      <c r="BU105" s="170"/>
      <c r="BV105" s="170"/>
      <c r="BW105" s="170"/>
      <c r="BX105" s="170"/>
      <c r="BY105" s="170"/>
      <c r="BZ105" s="170"/>
      <c r="CA105" s="170"/>
      <c r="CB105" s="170"/>
      <c r="CC105" s="170"/>
      <c r="CD105" s="170"/>
      <c r="CE105" s="170"/>
      <c r="CF105" s="170"/>
      <c r="CG105" s="170"/>
      <c r="CH105" s="170"/>
      <c r="CI105" s="170"/>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0"/>
      <c r="DF105" s="170"/>
      <c r="DG105" s="170"/>
      <c r="DH105" s="170"/>
      <c r="DI105" s="170"/>
      <c r="DJ105" s="170"/>
      <c r="DK105" s="170"/>
      <c r="DL105" s="170"/>
      <c r="DM105" s="170"/>
      <c r="DN105" s="170"/>
      <c r="DO105" s="170"/>
      <c r="DP105" s="170"/>
      <c r="DQ105" s="170"/>
      <c r="DR105" s="170"/>
      <c r="DS105" s="170"/>
      <c r="DT105" s="170"/>
      <c r="DU105" s="170"/>
      <c r="DV105" s="170"/>
      <c r="DW105" s="170"/>
      <c r="DX105" s="170"/>
      <c r="DY105" s="170"/>
      <c r="DZ105" s="170"/>
      <c r="EA105" s="170"/>
      <c r="EB105" s="170"/>
      <c r="EC105" s="170"/>
      <c r="ED105" s="170"/>
      <c r="EE105" s="170"/>
      <c r="EF105" s="170"/>
      <c r="EG105" s="170"/>
      <c r="EH105" s="170"/>
      <c r="EI105" s="170"/>
      <c r="EJ105" s="170"/>
      <c r="EK105" s="170"/>
      <c r="EL105" s="170"/>
      <c r="EM105" s="170"/>
      <c r="EN105" s="170"/>
      <c r="EO105" s="170"/>
      <c r="EP105" s="170"/>
      <c r="EQ105" s="170"/>
      <c r="ER105" s="170"/>
      <c r="ES105" s="170"/>
      <c r="ET105" s="170"/>
      <c r="EU105" s="170"/>
      <c r="EV105" s="170"/>
      <c r="EW105" s="170"/>
      <c r="EX105" s="170"/>
      <c r="EY105" s="170"/>
      <c r="EZ105" s="170"/>
      <c r="FA105" s="170"/>
      <c r="FB105" s="170"/>
      <c r="FC105" s="170"/>
      <c r="FD105" s="170"/>
      <c r="FE105" s="170"/>
      <c r="FF105" s="170"/>
      <c r="FG105" s="170"/>
      <c r="FH105" s="170"/>
      <c r="FI105" s="170"/>
      <c r="FJ105" s="170"/>
      <c r="FK105" s="170"/>
      <c r="FL105" s="170"/>
      <c r="FM105" s="170"/>
      <c r="FN105" s="170"/>
      <c r="FO105" s="170"/>
      <c r="FP105" s="170"/>
      <c r="FQ105" s="170"/>
      <c r="FR105" s="170"/>
      <c r="FS105" s="170"/>
      <c r="FT105" s="170"/>
      <c r="FU105" s="170"/>
      <c r="FV105" s="170"/>
      <c r="FW105" s="170"/>
      <c r="FX105" s="170"/>
      <c r="FY105" s="170"/>
      <c r="FZ105" s="170"/>
      <c r="GA105" s="170"/>
      <c r="GB105" s="170"/>
      <c r="GC105" s="170"/>
      <c r="GD105" s="170"/>
      <c r="GE105" s="170"/>
      <c r="GF105" s="170"/>
      <c r="GG105" s="170"/>
      <c r="GH105" s="170"/>
      <c r="GI105" s="170"/>
      <c r="GJ105" s="170"/>
      <c r="GK105" s="170"/>
      <c r="GL105" s="170"/>
      <c r="GM105" s="170"/>
      <c r="GN105" s="170"/>
      <c r="GO105" s="170"/>
      <c r="GP105" s="170"/>
      <c r="GQ105" s="170"/>
      <c r="GR105" s="170"/>
      <c r="GS105" s="170"/>
      <c r="GT105" s="170"/>
      <c r="GU105" s="170"/>
      <c r="GV105" s="170"/>
      <c r="GW105" s="170"/>
      <c r="GX105" s="170"/>
      <c r="GY105" s="170"/>
      <c r="GZ105" s="170"/>
      <c r="HA105" s="170"/>
      <c r="HB105" s="170"/>
      <c r="HC105" s="170"/>
      <c r="HD105" s="170"/>
      <c r="HE105" s="170"/>
      <c r="HF105" s="170"/>
      <c r="HG105" s="170"/>
      <c r="HH105" s="170"/>
      <c r="HI105" s="170"/>
      <c r="HJ105" s="170"/>
      <c r="HK105" s="170"/>
      <c r="HL105" s="170"/>
      <c r="HM105" s="170"/>
      <c r="HN105" s="170"/>
      <c r="HO105" s="170"/>
      <c r="HP105" s="170"/>
      <c r="HQ105" s="170"/>
      <c r="HR105" s="170"/>
      <c r="HS105" s="170"/>
      <c r="HT105" s="170"/>
      <c r="HU105" s="170"/>
      <c r="HV105" s="170"/>
      <c r="HW105" s="170"/>
      <c r="HX105" s="170"/>
      <c r="HY105" s="170"/>
      <c r="HZ105" s="170"/>
      <c r="IA105" s="170"/>
      <c r="IB105" s="170"/>
      <c r="IC105" s="170"/>
      <c r="ID105" s="170"/>
      <c r="IE105" s="170"/>
      <c r="IF105" s="170"/>
      <c r="IG105" s="170"/>
      <c r="IH105" s="170"/>
      <c r="II105" s="170"/>
      <c r="IJ105" s="170"/>
      <c r="IK105" s="170"/>
      <c r="IL105" s="170"/>
      <c r="IM105" s="170"/>
      <c r="IN105" s="170"/>
      <c r="IO105" s="170"/>
      <c r="IP105" s="170"/>
      <c r="IQ105" s="170"/>
      <c r="IR105" s="170"/>
      <c r="IS105" s="170"/>
      <c r="IT105" s="170"/>
      <c r="IU105" s="170"/>
      <c r="IV105" s="170"/>
      <c r="IW105" s="170"/>
      <c r="IX105" s="170"/>
      <c r="IY105" s="170"/>
      <c r="IZ105" s="170"/>
      <c r="JA105" s="170"/>
      <c r="JB105" s="170"/>
      <c r="JC105" s="170"/>
      <c r="JD105" s="170"/>
      <c r="JE105" s="170"/>
      <c r="JF105" s="170"/>
      <c r="JG105" s="170"/>
      <c r="JH105" s="170"/>
      <c r="JI105" s="170"/>
      <c r="JJ105" s="170"/>
      <c r="JK105" s="170"/>
      <c r="JL105" s="170"/>
      <c r="JM105" s="170"/>
      <c r="JN105" s="170"/>
      <c r="JO105" s="170"/>
      <c r="JP105" s="170"/>
      <c r="JQ105" s="170"/>
      <c r="JR105" s="170"/>
      <c r="JS105" s="170"/>
      <c r="JT105" s="170"/>
      <c r="JU105" s="170"/>
      <c r="JV105" s="170"/>
      <c r="JW105" s="170"/>
      <c r="JX105" s="170"/>
      <c r="JY105" s="170"/>
      <c r="JZ105" s="170"/>
      <c r="KA105" s="170"/>
      <c r="KB105" s="170"/>
      <c r="KC105" s="170"/>
      <c r="KD105" s="170"/>
      <c r="KE105" s="170"/>
      <c r="KF105" s="170"/>
      <c r="KG105" s="170"/>
      <c r="KH105" s="170"/>
      <c r="KI105" s="170"/>
      <c r="KJ105" s="170"/>
      <c r="KK105" s="170"/>
      <c r="KL105" s="170"/>
      <c r="KM105" s="170"/>
      <c r="KN105" s="170"/>
      <c r="KO105" s="170"/>
      <c r="KP105" s="170"/>
      <c r="KQ105" s="170"/>
      <c r="KR105" s="170"/>
      <c r="KS105" s="170"/>
      <c r="KT105" s="170"/>
      <c r="KU105" s="170"/>
      <c r="KV105" s="170"/>
      <c r="KW105" s="170"/>
      <c r="KX105" s="170"/>
      <c r="KY105" s="170"/>
      <c r="KZ105" s="170"/>
      <c r="LA105" s="170"/>
      <c r="LB105" s="170"/>
      <c r="LC105" s="170"/>
      <c r="LD105" s="170"/>
      <c r="LE105" s="170"/>
      <c r="LF105" s="170"/>
      <c r="LG105" s="170"/>
      <c r="LH105" s="170"/>
      <c r="LI105" s="170"/>
      <c r="LJ105" s="170"/>
      <c r="LK105" s="170"/>
      <c r="LL105" s="170"/>
      <c r="LM105" s="170"/>
      <c r="LN105" s="170"/>
      <c r="LO105" s="170"/>
      <c r="LP105" s="170"/>
      <c r="LQ105" s="170"/>
      <c r="LR105" s="170"/>
      <c r="LS105" s="170"/>
      <c r="LT105" s="170"/>
      <c r="LU105" s="170"/>
      <c r="LV105" s="170"/>
      <c r="LW105" s="170"/>
      <c r="LX105" s="170"/>
      <c r="LY105" s="170"/>
      <c r="LZ105" s="170"/>
      <c r="MA105" s="170"/>
      <c r="MB105" s="170"/>
      <c r="MC105" s="170"/>
      <c r="MD105" s="170"/>
      <c r="ME105" s="170"/>
      <c r="MF105" s="170"/>
      <c r="MG105" s="170"/>
      <c r="MH105" s="170"/>
      <c r="MI105" s="170"/>
      <c r="MJ105" s="170"/>
      <c r="MK105" s="170"/>
      <c r="ML105" s="170"/>
      <c r="MM105" s="170"/>
      <c r="MN105" s="170"/>
      <c r="MO105" s="170"/>
      <c r="MP105" s="170"/>
      <c r="MQ105" s="170"/>
      <c r="MR105" s="170"/>
      <c r="MS105" s="170"/>
      <c r="MT105" s="170"/>
      <c r="MU105" s="170"/>
      <c r="MV105" s="170"/>
      <c r="MW105" s="170"/>
      <c r="MX105" s="170"/>
      <c r="MY105" s="170"/>
      <c r="MZ105" s="170"/>
      <c r="NA105" s="170"/>
      <c r="NB105" s="170"/>
      <c r="NC105" s="170"/>
      <c r="ND105" s="170"/>
      <c r="NE105" s="170"/>
      <c r="NF105" s="170"/>
      <c r="NG105" s="170"/>
      <c r="NH105" s="170"/>
      <c r="NI105" s="170"/>
      <c r="NJ105" s="170"/>
      <c r="NK105" s="170"/>
      <c r="NL105" s="170"/>
      <c r="NM105" s="170"/>
      <c r="NN105" s="170"/>
      <c r="NO105" s="170"/>
      <c r="NP105" s="170"/>
      <c r="NQ105" s="170"/>
      <c r="NR105" s="170"/>
      <c r="NS105" s="170"/>
      <c r="NT105" s="170"/>
      <c r="NU105" s="170"/>
      <c r="NV105" s="170"/>
      <c r="NW105" s="170"/>
      <c r="NX105" s="170"/>
      <c r="NY105" s="170"/>
      <c r="NZ105" s="170"/>
      <c r="OA105" s="170"/>
      <c r="OB105" s="170"/>
      <c r="OC105" s="170"/>
      <c r="OD105" s="170"/>
      <c r="OE105" s="170"/>
      <c r="OF105" s="170"/>
      <c r="OG105" s="170"/>
      <c r="OH105" s="170"/>
      <c r="OI105" s="170"/>
      <c r="OJ105" s="170"/>
      <c r="OK105" s="170"/>
      <c r="OL105" s="170"/>
      <c r="OM105" s="170"/>
      <c r="ON105" s="170"/>
      <c r="OO105" s="170"/>
      <c r="OP105" s="170"/>
      <c r="OQ105" s="170"/>
      <c r="OR105" s="170"/>
      <c r="OS105" s="170"/>
      <c r="OT105" s="170"/>
      <c r="OU105" s="170"/>
      <c r="OV105" s="170"/>
      <c r="OW105" s="170"/>
      <c r="OX105" s="170"/>
      <c r="OY105" s="170"/>
      <c r="OZ105" s="170"/>
      <c r="PA105" s="170"/>
      <c r="PB105" s="170"/>
      <c r="PC105" s="170"/>
      <c r="PD105" s="170"/>
      <c r="PE105" s="170"/>
      <c r="PF105" s="170"/>
      <c r="PG105" s="170"/>
      <c r="PH105" s="170"/>
      <c r="PI105" s="170"/>
      <c r="PJ105" s="170"/>
      <c r="PK105" s="170"/>
      <c r="PL105" s="170"/>
      <c r="PM105" s="170"/>
      <c r="PN105" s="170"/>
      <c r="PO105" s="170"/>
      <c r="PP105" s="170"/>
      <c r="PQ105" s="170"/>
      <c r="PR105" s="170"/>
      <c r="PS105" s="170"/>
      <c r="PT105" s="170"/>
      <c r="PU105" s="170"/>
      <c r="PV105" s="170"/>
      <c r="PW105" s="170"/>
      <c r="PX105" s="170"/>
      <c r="PY105" s="170"/>
      <c r="PZ105" s="170"/>
      <c r="QA105" s="170"/>
      <c r="QB105" s="170"/>
      <c r="QC105" s="170"/>
      <c r="QD105" s="170"/>
      <c r="QE105" s="170"/>
      <c r="QF105" s="170"/>
      <c r="QG105" s="170"/>
      <c r="QH105" s="170"/>
      <c r="QI105" s="170"/>
      <c r="QJ105" s="170"/>
      <c r="QK105" s="170"/>
      <c r="QL105" s="170"/>
      <c r="QM105" s="170"/>
      <c r="QN105" s="170"/>
      <c r="QO105" s="170"/>
      <c r="QP105" s="170"/>
      <c r="QQ105" s="170"/>
      <c r="QR105" s="170"/>
      <c r="QS105" s="170"/>
      <c r="QT105" s="170"/>
      <c r="QU105" s="170"/>
      <c r="QV105" s="170"/>
      <c r="QW105" s="170"/>
      <c r="QX105" s="170"/>
      <c r="QY105" s="170"/>
      <c r="QZ105" s="170"/>
      <c r="RA105" s="170"/>
      <c r="RB105" s="170"/>
      <c r="RC105" s="170"/>
      <c r="RD105" s="170"/>
      <c r="RE105" s="170"/>
      <c r="RF105" s="170"/>
      <c r="RG105" s="170"/>
      <c r="RH105" s="170"/>
      <c r="RI105" s="170"/>
      <c r="RJ105" s="170"/>
      <c r="RK105" s="170"/>
      <c r="RL105" s="170"/>
      <c r="RM105" s="170"/>
      <c r="RN105" s="170"/>
      <c r="RO105" s="170"/>
      <c r="RP105" s="170"/>
      <c r="RQ105" s="170"/>
      <c r="RR105" s="170"/>
      <c r="RS105" s="170"/>
      <c r="RT105" s="170"/>
      <c r="RU105" s="170"/>
      <c r="RV105" s="170"/>
      <c r="RW105" s="170"/>
      <c r="RX105" s="170"/>
      <c r="RY105" s="170"/>
      <c r="RZ105" s="170"/>
      <c r="SA105" s="170"/>
      <c r="SB105" s="170"/>
      <c r="SC105" s="170"/>
      <c r="SD105" s="170"/>
      <c r="SE105" s="170"/>
      <c r="SF105" s="170"/>
      <c r="SG105" s="170"/>
      <c r="SH105" s="170"/>
      <c r="SI105" s="170"/>
      <c r="SJ105" s="170"/>
      <c r="SK105" s="170"/>
      <c r="SL105" s="170"/>
      <c r="SM105" s="170"/>
      <c r="SN105" s="170"/>
      <c r="SO105" s="170"/>
      <c r="SP105" s="170"/>
      <c r="SQ105" s="170"/>
      <c r="SR105" s="170"/>
      <c r="SS105" s="170"/>
      <c r="ST105" s="170"/>
      <c r="SU105" s="170"/>
      <c r="SV105" s="170"/>
      <c r="SW105" s="170"/>
      <c r="SX105" s="170"/>
      <c r="SY105" s="170"/>
      <c r="SZ105" s="170"/>
      <c r="TA105" s="170"/>
      <c r="TB105" s="170"/>
      <c r="TC105" s="170"/>
      <c r="TD105" s="170"/>
      <c r="TE105" s="170"/>
      <c r="TF105" s="170"/>
      <c r="TG105" s="170"/>
      <c r="TH105" s="170"/>
      <c r="TI105" s="170"/>
      <c r="TJ105" s="170"/>
      <c r="TK105" s="170"/>
      <c r="TL105" s="170"/>
      <c r="TM105" s="170"/>
      <c r="TN105" s="170"/>
      <c r="TO105" s="170"/>
      <c r="TP105" s="170"/>
      <c r="TQ105" s="170"/>
      <c r="TR105" s="170"/>
      <c r="TS105" s="170"/>
      <c r="TT105" s="170"/>
      <c r="TU105" s="170"/>
      <c r="TV105" s="170"/>
      <c r="TW105" s="170"/>
      <c r="TX105" s="170"/>
      <c r="TY105" s="170"/>
      <c r="TZ105" s="170"/>
      <c r="UA105" s="170"/>
      <c r="UB105" s="170"/>
      <c r="UC105" s="170"/>
      <c r="UD105" s="170"/>
      <c r="UE105" s="170"/>
      <c r="UF105" s="170"/>
      <c r="UG105" s="170"/>
      <c r="UH105" s="170"/>
      <c r="UI105" s="170"/>
      <c r="UJ105" s="170"/>
      <c r="UK105" s="170"/>
      <c r="UL105" s="170"/>
      <c r="UM105" s="170"/>
      <c r="UN105" s="170"/>
      <c r="UO105" s="170"/>
      <c r="UP105" s="170"/>
      <c r="UQ105" s="170"/>
      <c r="UR105" s="170"/>
      <c r="US105" s="170"/>
      <c r="UT105" s="170"/>
      <c r="UU105" s="170"/>
      <c r="UV105" s="170"/>
      <c r="UW105" s="170"/>
      <c r="UX105" s="170"/>
      <c r="UY105" s="170"/>
      <c r="UZ105" s="170"/>
      <c r="VA105" s="170"/>
      <c r="VB105" s="170"/>
      <c r="VC105" s="170"/>
      <c r="VD105" s="170"/>
      <c r="VE105" s="170"/>
      <c r="VF105" s="170"/>
      <c r="VG105" s="170"/>
      <c r="VH105" s="170"/>
      <c r="VI105" s="170"/>
      <c r="VJ105" s="170"/>
      <c r="VM105" s="171">
        <f>IF(AND($VQ105&gt;0,COUNTA(H105:VJ105)=0),0,IF(AND(COUNTBLANK(D105)=0,CNGE_2024_M1_Secc3!$Q748="X",COUNTA(H105:VJ105)=0),0,IF(AND(COUNTBLANK(D105)=0,CNGE_2024_M1_Secc3!$Q748="",COUNTA(H105:VJ105)&gt;0),0,IF(AND(COUNTBLANK(D105)=1,COUNTA(H105:VJ105)=0),0,1))))</f>
        <v>0</v>
      </c>
      <c r="VN105" s="194">
        <f t="shared" si="1"/>
        <v>0</v>
      </c>
      <c r="VO105" s="200">
        <f>IF(AND(CNGE_2024_M1_Secc3!$Q748="X",COUNTA(H105:VJ105)&gt;0),1,0)</f>
        <v>0</v>
      </c>
      <c r="VP105" s="211">
        <f>IF(SUM(H105:VJ105)=SUM(CNGE_2024_M1_Secc3!S748:AD748),0,1)</f>
        <v>0</v>
      </c>
      <c r="VQ105" s="200">
        <f>IF(COUNTIF(CNGE_2024_M1_Secc3!M159,"NA")&gt;0,1,IF(AND(CNGE_2024_M1_Secc3!S159&lt;&gt;"",CNGE_2024_M1_Secc3!S159&lt;&gt;1),1,0))</f>
        <v>0</v>
      </c>
    </row>
    <row r="106" spans="1:589" customFormat="1" ht="15" customHeight="1">
      <c r="A106" s="115"/>
      <c r="B106" s="87"/>
      <c r="C106" s="32" t="s">
        <v>162</v>
      </c>
      <c r="D106" s="361" t="str">
        <f>IF(CNGE_2024_M1_Secc3!D160="","",CNGE_2024_M1_Secc3!D160)</f>
        <v/>
      </c>
      <c r="E106" s="361"/>
      <c r="F106" s="361"/>
      <c r="G106" s="361"/>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170"/>
      <c r="BA106" s="170"/>
      <c r="BB106" s="170"/>
      <c r="BC106" s="170"/>
      <c r="BD106" s="170"/>
      <c r="BE106" s="170"/>
      <c r="BF106" s="170"/>
      <c r="BG106" s="170"/>
      <c r="BH106" s="170"/>
      <c r="BI106" s="170"/>
      <c r="BJ106" s="170"/>
      <c r="BK106" s="170"/>
      <c r="BL106" s="170"/>
      <c r="BM106" s="170"/>
      <c r="BN106" s="170"/>
      <c r="BO106" s="170"/>
      <c r="BP106" s="170"/>
      <c r="BQ106" s="170"/>
      <c r="BR106" s="170"/>
      <c r="BS106" s="170"/>
      <c r="BT106" s="170"/>
      <c r="BU106" s="170"/>
      <c r="BV106" s="170"/>
      <c r="BW106" s="170"/>
      <c r="BX106" s="170"/>
      <c r="BY106" s="170"/>
      <c r="BZ106" s="170"/>
      <c r="CA106" s="170"/>
      <c r="CB106" s="170"/>
      <c r="CC106" s="170"/>
      <c r="CD106" s="170"/>
      <c r="CE106" s="170"/>
      <c r="CF106" s="170"/>
      <c r="CG106" s="170"/>
      <c r="CH106" s="170"/>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0"/>
      <c r="DF106" s="170"/>
      <c r="DG106" s="170"/>
      <c r="DH106" s="170"/>
      <c r="DI106" s="170"/>
      <c r="DJ106" s="170"/>
      <c r="DK106" s="170"/>
      <c r="DL106" s="170"/>
      <c r="DM106" s="170"/>
      <c r="DN106" s="170"/>
      <c r="DO106" s="170"/>
      <c r="DP106" s="170"/>
      <c r="DQ106" s="170"/>
      <c r="DR106" s="170"/>
      <c r="DS106" s="170"/>
      <c r="DT106" s="170"/>
      <c r="DU106" s="170"/>
      <c r="DV106" s="170"/>
      <c r="DW106" s="170"/>
      <c r="DX106" s="170"/>
      <c r="DY106" s="170"/>
      <c r="DZ106" s="170"/>
      <c r="EA106" s="170"/>
      <c r="EB106" s="170"/>
      <c r="EC106" s="170"/>
      <c r="ED106" s="170"/>
      <c r="EE106" s="170"/>
      <c r="EF106" s="170"/>
      <c r="EG106" s="170"/>
      <c r="EH106" s="170"/>
      <c r="EI106" s="170"/>
      <c r="EJ106" s="170"/>
      <c r="EK106" s="170"/>
      <c r="EL106" s="170"/>
      <c r="EM106" s="170"/>
      <c r="EN106" s="170"/>
      <c r="EO106" s="170"/>
      <c r="EP106" s="170"/>
      <c r="EQ106" s="170"/>
      <c r="ER106" s="170"/>
      <c r="ES106" s="170"/>
      <c r="ET106" s="170"/>
      <c r="EU106" s="170"/>
      <c r="EV106" s="170"/>
      <c r="EW106" s="170"/>
      <c r="EX106" s="170"/>
      <c r="EY106" s="170"/>
      <c r="EZ106" s="170"/>
      <c r="FA106" s="170"/>
      <c r="FB106" s="170"/>
      <c r="FC106" s="170"/>
      <c r="FD106" s="170"/>
      <c r="FE106" s="170"/>
      <c r="FF106" s="170"/>
      <c r="FG106" s="170"/>
      <c r="FH106" s="170"/>
      <c r="FI106" s="170"/>
      <c r="FJ106" s="170"/>
      <c r="FK106" s="170"/>
      <c r="FL106" s="170"/>
      <c r="FM106" s="170"/>
      <c r="FN106" s="170"/>
      <c r="FO106" s="170"/>
      <c r="FP106" s="170"/>
      <c r="FQ106" s="170"/>
      <c r="FR106" s="170"/>
      <c r="FS106" s="170"/>
      <c r="FT106" s="170"/>
      <c r="FU106" s="170"/>
      <c r="FV106" s="170"/>
      <c r="FW106" s="170"/>
      <c r="FX106" s="170"/>
      <c r="FY106" s="170"/>
      <c r="FZ106" s="170"/>
      <c r="GA106" s="170"/>
      <c r="GB106" s="170"/>
      <c r="GC106" s="170"/>
      <c r="GD106" s="170"/>
      <c r="GE106" s="170"/>
      <c r="GF106" s="170"/>
      <c r="GG106" s="170"/>
      <c r="GH106" s="170"/>
      <c r="GI106" s="170"/>
      <c r="GJ106" s="170"/>
      <c r="GK106" s="170"/>
      <c r="GL106" s="170"/>
      <c r="GM106" s="170"/>
      <c r="GN106" s="170"/>
      <c r="GO106" s="170"/>
      <c r="GP106" s="170"/>
      <c r="GQ106" s="170"/>
      <c r="GR106" s="170"/>
      <c r="GS106" s="170"/>
      <c r="GT106" s="170"/>
      <c r="GU106" s="170"/>
      <c r="GV106" s="170"/>
      <c r="GW106" s="170"/>
      <c r="GX106" s="170"/>
      <c r="GY106" s="170"/>
      <c r="GZ106" s="170"/>
      <c r="HA106" s="170"/>
      <c r="HB106" s="170"/>
      <c r="HC106" s="170"/>
      <c r="HD106" s="170"/>
      <c r="HE106" s="170"/>
      <c r="HF106" s="170"/>
      <c r="HG106" s="170"/>
      <c r="HH106" s="170"/>
      <c r="HI106" s="170"/>
      <c r="HJ106" s="170"/>
      <c r="HK106" s="170"/>
      <c r="HL106" s="170"/>
      <c r="HM106" s="170"/>
      <c r="HN106" s="170"/>
      <c r="HO106" s="170"/>
      <c r="HP106" s="170"/>
      <c r="HQ106" s="170"/>
      <c r="HR106" s="170"/>
      <c r="HS106" s="170"/>
      <c r="HT106" s="170"/>
      <c r="HU106" s="170"/>
      <c r="HV106" s="170"/>
      <c r="HW106" s="170"/>
      <c r="HX106" s="170"/>
      <c r="HY106" s="170"/>
      <c r="HZ106" s="170"/>
      <c r="IA106" s="170"/>
      <c r="IB106" s="170"/>
      <c r="IC106" s="170"/>
      <c r="ID106" s="170"/>
      <c r="IE106" s="170"/>
      <c r="IF106" s="170"/>
      <c r="IG106" s="170"/>
      <c r="IH106" s="170"/>
      <c r="II106" s="170"/>
      <c r="IJ106" s="170"/>
      <c r="IK106" s="170"/>
      <c r="IL106" s="170"/>
      <c r="IM106" s="170"/>
      <c r="IN106" s="170"/>
      <c r="IO106" s="170"/>
      <c r="IP106" s="170"/>
      <c r="IQ106" s="170"/>
      <c r="IR106" s="170"/>
      <c r="IS106" s="170"/>
      <c r="IT106" s="170"/>
      <c r="IU106" s="170"/>
      <c r="IV106" s="170"/>
      <c r="IW106" s="170"/>
      <c r="IX106" s="170"/>
      <c r="IY106" s="170"/>
      <c r="IZ106" s="170"/>
      <c r="JA106" s="170"/>
      <c r="JB106" s="170"/>
      <c r="JC106" s="170"/>
      <c r="JD106" s="170"/>
      <c r="JE106" s="170"/>
      <c r="JF106" s="170"/>
      <c r="JG106" s="170"/>
      <c r="JH106" s="170"/>
      <c r="JI106" s="170"/>
      <c r="JJ106" s="170"/>
      <c r="JK106" s="170"/>
      <c r="JL106" s="170"/>
      <c r="JM106" s="170"/>
      <c r="JN106" s="170"/>
      <c r="JO106" s="170"/>
      <c r="JP106" s="170"/>
      <c r="JQ106" s="170"/>
      <c r="JR106" s="170"/>
      <c r="JS106" s="170"/>
      <c r="JT106" s="170"/>
      <c r="JU106" s="170"/>
      <c r="JV106" s="170"/>
      <c r="JW106" s="170"/>
      <c r="JX106" s="170"/>
      <c r="JY106" s="170"/>
      <c r="JZ106" s="170"/>
      <c r="KA106" s="170"/>
      <c r="KB106" s="170"/>
      <c r="KC106" s="170"/>
      <c r="KD106" s="170"/>
      <c r="KE106" s="170"/>
      <c r="KF106" s="170"/>
      <c r="KG106" s="170"/>
      <c r="KH106" s="170"/>
      <c r="KI106" s="170"/>
      <c r="KJ106" s="170"/>
      <c r="KK106" s="170"/>
      <c r="KL106" s="170"/>
      <c r="KM106" s="170"/>
      <c r="KN106" s="170"/>
      <c r="KO106" s="170"/>
      <c r="KP106" s="170"/>
      <c r="KQ106" s="170"/>
      <c r="KR106" s="170"/>
      <c r="KS106" s="170"/>
      <c r="KT106" s="170"/>
      <c r="KU106" s="170"/>
      <c r="KV106" s="170"/>
      <c r="KW106" s="170"/>
      <c r="KX106" s="170"/>
      <c r="KY106" s="170"/>
      <c r="KZ106" s="170"/>
      <c r="LA106" s="170"/>
      <c r="LB106" s="170"/>
      <c r="LC106" s="170"/>
      <c r="LD106" s="170"/>
      <c r="LE106" s="170"/>
      <c r="LF106" s="170"/>
      <c r="LG106" s="170"/>
      <c r="LH106" s="170"/>
      <c r="LI106" s="170"/>
      <c r="LJ106" s="170"/>
      <c r="LK106" s="170"/>
      <c r="LL106" s="170"/>
      <c r="LM106" s="170"/>
      <c r="LN106" s="170"/>
      <c r="LO106" s="170"/>
      <c r="LP106" s="170"/>
      <c r="LQ106" s="170"/>
      <c r="LR106" s="170"/>
      <c r="LS106" s="170"/>
      <c r="LT106" s="170"/>
      <c r="LU106" s="170"/>
      <c r="LV106" s="170"/>
      <c r="LW106" s="170"/>
      <c r="LX106" s="170"/>
      <c r="LY106" s="170"/>
      <c r="LZ106" s="170"/>
      <c r="MA106" s="170"/>
      <c r="MB106" s="170"/>
      <c r="MC106" s="170"/>
      <c r="MD106" s="170"/>
      <c r="ME106" s="170"/>
      <c r="MF106" s="170"/>
      <c r="MG106" s="170"/>
      <c r="MH106" s="170"/>
      <c r="MI106" s="170"/>
      <c r="MJ106" s="170"/>
      <c r="MK106" s="170"/>
      <c r="ML106" s="170"/>
      <c r="MM106" s="170"/>
      <c r="MN106" s="170"/>
      <c r="MO106" s="170"/>
      <c r="MP106" s="170"/>
      <c r="MQ106" s="170"/>
      <c r="MR106" s="170"/>
      <c r="MS106" s="170"/>
      <c r="MT106" s="170"/>
      <c r="MU106" s="170"/>
      <c r="MV106" s="170"/>
      <c r="MW106" s="170"/>
      <c r="MX106" s="170"/>
      <c r="MY106" s="170"/>
      <c r="MZ106" s="170"/>
      <c r="NA106" s="170"/>
      <c r="NB106" s="170"/>
      <c r="NC106" s="170"/>
      <c r="ND106" s="170"/>
      <c r="NE106" s="170"/>
      <c r="NF106" s="170"/>
      <c r="NG106" s="170"/>
      <c r="NH106" s="170"/>
      <c r="NI106" s="170"/>
      <c r="NJ106" s="170"/>
      <c r="NK106" s="170"/>
      <c r="NL106" s="170"/>
      <c r="NM106" s="170"/>
      <c r="NN106" s="170"/>
      <c r="NO106" s="170"/>
      <c r="NP106" s="170"/>
      <c r="NQ106" s="170"/>
      <c r="NR106" s="170"/>
      <c r="NS106" s="170"/>
      <c r="NT106" s="170"/>
      <c r="NU106" s="170"/>
      <c r="NV106" s="170"/>
      <c r="NW106" s="170"/>
      <c r="NX106" s="170"/>
      <c r="NY106" s="170"/>
      <c r="NZ106" s="170"/>
      <c r="OA106" s="170"/>
      <c r="OB106" s="170"/>
      <c r="OC106" s="170"/>
      <c r="OD106" s="170"/>
      <c r="OE106" s="170"/>
      <c r="OF106" s="170"/>
      <c r="OG106" s="170"/>
      <c r="OH106" s="170"/>
      <c r="OI106" s="170"/>
      <c r="OJ106" s="170"/>
      <c r="OK106" s="170"/>
      <c r="OL106" s="170"/>
      <c r="OM106" s="170"/>
      <c r="ON106" s="170"/>
      <c r="OO106" s="170"/>
      <c r="OP106" s="170"/>
      <c r="OQ106" s="170"/>
      <c r="OR106" s="170"/>
      <c r="OS106" s="170"/>
      <c r="OT106" s="170"/>
      <c r="OU106" s="170"/>
      <c r="OV106" s="170"/>
      <c r="OW106" s="170"/>
      <c r="OX106" s="170"/>
      <c r="OY106" s="170"/>
      <c r="OZ106" s="170"/>
      <c r="PA106" s="170"/>
      <c r="PB106" s="170"/>
      <c r="PC106" s="170"/>
      <c r="PD106" s="170"/>
      <c r="PE106" s="170"/>
      <c r="PF106" s="170"/>
      <c r="PG106" s="170"/>
      <c r="PH106" s="170"/>
      <c r="PI106" s="170"/>
      <c r="PJ106" s="170"/>
      <c r="PK106" s="170"/>
      <c r="PL106" s="170"/>
      <c r="PM106" s="170"/>
      <c r="PN106" s="170"/>
      <c r="PO106" s="170"/>
      <c r="PP106" s="170"/>
      <c r="PQ106" s="170"/>
      <c r="PR106" s="170"/>
      <c r="PS106" s="170"/>
      <c r="PT106" s="170"/>
      <c r="PU106" s="170"/>
      <c r="PV106" s="170"/>
      <c r="PW106" s="170"/>
      <c r="PX106" s="170"/>
      <c r="PY106" s="170"/>
      <c r="PZ106" s="170"/>
      <c r="QA106" s="170"/>
      <c r="QB106" s="170"/>
      <c r="QC106" s="170"/>
      <c r="QD106" s="170"/>
      <c r="QE106" s="170"/>
      <c r="QF106" s="170"/>
      <c r="QG106" s="170"/>
      <c r="QH106" s="170"/>
      <c r="QI106" s="170"/>
      <c r="QJ106" s="170"/>
      <c r="QK106" s="170"/>
      <c r="QL106" s="170"/>
      <c r="QM106" s="170"/>
      <c r="QN106" s="170"/>
      <c r="QO106" s="170"/>
      <c r="QP106" s="170"/>
      <c r="QQ106" s="170"/>
      <c r="QR106" s="170"/>
      <c r="QS106" s="170"/>
      <c r="QT106" s="170"/>
      <c r="QU106" s="170"/>
      <c r="QV106" s="170"/>
      <c r="QW106" s="170"/>
      <c r="QX106" s="170"/>
      <c r="QY106" s="170"/>
      <c r="QZ106" s="170"/>
      <c r="RA106" s="170"/>
      <c r="RB106" s="170"/>
      <c r="RC106" s="170"/>
      <c r="RD106" s="170"/>
      <c r="RE106" s="170"/>
      <c r="RF106" s="170"/>
      <c r="RG106" s="170"/>
      <c r="RH106" s="170"/>
      <c r="RI106" s="170"/>
      <c r="RJ106" s="170"/>
      <c r="RK106" s="170"/>
      <c r="RL106" s="170"/>
      <c r="RM106" s="170"/>
      <c r="RN106" s="170"/>
      <c r="RO106" s="170"/>
      <c r="RP106" s="170"/>
      <c r="RQ106" s="170"/>
      <c r="RR106" s="170"/>
      <c r="RS106" s="170"/>
      <c r="RT106" s="170"/>
      <c r="RU106" s="170"/>
      <c r="RV106" s="170"/>
      <c r="RW106" s="170"/>
      <c r="RX106" s="170"/>
      <c r="RY106" s="170"/>
      <c r="RZ106" s="170"/>
      <c r="SA106" s="170"/>
      <c r="SB106" s="170"/>
      <c r="SC106" s="170"/>
      <c r="SD106" s="170"/>
      <c r="SE106" s="170"/>
      <c r="SF106" s="170"/>
      <c r="SG106" s="170"/>
      <c r="SH106" s="170"/>
      <c r="SI106" s="170"/>
      <c r="SJ106" s="170"/>
      <c r="SK106" s="170"/>
      <c r="SL106" s="170"/>
      <c r="SM106" s="170"/>
      <c r="SN106" s="170"/>
      <c r="SO106" s="170"/>
      <c r="SP106" s="170"/>
      <c r="SQ106" s="170"/>
      <c r="SR106" s="170"/>
      <c r="SS106" s="170"/>
      <c r="ST106" s="170"/>
      <c r="SU106" s="170"/>
      <c r="SV106" s="170"/>
      <c r="SW106" s="170"/>
      <c r="SX106" s="170"/>
      <c r="SY106" s="170"/>
      <c r="SZ106" s="170"/>
      <c r="TA106" s="170"/>
      <c r="TB106" s="170"/>
      <c r="TC106" s="170"/>
      <c r="TD106" s="170"/>
      <c r="TE106" s="170"/>
      <c r="TF106" s="170"/>
      <c r="TG106" s="170"/>
      <c r="TH106" s="170"/>
      <c r="TI106" s="170"/>
      <c r="TJ106" s="170"/>
      <c r="TK106" s="170"/>
      <c r="TL106" s="170"/>
      <c r="TM106" s="170"/>
      <c r="TN106" s="170"/>
      <c r="TO106" s="170"/>
      <c r="TP106" s="170"/>
      <c r="TQ106" s="170"/>
      <c r="TR106" s="170"/>
      <c r="TS106" s="170"/>
      <c r="TT106" s="170"/>
      <c r="TU106" s="170"/>
      <c r="TV106" s="170"/>
      <c r="TW106" s="170"/>
      <c r="TX106" s="170"/>
      <c r="TY106" s="170"/>
      <c r="TZ106" s="170"/>
      <c r="UA106" s="170"/>
      <c r="UB106" s="170"/>
      <c r="UC106" s="170"/>
      <c r="UD106" s="170"/>
      <c r="UE106" s="170"/>
      <c r="UF106" s="170"/>
      <c r="UG106" s="170"/>
      <c r="UH106" s="170"/>
      <c r="UI106" s="170"/>
      <c r="UJ106" s="170"/>
      <c r="UK106" s="170"/>
      <c r="UL106" s="170"/>
      <c r="UM106" s="170"/>
      <c r="UN106" s="170"/>
      <c r="UO106" s="170"/>
      <c r="UP106" s="170"/>
      <c r="UQ106" s="170"/>
      <c r="UR106" s="170"/>
      <c r="US106" s="170"/>
      <c r="UT106" s="170"/>
      <c r="UU106" s="170"/>
      <c r="UV106" s="170"/>
      <c r="UW106" s="170"/>
      <c r="UX106" s="170"/>
      <c r="UY106" s="170"/>
      <c r="UZ106" s="170"/>
      <c r="VA106" s="170"/>
      <c r="VB106" s="170"/>
      <c r="VC106" s="170"/>
      <c r="VD106" s="170"/>
      <c r="VE106" s="170"/>
      <c r="VF106" s="170"/>
      <c r="VG106" s="170"/>
      <c r="VH106" s="170"/>
      <c r="VI106" s="170"/>
      <c r="VJ106" s="170"/>
      <c r="VM106" s="171">
        <f>IF(AND($VQ106&gt;0,COUNTA(H106:VJ106)=0),0,IF(AND(COUNTBLANK(D106)=0,CNGE_2024_M1_Secc3!$Q749="X",COUNTA(H106:VJ106)=0),0,IF(AND(COUNTBLANK(D106)=0,CNGE_2024_M1_Secc3!$Q749="",COUNTA(H106:VJ106)&gt;0),0,IF(AND(COUNTBLANK(D106)=1,COUNTA(H106:VJ106)=0),0,1))))</f>
        <v>0</v>
      </c>
      <c r="VN106" s="194">
        <f t="shared" si="1"/>
        <v>0</v>
      </c>
      <c r="VO106" s="200">
        <f>IF(AND(CNGE_2024_M1_Secc3!$Q749="X",COUNTA(H106:VJ106)&gt;0),1,0)</f>
        <v>0</v>
      </c>
      <c r="VP106" s="211">
        <f>IF(SUM(H106:VJ106)=SUM(CNGE_2024_M1_Secc3!S749:AD749),0,1)</f>
        <v>0</v>
      </c>
      <c r="VQ106" s="200">
        <f>IF(COUNTIF(CNGE_2024_M1_Secc3!M160,"NA")&gt;0,1,IF(AND(CNGE_2024_M1_Secc3!S160&lt;&gt;"",CNGE_2024_M1_Secc3!S160&lt;&gt;1),1,0))</f>
        <v>0</v>
      </c>
    </row>
    <row r="107" spans="1:589" customFormat="1" ht="15" customHeight="1">
      <c r="A107" s="115"/>
      <c r="B107" s="87"/>
      <c r="C107" s="32" t="s">
        <v>163</v>
      </c>
      <c r="D107" s="361" t="str">
        <f>IF(CNGE_2024_M1_Secc3!D161="","",CNGE_2024_M1_Secc3!D161)</f>
        <v/>
      </c>
      <c r="E107" s="361"/>
      <c r="F107" s="361"/>
      <c r="G107" s="361"/>
      <c r="H107" s="170"/>
      <c r="I107" s="170"/>
      <c r="J107" s="170"/>
      <c r="K107" s="170"/>
      <c r="L107" s="170"/>
      <c r="M107" s="170"/>
      <c r="N107" s="170"/>
      <c r="O107" s="170"/>
      <c r="P107" s="170"/>
      <c r="Q107" s="170"/>
      <c r="R107" s="170"/>
      <c r="S107" s="170"/>
      <c r="T107" s="170"/>
      <c r="U107" s="170"/>
      <c r="V107" s="170"/>
      <c r="W107" s="170"/>
      <c r="X107" s="170"/>
      <c r="Y107" s="170"/>
      <c r="Z107" s="170"/>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170"/>
      <c r="BA107" s="170"/>
      <c r="BB107" s="170"/>
      <c r="BC107" s="170"/>
      <c r="BD107" s="170"/>
      <c r="BE107" s="170"/>
      <c r="BF107" s="170"/>
      <c r="BG107" s="170"/>
      <c r="BH107" s="170"/>
      <c r="BI107" s="170"/>
      <c r="BJ107" s="170"/>
      <c r="BK107" s="170"/>
      <c r="BL107" s="170"/>
      <c r="BM107" s="170"/>
      <c r="BN107" s="170"/>
      <c r="BO107" s="170"/>
      <c r="BP107" s="170"/>
      <c r="BQ107" s="170"/>
      <c r="BR107" s="170"/>
      <c r="BS107" s="170"/>
      <c r="BT107" s="170"/>
      <c r="BU107" s="170"/>
      <c r="BV107" s="170"/>
      <c r="BW107" s="170"/>
      <c r="BX107" s="170"/>
      <c r="BY107" s="170"/>
      <c r="BZ107" s="170"/>
      <c r="CA107" s="170"/>
      <c r="CB107" s="170"/>
      <c r="CC107" s="170"/>
      <c r="CD107" s="170"/>
      <c r="CE107" s="170"/>
      <c r="CF107" s="170"/>
      <c r="CG107" s="170"/>
      <c r="CH107" s="170"/>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0"/>
      <c r="DF107" s="170"/>
      <c r="DG107" s="170"/>
      <c r="DH107" s="170"/>
      <c r="DI107" s="170"/>
      <c r="DJ107" s="170"/>
      <c r="DK107" s="170"/>
      <c r="DL107" s="170"/>
      <c r="DM107" s="170"/>
      <c r="DN107" s="170"/>
      <c r="DO107" s="170"/>
      <c r="DP107" s="170"/>
      <c r="DQ107" s="170"/>
      <c r="DR107" s="170"/>
      <c r="DS107" s="170"/>
      <c r="DT107" s="170"/>
      <c r="DU107" s="170"/>
      <c r="DV107" s="170"/>
      <c r="DW107" s="170"/>
      <c r="DX107" s="170"/>
      <c r="DY107" s="170"/>
      <c r="DZ107" s="170"/>
      <c r="EA107" s="170"/>
      <c r="EB107" s="170"/>
      <c r="EC107" s="170"/>
      <c r="ED107" s="170"/>
      <c r="EE107" s="170"/>
      <c r="EF107" s="170"/>
      <c r="EG107" s="170"/>
      <c r="EH107" s="170"/>
      <c r="EI107" s="170"/>
      <c r="EJ107" s="170"/>
      <c r="EK107" s="170"/>
      <c r="EL107" s="170"/>
      <c r="EM107" s="170"/>
      <c r="EN107" s="170"/>
      <c r="EO107" s="170"/>
      <c r="EP107" s="170"/>
      <c r="EQ107" s="170"/>
      <c r="ER107" s="170"/>
      <c r="ES107" s="170"/>
      <c r="ET107" s="170"/>
      <c r="EU107" s="170"/>
      <c r="EV107" s="170"/>
      <c r="EW107" s="170"/>
      <c r="EX107" s="170"/>
      <c r="EY107" s="170"/>
      <c r="EZ107" s="170"/>
      <c r="FA107" s="170"/>
      <c r="FB107" s="170"/>
      <c r="FC107" s="170"/>
      <c r="FD107" s="170"/>
      <c r="FE107" s="170"/>
      <c r="FF107" s="170"/>
      <c r="FG107" s="170"/>
      <c r="FH107" s="170"/>
      <c r="FI107" s="170"/>
      <c r="FJ107" s="170"/>
      <c r="FK107" s="170"/>
      <c r="FL107" s="170"/>
      <c r="FM107" s="170"/>
      <c r="FN107" s="170"/>
      <c r="FO107" s="170"/>
      <c r="FP107" s="170"/>
      <c r="FQ107" s="170"/>
      <c r="FR107" s="170"/>
      <c r="FS107" s="170"/>
      <c r="FT107" s="170"/>
      <c r="FU107" s="170"/>
      <c r="FV107" s="170"/>
      <c r="FW107" s="170"/>
      <c r="FX107" s="170"/>
      <c r="FY107" s="170"/>
      <c r="FZ107" s="170"/>
      <c r="GA107" s="170"/>
      <c r="GB107" s="170"/>
      <c r="GC107" s="170"/>
      <c r="GD107" s="170"/>
      <c r="GE107" s="170"/>
      <c r="GF107" s="170"/>
      <c r="GG107" s="170"/>
      <c r="GH107" s="170"/>
      <c r="GI107" s="170"/>
      <c r="GJ107" s="170"/>
      <c r="GK107" s="170"/>
      <c r="GL107" s="170"/>
      <c r="GM107" s="170"/>
      <c r="GN107" s="170"/>
      <c r="GO107" s="170"/>
      <c r="GP107" s="170"/>
      <c r="GQ107" s="170"/>
      <c r="GR107" s="170"/>
      <c r="GS107" s="170"/>
      <c r="GT107" s="170"/>
      <c r="GU107" s="170"/>
      <c r="GV107" s="170"/>
      <c r="GW107" s="170"/>
      <c r="GX107" s="170"/>
      <c r="GY107" s="170"/>
      <c r="GZ107" s="170"/>
      <c r="HA107" s="170"/>
      <c r="HB107" s="170"/>
      <c r="HC107" s="170"/>
      <c r="HD107" s="170"/>
      <c r="HE107" s="170"/>
      <c r="HF107" s="170"/>
      <c r="HG107" s="170"/>
      <c r="HH107" s="170"/>
      <c r="HI107" s="170"/>
      <c r="HJ107" s="170"/>
      <c r="HK107" s="170"/>
      <c r="HL107" s="170"/>
      <c r="HM107" s="170"/>
      <c r="HN107" s="170"/>
      <c r="HO107" s="170"/>
      <c r="HP107" s="170"/>
      <c r="HQ107" s="170"/>
      <c r="HR107" s="170"/>
      <c r="HS107" s="170"/>
      <c r="HT107" s="170"/>
      <c r="HU107" s="170"/>
      <c r="HV107" s="170"/>
      <c r="HW107" s="170"/>
      <c r="HX107" s="170"/>
      <c r="HY107" s="170"/>
      <c r="HZ107" s="170"/>
      <c r="IA107" s="170"/>
      <c r="IB107" s="170"/>
      <c r="IC107" s="170"/>
      <c r="ID107" s="170"/>
      <c r="IE107" s="170"/>
      <c r="IF107" s="170"/>
      <c r="IG107" s="170"/>
      <c r="IH107" s="170"/>
      <c r="II107" s="170"/>
      <c r="IJ107" s="170"/>
      <c r="IK107" s="170"/>
      <c r="IL107" s="170"/>
      <c r="IM107" s="170"/>
      <c r="IN107" s="170"/>
      <c r="IO107" s="170"/>
      <c r="IP107" s="170"/>
      <c r="IQ107" s="170"/>
      <c r="IR107" s="170"/>
      <c r="IS107" s="170"/>
      <c r="IT107" s="170"/>
      <c r="IU107" s="170"/>
      <c r="IV107" s="170"/>
      <c r="IW107" s="170"/>
      <c r="IX107" s="170"/>
      <c r="IY107" s="170"/>
      <c r="IZ107" s="170"/>
      <c r="JA107" s="170"/>
      <c r="JB107" s="170"/>
      <c r="JC107" s="170"/>
      <c r="JD107" s="170"/>
      <c r="JE107" s="170"/>
      <c r="JF107" s="170"/>
      <c r="JG107" s="170"/>
      <c r="JH107" s="170"/>
      <c r="JI107" s="170"/>
      <c r="JJ107" s="170"/>
      <c r="JK107" s="170"/>
      <c r="JL107" s="170"/>
      <c r="JM107" s="170"/>
      <c r="JN107" s="170"/>
      <c r="JO107" s="170"/>
      <c r="JP107" s="170"/>
      <c r="JQ107" s="170"/>
      <c r="JR107" s="170"/>
      <c r="JS107" s="170"/>
      <c r="JT107" s="170"/>
      <c r="JU107" s="170"/>
      <c r="JV107" s="170"/>
      <c r="JW107" s="170"/>
      <c r="JX107" s="170"/>
      <c r="JY107" s="170"/>
      <c r="JZ107" s="170"/>
      <c r="KA107" s="170"/>
      <c r="KB107" s="170"/>
      <c r="KC107" s="170"/>
      <c r="KD107" s="170"/>
      <c r="KE107" s="170"/>
      <c r="KF107" s="170"/>
      <c r="KG107" s="170"/>
      <c r="KH107" s="170"/>
      <c r="KI107" s="170"/>
      <c r="KJ107" s="170"/>
      <c r="KK107" s="170"/>
      <c r="KL107" s="170"/>
      <c r="KM107" s="170"/>
      <c r="KN107" s="170"/>
      <c r="KO107" s="170"/>
      <c r="KP107" s="170"/>
      <c r="KQ107" s="170"/>
      <c r="KR107" s="170"/>
      <c r="KS107" s="170"/>
      <c r="KT107" s="170"/>
      <c r="KU107" s="170"/>
      <c r="KV107" s="170"/>
      <c r="KW107" s="170"/>
      <c r="KX107" s="170"/>
      <c r="KY107" s="170"/>
      <c r="KZ107" s="170"/>
      <c r="LA107" s="170"/>
      <c r="LB107" s="170"/>
      <c r="LC107" s="170"/>
      <c r="LD107" s="170"/>
      <c r="LE107" s="170"/>
      <c r="LF107" s="170"/>
      <c r="LG107" s="170"/>
      <c r="LH107" s="170"/>
      <c r="LI107" s="170"/>
      <c r="LJ107" s="170"/>
      <c r="LK107" s="170"/>
      <c r="LL107" s="170"/>
      <c r="LM107" s="170"/>
      <c r="LN107" s="170"/>
      <c r="LO107" s="170"/>
      <c r="LP107" s="170"/>
      <c r="LQ107" s="170"/>
      <c r="LR107" s="170"/>
      <c r="LS107" s="170"/>
      <c r="LT107" s="170"/>
      <c r="LU107" s="170"/>
      <c r="LV107" s="170"/>
      <c r="LW107" s="170"/>
      <c r="LX107" s="170"/>
      <c r="LY107" s="170"/>
      <c r="LZ107" s="170"/>
      <c r="MA107" s="170"/>
      <c r="MB107" s="170"/>
      <c r="MC107" s="170"/>
      <c r="MD107" s="170"/>
      <c r="ME107" s="170"/>
      <c r="MF107" s="170"/>
      <c r="MG107" s="170"/>
      <c r="MH107" s="170"/>
      <c r="MI107" s="170"/>
      <c r="MJ107" s="170"/>
      <c r="MK107" s="170"/>
      <c r="ML107" s="170"/>
      <c r="MM107" s="170"/>
      <c r="MN107" s="170"/>
      <c r="MO107" s="170"/>
      <c r="MP107" s="170"/>
      <c r="MQ107" s="170"/>
      <c r="MR107" s="170"/>
      <c r="MS107" s="170"/>
      <c r="MT107" s="170"/>
      <c r="MU107" s="170"/>
      <c r="MV107" s="170"/>
      <c r="MW107" s="170"/>
      <c r="MX107" s="170"/>
      <c r="MY107" s="170"/>
      <c r="MZ107" s="170"/>
      <c r="NA107" s="170"/>
      <c r="NB107" s="170"/>
      <c r="NC107" s="170"/>
      <c r="ND107" s="170"/>
      <c r="NE107" s="170"/>
      <c r="NF107" s="170"/>
      <c r="NG107" s="170"/>
      <c r="NH107" s="170"/>
      <c r="NI107" s="170"/>
      <c r="NJ107" s="170"/>
      <c r="NK107" s="170"/>
      <c r="NL107" s="170"/>
      <c r="NM107" s="170"/>
      <c r="NN107" s="170"/>
      <c r="NO107" s="170"/>
      <c r="NP107" s="170"/>
      <c r="NQ107" s="170"/>
      <c r="NR107" s="170"/>
      <c r="NS107" s="170"/>
      <c r="NT107" s="170"/>
      <c r="NU107" s="170"/>
      <c r="NV107" s="170"/>
      <c r="NW107" s="170"/>
      <c r="NX107" s="170"/>
      <c r="NY107" s="170"/>
      <c r="NZ107" s="170"/>
      <c r="OA107" s="170"/>
      <c r="OB107" s="170"/>
      <c r="OC107" s="170"/>
      <c r="OD107" s="170"/>
      <c r="OE107" s="170"/>
      <c r="OF107" s="170"/>
      <c r="OG107" s="170"/>
      <c r="OH107" s="170"/>
      <c r="OI107" s="170"/>
      <c r="OJ107" s="170"/>
      <c r="OK107" s="170"/>
      <c r="OL107" s="170"/>
      <c r="OM107" s="170"/>
      <c r="ON107" s="170"/>
      <c r="OO107" s="170"/>
      <c r="OP107" s="170"/>
      <c r="OQ107" s="170"/>
      <c r="OR107" s="170"/>
      <c r="OS107" s="170"/>
      <c r="OT107" s="170"/>
      <c r="OU107" s="170"/>
      <c r="OV107" s="170"/>
      <c r="OW107" s="170"/>
      <c r="OX107" s="170"/>
      <c r="OY107" s="170"/>
      <c r="OZ107" s="170"/>
      <c r="PA107" s="170"/>
      <c r="PB107" s="170"/>
      <c r="PC107" s="170"/>
      <c r="PD107" s="170"/>
      <c r="PE107" s="170"/>
      <c r="PF107" s="170"/>
      <c r="PG107" s="170"/>
      <c r="PH107" s="170"/>
      <c r="PI107" s="170"/>
      <c r="PJ107" s="170"/>
      <c r="PK107" s="170"/>
      <c r="PL107" s="170"/>
      <c r="PM107" s="170"/>
      <c r="PN107" s="170"/>
      <c r="PO107" s="170"/>
      <c r="PP107" s="170"/>
      <c r="PQ107" s="170"/>
      <c r="PR107" s="170"/>
      <c r="PS107" s="170"/>
      <c r="PT107" s="170"/>
      <c r="PU107" s="170"/>
      <c r="PV107" s="170"/>
      <c r="PW107" s="170"/>
      <c r="PX107" s="170"/>
      <c r="PY107" s="170"/>
      <c r="PZ107" s="170"/>
      <c r="QA107" s="170"/>
      <c r="QB107" s="170"/>
      <c r="QC107" s="170"/>
      <c r="QD107" s="170"/>
      <c r="QE107" s="170"/>
      <c r="QF107" s="170"/>
      <c r="QG107" s="170"/>
      <c r="QH107" s="170"/>
      <c r="QI107" s="170"/>
      <c r="QJ107" s="170"/>
      <c r="QK107" s="170"/>
      <c r="QL107" s="170"/>
      <c r="QM107" s="170"/>
      <c r="QN107" s="170"/>
      <c r="QO107" s="170"/>
      <c r="QP107" s="170"/>
      <c r="QQ107" s="170"/>
      <c r="QR107" s="170"/>
      <c r="QS107" s="170"/>
      <c r="QT107" s="170"/>
      <c r="QU107" s="170"/>
      <c r="QV107" s="170"/>
      <c r="QW107" s="170"/>
      <c r="QX107" s="170"/>
      <c r="QY107" s="170"/>
      <c r="QZ107" s="170"/>
      <c r="RA107" s="170"/>
      <c r="RB107" s="170"/>
      <c r="RC107" s="170"/>
      <c r="RD107" s="170"/>
      <c r="RE107" s="170"/>
      <c r="RF107" s="170"/>
      <c r="RG107" s="170"/>
      <c r="RH107" s="170"/>
      <c r="RI107" s="170"/>
      <c r="RJ107" s="170"/>
      <c r="RK107" s="170"/>
      <c r="RL107" s="170"/>
      <c r="RM107" s="170"/>
      <c r="RN107" s="170"/>
      <c r="RO107" s="170"/>
      <c r="RP107" s="170"/>
      <c r="RQ107" s="170"/>
      <c r="RR107" s="170"/>
      <c r="RS107" s="170"/>
      <c r="RT107" s="170"/>
      <c r="RU107" s="170"/>
      <c r="RV107" s="170"/>
      <c r="RW107" s="170"/>
      <c r="RX107" s="170"/>
      <c r="RY107" s="170"/>
      <c r="RZ107" s="170"/>
      <c r="SA107" s="170"/>
      <c r="SB107" s="170"/>
      <c r="SC107" s="170"/>
      <c r="SD107" s="170"/>
      <c r="SE107" s="170"/>
      <c r="SF107" s="170"/>
      <c r="SG107" s="170"/>
      <c r="SH107" s="170"/>
      <c r="SI107" s="170"/>
      <c r="SJ107" s="170"/>
      <c r="SK107" s="170"/>
      <c r="SL107" s="170"/>
      <c r="SM107" s="170"/>
      <c r="SN107" s="170"/>
      <c r="SO107" s="170"/>
      <c r="SP107" s="170"/>
      <c r="SQ107" s="170"/>
      <c r="SR107" s="170"/>
      <c r="SS107" s="170"/>
      <c r="ST107" s="170"/>
      <c r="SU107" s="170"/>
      <c r="SV107" s="170"/>
      <c r="SW107" s="170"/>
      <c r="SX107" s="170"/>
      <c r="SY107" s="170"/>
      <c r="SZ107" s="170"/>
      <c r="TA107" s="170"/>
      <c r="TB107" s="170"/>
      <c r="TC107" s="170"/>
      <c r="TD107" s="170"/>
      <c r="TE107" s="170"/>
      <c r="TF107" s="170"/>
      <c r="TG107" s="170"/>
      <c r="TH107" s="170"/>
      <c r="TI107" s="170"/>
      <c r="TJ107" s="170"/>
      <c r="TK107" s="170"/>
      <c r="TL107" s="170"/>
      <c r="TM107" s="170"/>
      <c r="TN107" s="170"/>
      <c r="TO107" s="170"/>
      <c r="TP107" s="170"/>
      <c r="TQ107" s="170"/>
      <c r="TR107" s="170"/>
      <c r="TS107" s="170"/>
      <c r="TT107" s="170"/>
      <c r="TU107" s="170"/>
      <c r="TV107" s="170"/>
      <c r="TW107" s="170"/>
      <c r="TX107" s="170"/>
      <c r="TY107" s="170"/>
      <c r="TZ107" s="170"/>
      <c r="UA107" s="170"/>
      <c r="UB107" s="170"/>
      <c r="UC107" s="170"/>
      <c r="UD107" s="170"/>
      <c r="UE107" s="170"/>
      <c r="UF107" s="170"/>
      <c r="UG107" s="170"/>
      <c r="UH107" s="170"/>
      <c r="UI107" s="170"/>
      <c r="UJ107" s="170"/>
      <c r="UK107" s="170"/>
      <c r="UL107" s="170"/>
      <c r="UM107" s="170"/>
      <c r="UN107" s="170"/>
      <c r="UO107" s="170"/>
      <c r="UP107" s="170"/>
      <c r="UQ107" s="170"/>
      <c r="UR107" s="170"/>
      <c r="US107" s="170"/>
      <c r="UT107" s="170"/>
      <c r="UU107" s="170"/>
      <c r="UV107" s="170"/>
      <c r="UW107" s="170"/>
      <c r="UX107" s="170"/>
      <c r="UY107" s="170"/>
      <c r="UZ107" s="170"/>
      <c r="VA107" s="170"/>
      <c r="VB107" s="170"/>
      <c r="VC107" s="170"/>
      <c r="VD107" s="170"/>
      <c r="VE107" s="170"/>
      <c r="VF107" s="170"/>
      <c r="VG107" s="170"/>
      <c r="VH107" s="170"/>
      <c r="VI107" s="170"/>
      <c r="VJ107" s="170"/>
      <c r="VM107" s="171">
        <f>IF(AND($VQ107&gt;0,COUNTA(H107:VJ107)=0),0,IF(AND(COUNTBLANK(D107)=0,CNGE_2024_M1_Secc3!$Q750="X",COUNTA(H107:VJ107)=0),0,IF(AND(COUNTBLANK(D107)=0,CNGE_2024_M1_Secc3!$Q750="",COUNTA(H107:VJ107)&gt;0),0,IF(AND(COUNTBLANK(D107)=1,COUNTA(H107:VJ107)=0),0,1))))</f>
        <v>0</v>
      </c>
      <c r="VN107" s="194">
        <f t="shared" si="1"/>
        <v>0</v>
      </c>
      <c r="VO107" s="200">
        <f>IF(AND(CNGE_2024_M1_Secc3!$Q750="X",COUNTA(H107:VJ107)&gt;0),1,0)</f>
        <v>0</v>
      </c>
      <c r="VP107" s="211">
        <f>IF(SUM(H107:VJ107)=SUM(CNGE_2024_M1_Secc3!S750:AD750),0,1)</f>
        <v>0</v>
      </c>
      <c r="VQ107" s="200">
        <f>IF(COUNTIF(CNGE_2024_M1_Secc3!M161,"NA")&gt;0,1,IF(AND(CNGE_2024_M1_Secc3!S161&lt;&gt;"",CNGE_2024_M1_Secc3!S161&lt;&gt;1),1,0))</f>
        <v>0</v>
      </c>
    </row>
    <row r="108" spans="1:589" customFormat="1" ht="15" customHeight="1">
      <c r="A108" s="115"/>
      <c r="B108" s="87"/>
      <c r="C108" s="32" t="s">
        <v>164</v>
      </c>
      <c r="D108" s="361" t="str">
        <f>IF(CNGE_2024_M1_Secc3!D162="","",CNGE_2024_M1_Secc3!D162)</f>
        <v/>
      </c>
      <c r="E108" s="361"/>
      <c r="F108" s="361"/>
      <c r="G108" s="361"/>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c r="FA108" s="170"/>
      <c r="FB108" s="170"/>
      <c r="FC108" s="170"/>
      <c r="FD108" s="170"/>
      <c r="FE108" s="170"/>
      <c r="FF108" s="170"/>
      <c r="FG108" s="170"/>
      <c r="FH108" s="170"/>
      <c r="FI108" s="170"/>
      <c r="FJ108" s="170"/>
      <c r="FK108" s="170"/>
      <c r="FL108" s="170"/>
      <c r="FM108" s="170"/>
      <c r="FN108" s="170"/>
      <c r="FO108" s="170"/>
      <c r="FP108" s="170"/>
      <c r="FQ108" s="170"/>
      <c r="FR108" s="170"/>
      <c r="FS108" s="170"/>
      <c r="FT108" s="170"/>
      <c r="FU108" s="170"/>
      <c r="FV108" s="170"/>
      <c r="FW108" s="170"/>
      <c r="FX108" s="170"/>
      <c r="FY108" s="170"/>
      <c r="FZ108" s="170"/>
      <c r="GA108" s="170"/>
      <c r="GB108" s="170"/>
      <c r="GC108" s="170"/>
      <c r="GD108" s="170"/>
      <c r="GE108" s="170"/>
      <c r="GF108" s="170"/>
      <c r="GG108" s="170"/>
      <c r="GH108" s="170"/>
      <c r="GI108" s="170"/>
      <c r="GJ108" s="170"/>
      <c r="GK108" s="170"/>
      <c r="GL108" s="170"/>
      <c r="GM108" s="170"/>
      <c r="GN108" s="170"/>
      <c r="GO108" s="170"/>
      <c r="GP108" s="170"/>
      <c r="GQ108" s="170"/>
      <c r="GR108" s="170"/>
      <c r="GS108" s="170"/>
      <c r="GT108" s="170"/>
      <c r="GU108" s="170"/>
      <c r="GV108" s="170"/>
      <c r="GW108" s="170"/>
      <c r="GX108" s="170"/>
      <c r="GY108" s="170"/>
      <c r="GZ108" s="170"/>
      <c r="HA108" s="170"/>
      <c r="HB108" s="170"/>
      <c r="HC108" s="170"/>
      <c r="HD108" s="170"/>
      <c r="HE108" s="170"/>
      <c r="HF108" s="170"/>
      <c r="HG108" s="170"/>
      <c r="HH108" s="170"/>
      <c r="HI108" s="170"/>
      <c r="HJ108" s="170"/>
      <c r="HK108" s="170"/>
      <c r="HL108" s="170"/>
      <c r="HM108" s="170"/>
      <c r="HN108" s="170"/>
      <c r="HO108" s="170"/>
      <c r="HP108" s="170"/>
      <c r="HQ108" s="170"/>
      <c r="HR108" s="170"/>
      <c r="HS108" s="170"/>
      <c r="HT108" s="170"/>
      <c r="HU108" s="170"/>
      <c r="HV108" s="170"/>
      <c r="HW108" s="170"/>
      <c r="HX108" s="170"/>
      <c r="HY108" s="170"/>
      <c r="HZ108" s="170"/>
      <c r="IA108" s="170"/>
      <c r="IB108" s="170"/>
      <c r="IC108" s="170"/>
      <c r="ID108" s="170"/>
      <c r="IE108" s="170"/>
      <c r="IF108" s="170"/>
      <c r="IG108" s="170"/>
      <c r="IH108" s="170"/>
      <c r="II108" s="170"/>
      <c r="IJ108" s="170"/>
      <c r="IK108" s="170"/>
      <c r="IL108" s="170"/>
      <c r="IM108" s="170"/>
      <c r="IN108" s="170"/>
      <c r="IO108" s="170"/>
      <c r="IP108" s="170"/>
      <c r="IQ108" s="170"/>
      <c r="IR108" s="170"/>
      <c r="IS108" s="170"/>
      <c r="IT108" s="170"/>
      <c r="IU108" s="170"/>
      <c r="IV108" s="170"/>
      <c r="IW108" s="170"/>
      <c r="IX108" s="170"/>
      <c r="IY108" s="170"/>
      <c r="IZ108" s="170"/>
      <c r="JA108" s="170"/>
      <c r="JB108" s="170"/>
      <c r="JC108" s="170"/>
      <c r="JD108" s="170"/>
      <c r="JE108" s="170"/>
      <c r="JF108" s="170"/>
      <c r="JG108" s="170"/>
      <c r="JH108" s="170"/>
      <c r="JI108" s="170"/>
      <c r="JJ108" s="170"/>
      <c r="JK108" s="170"/>
      <c r="JL108" s="170"/>
      <c r="JM108" s="170"/>
      <c r="JN108" s="170"/>
      <c r="JO108" s="170"/>
      <c r="JP108" s="170"/>
      <c r="JQ108" s="170"/>
      <c r="JR108" s="170"/>
      <c r="JS108" s="170"/>
      <c r="JT108" s="170"/>
      <c r="JU108" s="170"/>
      <c r="JV108" s="170"/>
      <c r="JW108" s="170"/>
      <c r="JX108" s="170"/>
      <c r="JY108" s="170"/>
      <c r="JZ108" s="170"/>
      <c r="KA108" s="170"/>
      <c r="KB108" s="170"/>
      <c r="KC108" s="170"/>
      <c r="KD108" s="170"/>
      <c r="KE108" s="170"/>
      <c r="KF108" s="170"/>
      <c r="KG108" s="170"/>
      <c r="KH108" s="170"/>
      <c r="KI108" s="170"/>
      <c r="KJ108" s="170"/>
      <c r="KK108" s="170"/>
      <c r="KL108" s="170"/>
      <c r="KM108" s="170"/>
      <c r="KN108" s="170"/>
      <c r="KO108" s="170"/>
      <c r="KP108" s="170"/>
      <c r="KQ108" s="170"/>
      <c r="KR108" s="170"/>
      <c r="KS108" s="170"/>
      <c r="KT108" s="170"/>
      <c r="KU108" s="170"/>
      <c r="KV108" s="170"/>
      <c r="KW108" s="170"/>
      <c r="KX108" s="170"/>
      <c r="KY108" s="170"/>
      <c r="KZ108" s="170"/>
      <c r="LA108" s="170"/>
      <c r="LB108" s="170"/>
      <c r="LC108" s="170"/>
      <c r="LD108" s="170"/>
      <c r="LE108" s="170"/>
      <c r="LF108" s="170"/>
      <c r="LG108" s="170"/>
      <c r="LH108" s="170"/>
      <c r="LI108" s="170"/>
      <c r="LJ108" s="170"/>
      <c r="LK108" s="170"/>
      <c r="LL108" s="170"/>
      <c r="LM108" s="170"/>
      <c r="LN108" s="170"/>
      <c r="LO108" s="170"/>
      <c r="LP108" s="170"/>
      <c r="LQ108" s="170"/>
      <c r="LR108" s="170"/>
      <c r="LS108" s="170"/>
      <c r="LT108" s="170"/>
      <c r="LU108" s="170"/>
      <c r="LV108" s="170"/>
      <c r="LW108" s="170"/>
      <c r="LX108" s="170"/>
      <c r="LY108" s="170"/>
      <c r="LZ108" s="170"/>
      <c r="MA108" s="170"/>
      <c r="MB108" s="170"/>
      <c r="MC108" s="170"/>
      <c r="MD108" s="170"/>
      <c r="ME108" s="170"/>
      <c r="MF108" s="170"/>
      <c r="MG108" s="170"/>
      <c r="MH108" s="170"/>
      <c r="MI108" s="170"/>
      <c r="MJ108" s="170"/>
      <c r="MK108" s="170"/>
      <c r="ML108" s="170"/>
      <c r="MM108" s="170"/>
      <c r="MN108" s="170"/>
      <c r="MO108" s="170"/>
      <c r="MP108" s="170"/>
      <c r="MQ108" s="170"/>
      <c r="MR108" s="170"/>
      <c r="MS108" s="170"/>
      <c r="MT108" s="170"/>
      <c r="MU108" s="170"/>
      <c r="MV108" s="170"/>
      <c r="MW108" s="170"/>
      <c r="MX108" s="170"/>
      <c r="MY108" s="170"/>
      <c r="MZ108" s="170"/>
      <c r="NA108" s="170"/>
      <c r="NB108" s="170"/>
      <c r="NC108" s="170"/>
      <c r="ND108" s="170"/>
      <c r="NE108" s="170"/>
      <c r="NF108" s="170"/>
      <c r="NG108" s="170"/>
      <c r="NH108" s="170"/>
      <c r="NI108" s="170"/>
      <c r="NJ108" s="170"/>
      <c r="NK108" s="170"/>
      <c r="NL108" s="170"/>
      <c r="NM108" s="170"/>
      <c r="NN108" s="170"/>
      <c r="NO108" s="170"/>
      <c r="NP108" s="170"/>
      <c r="NQ108" s="170"/>
      <c r="NR108" s="170"/>
      <c r="NS108" s="170"/>
      <c r="NT108" s="170"/>
      <c r="NU108" s="170"/>
      <c r="NV108" s="170"/>
      <c r="NW108" s="170"/>
      <c r="NX108" s="170"/>
      <c r="NY108" s="170"/>
      <c r="NZ108" s="170"/>
      <c r="OA108" s="170"/>
      <c r="OB108" s="170"/>
      <c r="OC108" s="170"/>
      <c r="OD108" s="170"/>
      <c r="OE108" s="170"/>
      <c r="OF108" s="170"/>
      <c r="OG108" s="170"/>
      <c r="OH108" s="170"/>
      <c r="OI108" s="170"/>
      <c r="OJ108" s="170"/>
      <c r="OK108" s="170"/>
      <c r="OL108" s="170"/>
      <c r="OM108" s="170"/>
      <c r="ON108" s="170"/>
      <c r="OO108" s="170"/>
      <c r="OP108" s="170"/>
      <c r="OQ108" s="170"/>
      <c r="OR108" s="170"/>
      <c r="OS108" s="170"/>
      <c r="OT108" s="170"/>
      <c r="OU108" s="170"/>
      <c r="OV108" s="170"/>
      <c r="OW108" s="170"/>
      <c r="OX108" s="170"/>
      <c r="OY108" s="170"/>
      <c r="OZ108" s="170"/>
      <c r="PA108" s="170"/>
      <c r="PB108" s="170"/>
      <c r="PC108" s="170"/>
      <c r="PD108" s="170"/>
      <c r="PE108" s="170"/>
      <c r="PF108" s="170"/>
      <c r="PG108" s="170"/>
      <c r="PH108" s="170"/>
      <c r="PI108" s="170"/>
      <c r="PJ108" s="170"/>
      <c r="PK108" s="170"/>
      <c r="PL108" s="170"/>
      <c r="PM108" s="170"/>
      <c r="PN108" s="170"/>
      <c r="PO108" s="170"/>
      <c r="PP108" s="170"/>
      <c r="PQ108" s="170"/>
      <c r="PR108" s="170"/>
      <c r="PS108" s="170"/>
      <c r="PT108" s="170"/>
      <c r="PU108" s="170"/>
      <c r="PV108" s="170"/>
      <c r="PW108" s="170"/>
      <c r="PX108" s="170"/>
      <c r="PY108" s="170"/>
      <c r="PZ108" s="170"/>
      <c r="QA108" s="170"/>
      <c r="QB108" s="170"/>
      <c r="QC108" s="170"/>
      <c r="QD108" s="170"/>
      <c r="QE108" s="170"/>
      <c r="QF108" s="170"/>
      <c r="QG108" s="170"/>
      <c r="QH108" s="170"/>
      <c r="QI108" s="170"/>
      <c r="QJ108" s="170"/>
      <c r="QK108" s="170"/>
      <c r="QL108" s="170"/>
      <c r="QM108" s="170"/>
      <c r="QN108" s="170"/>
      <c r="QO108" s="170"/>
      <c r="QP108" s="170"/>
      <c r="QQ108" s="170"/>
      <c r="QR108" s="170"/>
      <c r="QS108" s="170"/>
      <c r="QT108" s="170"/>
      <c r="QU108" s="170"/>
      <c r="QV108" s="170"/>
      <c r="QW108" s="170"/>
      <c r="QX108" s="170"/>
      <c r="QY108" s="170"/>
      <c r="QZ108" s="170"/>
      <c r="RA108" s="170"/>
      <c r="RB108" s="170"/>
      <c r="RC108" s="170"/>
      <c r="RD108" s="170"/>
      <c r="RE108" s="170"/>
      <c r="RF108" s="170"/>
      <c r="RG108" s="170"/>
      <c r="RH108" s="170"/>
      <c r="RI108" s="170"/>
      <c r="RJ108" s="170"/>
      <c r="RK108" s="170"/>
      <c r="RL108" s="170"/>
      <c r="RM108" s="170"/>
      <c r="RN108" s="170"/>
      <c r="RO108" s="170"/>
      <c r="RP108" s="170"/>
      <c r="RQ108" s="170"/>
      <c r="RR108" s="170"/>
      <c r="RS108" s="170"/>
      <c r="RT108" s="170"/>
      <c r="RU108" s="170"/>
      <c r="RV108" s="170"/>
      <c r="RW108" s="170"/>
      <c r="RX108" s="170"/>
      <c r="RY108" s="170"/>
      <c r="RZ108" s="170"/>
      <c r="SA108" s="170"/>
      <c r="SB108" s="170"/>
      <c r="SC108" s="170"/>
      <c r="SD108" s="170"/>
      <c r="SE108" s="170"/>
      <c r="SF108" s="170"/>
      <c r="SG108" s="170"/>
      <c r="SH108" s="170"/>
      <c r="SI108" s="170"/>
      <c r="SJ108" s="170"/>
      <c r="SK108" s="170"/>
      <c r="SL108" s="170"/>
      <c r="SM108" s="170"/>
      <c r="SN108" s="170"/>
      <c r="SO108" s="170"/>
      <c r="SP108" s="170"/>
      <c r="SQ108" s="170"/>
      <c r="SR108" s="170"/>
      <c r="SS108" s="170"/>
      <c r="ST108" s="170"/>
      <c r="SU108" s="170"/>
      <c r="SV108" s="170"/>
      <c r="SW108" s="170"/>
      <c r="SX108" s="170"/>
      <c r="SY108" s="170"/>
      <c r="SZ108" s="170"/>
      <c r="TA108" s="170"/>
      <c r="TB108" s="170"/>
      <c r="TC108" s="170"/>
      <c r="TD108" s="170"/>
      <c r="TE108" s="170"/>
      <c r="TF108" s="170"/>
      <c r="TG108" s="170"/>
      <c r="TH108" s="170"/>
      <c r="TI108" s="170"/>
      <c r="TJ108" s="170"/>
      <c r="TK108" s="170"/>
      <c r="TL108" s="170"/>
      <c r="TM108" s="170"/>
      <c r="TN108" s="170"/>
      <c r="TO108" s="170"/>
      <c r="TP108" s="170"/>
      <c r="TQ108" s="170"/>
      <c r="TR108" s="170"/>
      <c r="TS108" s="170"/>
      <c r="TT108" s="170"/>
      <c r="TU108" s="170"/>
      <c r="TV108" s="170"/>
      <c r="TW108" s="170"/>
      <c r="TX108" s="170"/>
      <c r="TY108" s="170"/>
      <c r="TZ108" s="170"/>
      <c r="UA108" s="170"/>
      <c r="UB108" s="170"/>
      <c r="UC108" s="170"/>
      <c r="UD108" s="170"/>
      <c r="UE108" s="170"/>
      <c r="UF108" s="170"/>
      <c r="UG108" s="170"/>
      <c r="UH108" s="170"/>
      <c r="UI108" s="170"/>
      <c r="UJ108" s="170"/>
      <c r="UK108" s="170"/>
      <c r="UL108" s="170"/>
      <c r="UM108" s="170"/>
      <c r="UN108" s="170"/>
      <c r="UO108" s="170"/>
      <c r="UP108" s="170"/>
      <c r="UQ108" s="170"/>
      <c r="UR108" s="170"/>
      <c r="US108" s="170"/>
      <c r="UT108" s="170"/>
      <c r="UU108" s="170"/>
      <c r="UV108" s="170"/>
      <c r="UW108" s="170"/>
      <c r="UX108" s="170"/>
      <c r="UY108" s="170"/>
      <c r="UZ108" s="170"/>
      <c r="VA108" s="170"/>
      <c r="VB108" s="170"/>
      <c r="VC108" s="170"/>
      <c r="VD108" s="170"/>
      <c r="VE108" s="170"/>
      <c r="VF108" s="170"/>
      <c r="VG108" s="170"/>
      <c r="VH108" s="170"/>
      <c r="VI108" s="170"/>
      <c r="VJ108" s="170"/>
      <c r="VM108" s="171">
        <f>IF(AND($VQ108&gt;0,COUNTA(H108:VJ108)=0),0,IF(AND(COUNTBLANK(D108)=0,CNGE_2024_M1_Secc3!$Q751="X",COUNTA(H108:VJ108)=0),0,IF(AND(COUNTBLANK(D108)=0,CNGE_2024_M1_Secc3!$Q751="",COUNTA(H108:VJ108)&gt;0),0,IF(AND(COUNTBLANK(D108)=1,COUNTA(H108:VJ108)=0),0,1))))</f>
        <v>0</v>
      </c>
      <c r="VN108" s="194">
        <f t="shared" si="1"/>
        <v>0</v>
      </c>
      <c r="VO108" s="200">
        <f>IF(AND(CNGE_2024_M1_Secc3!$Q751="X",COUNTA(H108:VJ108)&gt;0),1,0)</f>
        <v>0</v>
      </c>
      <c r="VP108" s="211">
        <f>IF(SUM(H108:VJ108)=SUM(CNGE_2024_M1_Secc3!S751:AD751),0,1)</f>
        <v>0</v>
      </c>
      <c r="VQ108" s="200">
        <f>IF(COUNTIF(CNGE_2024_M1_Secc3!M162,"NA")&gt;0,1,IF(AND(CNGE_2024_M1_Secc3!S162&lt;&gt;"",CNGE_2024_M1_Secc3!S162&lt;&gt;1),1,0))</f>
        <v>0</v>
      </c>
    </row>
    <row r="109" spans="1:589" customFormat="1" ht="15" customHeight="1">
      <c r="A109" s="115"/>
      <c r="B109" s="87"/>
      <c r="C109" s="32" t="s">
        <v>165</v>
      </c>
      <c r="D109" s="361" t="str">
        <f>IF(CNGE_2024_M1_Secc3!D163="","",CNGE_2024_M1_Secc3!D163)</f>
        <v/>
      </c>
      <c r="E109" s="361"/>
      <c r="F109" s="361"/>
      <c r="G109" s="361"/>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70"/>
      <c r="EE109" s="170"/>
      <c r="EF109" s="170"/>
      <c r="EG109" s="170"/>
      <c r="EH109" s="170"/>
      <c r="EI109" s="170"/>
      <c r="EJ109" s="170"/>
      <c r="EK109" s="170"/>
      <c r="EL109" s="170"/>
      <c r="EM109" s="170"/>
      <c r="EN109" s="170"/>
      <c r="EO109" s="170"/>
      <c r="EP109" s="170"/>
      <c r="EQ109" s="170"/>
      <c r="ER109" s="170"/>
      <c r="ES109" s="170"/>
      <c r="ET109" s="170"/>
      <c r="EU109" s="170"/>
      <c r="EV109" s="170"/>
      <c r="EW109" s="170"/>
      <c r="EX109" s="170"/>
      <c r="EY109" s="170"/>
      <c r="EZ109" s="170"/>
      <c r="FA109" s="170"/>
      <c r="FB109" s="170"/>
      <c r="FC109" s="170"/>
      <c r="FD109" s="170"/>
      <c r="FE109" s="170"/>
      <c r="FF109" s="170"/>
      <c r="FG109" s="170"/>
      <c r="FH109" s="170"/>
      <c r="FI109" s="170"/>
      <c r="FJ109" s="170"/>
      <c r="FK109" s="170"/>
      <c r="FL109" s="170"/>
      <c r="FM109" s="170"/>
      <c r="FN109" s="170"/>
      <c r="FO109" s="170"/>
      <c r="FP109" s="170"/>
      <c r="FQ109" s="170"/>
      <c r="FR109" s="170"/>
      <c r="FS109" s="170"/>
      <c r="FT109" s="170"/>
      <c r="FU109" s="170"/>
      <c r="FV109" s="170"/>
      <c r="FW109" s="170"/>
      <c r="FX109" s="170"/>
      <c r="FY109" s="170"/>
      <c r="FZ109" s="170"/>
      <c r="GA109" s="170"/>
      <c r="GB109" s="170"/>
      <c r="GC109" s="170"/>
      <c r="GD109" s="170"/>
      <c r="GE109" s="170"/>
      <c r="GF109" s="170"/>
      <c r="GG109" s="170"/>
      <c r="GH109" s="170"/>
      <c r="GI109" s="170"/>
      <c r="GJ109" s="170"/>
      <c r="GK109" s="170"/>
      <c r="GL109" s="170"/>
      <c r="GM109" s="170"/>
      <c r="GN109" s="170"/>
      <c r="GO109" s="170"/>
      <c r="GP109" s="170"/>
      <c r="GQ109" s="170"/>
      <c r="GR109" s="170"/>
      <c r="GS109" s="170"/>
      <c r="GT109" s="170"/>
      <c r="GU109" s="170"/>
      <c r="GV109" s="170"/>
      <c r="GW109" s="170"/>
      <c r="GX109" s="170"/>
      <c r="GY109" s="170"/>
      <c r="GZ109" s="170"/>
      <c r="HA109" s="170"/>
      <c r="HB109" s="170"/>
      <c r="HC109" s="170"/>
      <c r="HD109" s="170"/>
      <c r="HE109" s="170"/>
      <c r="HF109" s="170"/>
      <c r="HG109" s="170"/>
      <c r="HH109" s="170"/>
      <c r="HI109" s="170"/>
      <c r="HJ109" s="170"/>
      <c r="HK109" s="170"/>
      <c r="HL109" s="170"/>
      <c r="HM109" s="170"/>
      <c r="HN109" s="170"/>
      <c r="HO109" s="170"/>
      <c r="HP109" s="170"/>
      <c r="HQ109" s="170"/>
      <c r="HR109" s="170"/>
      <c r="HS109" s="170"/>
      <c r="HT109" s="170"/>
      <c r="HU109" s="170"/>
      <c r="HV109" s="170"/>
      <c r="HW109" s="170"/>
      <c r="HX109" s="170"/>
      <c r="HY109" s="170"/>
      <c r="HZ109" s="170"/>
      <c r="IA109" s="170"/>
      <c r="IB109" s="170"/>
      <c r="IC109" s="170"/>
      <c r="ID109" s="170"/>
      <c r="IE109" s="170"/>
      <c r="IF109" s="170"/>
      <c r="IG109" s="170"/>
      <c r="IH109" s="170"/>
      <c r="II109" s="170"/>
      <c r="IJ109" s="170"/>
      <c r="IK109" s="170"/>
      <c r="IL109" s="170"/>
      <c r="IM109" s="170"/>
      <c r="IN109" s="170"/>
      <c r="IO109" s="170"/>
      <c r="IP109" s="170"/>
      <c r="IQ109" s="170"/>
      <c r="IR109" s="170"/>
      <c r="IS109" s="170"/>
      <c r="IT109" s="170"/>
      <c r="IU109" s="170"/>
      <c r="IV109" s="170"/>
      <c r="IW109" s="170"/>
      <c r="IX109" s="170"/>
      <c r="IY109" s="170"/>
      <c r="IZ109" s="170"/>
      <c r="JA109" s="170"/>
      <c r="JB109" s="170"/>
      <c r="JC109" s="170"/>
      <c r="JD109" s="170"/>
      <c r="JE109" s="170"/>
      <c r="JF109" s="170"/>
      <c r="JG109" s="170"/>
      <c r="JH109" s="170"/>
      <c r="JI109" s="170"/>
      <c r="JJ109" s="170"/>
      <c r="JK109" s="170"/>
      <c r="JL109" s="170"/>
      <c r="JM109" s="170"/>
      <c r="JN109" s="170"/>
      <c r="JO109" s="170"/>
      <c r="JP109" s="170"/>
      <c r="JQ109" s="170"/>
      <c r="JR109" s="170"/>
      <c r="JS109" s="170"/>
      <c r="JT109" s="170"/>
      <c r="JU109" s="170"/>
      <c r="JV109" s="170"/>
      <c r="JW109" s="170"/>
      <c r="JX109" s="170"/>
      <c r="JY109" s="170"/>
      <c r="JZ109" s="170"/>
      <c r="KA109" s="170"/>
      <c r="KB109" s="170"/>
      <c r="KC109" s="170"/>
      <c r="KD109" s="170"/>
      <c r="KE109" s="170"/>
      <c r="KF109" s="170"/>
      <c r="KG109" s="170"/>
      <c r="KH109" s="170"/>
      <c r="KI109" s="170"/>
      <c r="KJ109" s="170"/>
      <c r="KK109" s="170"/>
      <c r="KL109" s="170"/>
      <c r="KM109" s="170"/>
      <c r="KN109" s="170"/>
      <c r="KO109" s="170"/>
      <c r="KP109" s="170"/>
      <c r="KQ109" s="170"/>
      <c r="KR109" s="170"/>
      <c r="KS109" s="170"/>
      <c r="KT109" s="170"/>
      <c r="KU109" s="170"/>
      <c r="KV109" s="170"/>
      <c r="KW109" s="170"/>
      <c r="KX109" s="170"/>
      <c r="KY109" s="170"/>
      <c r="KZ109" s="170"/>
      <c r="LA109" s="170"/>
      <c r="LB109" s="170"/>
      <c r="LC109" s="170"/>
      <c r="LD109" s="170"/>
      <c r="LE109" s="170"/>
      <c r="LF109" s="170"/>
      <c r="LG109" s="170"/>
      <c r="LH109" s="170"/>
      <c r="LI109" s="170"/>
      <c r="LJ109" s="170"/>
      <c r="LK109" s="170"/>
      <c r="LL109" s="170"/>
      <c r="LM109" s="170"/>
      <c r="LN109" s="170"/>
      <c r="LO109" s="170"/>
      <c r="LP109" s="170"/>
      <c r="LQ109" s="170"/>
      <c r="LR109" s="170"/>
      <c r="LS109" s="170"/>
      <c r="LT109" s="170"/>
      <c r="LU109" s="170"/>
      <c r="LV109" s="170"/>
      <c r="LW109" s="170"/>
      <c r="LX109" s="170"/>
      <c r="LY109" s="170"/>
      <c r="LZ109" s="170"/>
      <c r="MA109" s="170"/>
      <c r="MB109" s="170"/>
      <c r="MC109" s="170"/>
      <c r="MD109" s="170"/>
      <c r="ME109" s="170"/>
      <c r="MF109" s="170"/>
      <c r="MG109" s="170"/>
      <c r="MH109" s="170"/>
      <c r="MI109" s="170"/>
      <c r="MJ109" s="170"/>
      <c r="MK109" s="170"/>
      <c r="ML109" s="170"/>
      <c r="MM109" s="170"/>
      <c r="MN109" s="170"/>
      <c r="MO109" s="170"/>
      <c r="MP109" s="170"/>
      <c r="MQ109" s="170"/>
      <c r="MR109" s="170"/>
      <c r="MS109" s="170"/>
      <c r="MT109" s="170"/>
      <c r="MU109" s="170"/>
      <c r="MV109" s="170"/>
      <c r="MW109" s="170"/>
      <c r="MX109" s="170"/>
      <c r="MY109" s="170"/>
      <c r="MZ109" s="170"/>
      <c r="NA109" s="170"/>
      <c r="NB109" s="170"/>
      <c r="NC109" s="170"/>
      <c r="ND109" s="170"/>
      <c r="NE109" s="170"/>
      <c r="NF109" s="170"/>
      <c r="NG109" s="170"/>
      <c r="NH109" s="170"/>
      <c r="NI109" s="170"/>
      <c r="NJ109" s="170"/>
      <c r="NK109" s="170"/>
      <c r="NL109" s="170"/>
      <c r="NM109" s="170"/>
      <c r="NN109" s="170"/>
      <c r="NO109" s="170"/>
      <c r="NP109" s="170"/>
      <c r="NQ109" s="170"/>
      <c r="NR109" s="170"/>
      <c r="NS109" s="170"/>
      <c r="NT109" s="170"/>
      <c r="NU109" s="170"/>
      <c r="NV109" s="170"/>
      <c r="NW109" s="170"/>
      <c r="NX109" s="170"/>
      <c r="NY109" s="170"/>
      <c r="NZ109" s="170"/>
      <c r="OA109" s="170"/>
      <c r="OB109" s="170"/>
      <c r="OC109" s="170"/>
      <c r="OD109" s="170"/>
      <c r="OE109" s="170"/>
      <c r="OF109" s="170"/>
      <c r="OG109" s="170"/>
      <c r="OH109" s="170"/>
      <c r="OI109" s="170"/>
      <c r="OJ109" s="170"/>
      <c r="OK109" s="170"/>
      <c r="OL109" s="170"/>
      <c r="OM109" s="170"/>
      <c r="ON109" s="170"/>
      <c r="OO109" s="170"/>
      <c r="OP109" s="170"/>
      <c r="OQ109" s="170"/>
      <c r="OR109" s="170"/>
      <c r="OS109" s="170"/>
      <c r="OT109" s="170"/>
      <c r="OU109" s="170"/>
      <c r="OV109" s="170"/>
      <c r="OW109" s="170"/>
      <c r="OX109" s="170"/>
      <c r="OY109" s="170"/>
      <c r="OZ109" s="170"/>
      <c r="PA109" s="170"/>
      <c r="PB109" s="170"/>
      <c r="PC109" s="170"/>
      <c r="PD109" s="170"/>
      <c r="PE109" s="170"/>
      <c r="PF109" s="170"/>
      <c r="PG109" s="170"/>
      <c r="PH109" s="170"/>
      <c r="PI109" s="170"/>
      <c r="PJ109" s="170"/>
      <c r="PK109" s="170"/>
      <c r="PL109" s="170"/>
      <c r="PM109" s="170"/>
      <c r="PN109" s="170"/>
      <c r="PO109" s="170"/>
      <c r="PP109" s="170"/>
      <c r="PQ109" s="170"/>
      <c r="PR109" s="170"/>
      <c r="PS109" s="170"/>
      <c r="PT109" s="170"/>
      <c r="PU109" s="170"/>
      <c r="PV109" s="170"/>
      <c r="PW109" s="170"/>
      <c r="PX109" s="170"/>
      <c r="PY109" s="170"/>
      <c r="PZ109" s="170"/>
      <c r="QA109" s="170"/>
      <c r="QB109" s="170"/>
      <c r="QC109" s="170"/>
      <c r="QD109" s="170"/>
      <c r="QE109" s="170"/>
      <c r="QF109" s="170"/>
      <c r="QG109" s="170"/>
      <c r="QH109" s="170"/>
      <c r="QI109" s="170"/>
      <c r="QJ109" s="170"/>
      <c r="QK109" s="170"/>
      <c r="QL109" s="170"/>
      <c r="QM109" s="170"/>
      <c r="QN109" s="170"/>
      <c r="QO109" s="170"/>
      <c r="QP109" s="170"/>
      <c r="QQ109" s="170"/>
      <c r="QR109" s="170"/>
      <c r="QS109" s="170"/>
      <c r="QT109" s="170"/>
      <c r="QU109" s="170"/>
      <c r="QV109" s="170"/>
      <c r="QW109" s="170"/>
      <c r="QX109" s="170"/>
      <c r="QY109" s="170"/>
      <c r="QZ109" s="170"/>
      <c r="RA109" s="170"/>
      <c r="RB109" s="170"/>
      <c r="RC109" s="170"/>
      <c r="RD109" s="170"/>
      <c r="RE109" s="170"/>
      <c r="RF109" s="170"/>
      <c r="RG109" s="170"/>
      <c r="RH109" s="170"/>
      <c r="RI109" s="170"/>
      <c r="RJ109" s="170"/>
      <c r="RK109" s="170"/>
      <c r="RL109" s="170"/>
      <c r="RM109" s="170"/>
      <c r="RN109" s="170"/>
      <c r="RO109" s="170"/>
      <c r="RP109" s="170"/>
      <c r="RQ109" s="170"/>
      <c r="RR109" s="170"/>
      <c r="RS109" s="170"/>
      <c r="RT109" s="170"/>
      <c r="RU109" s="170"/>
      <c r="RV109" s="170"/>
      <c r="RW109" s="170"/>
      <c r="RX109" s="170"/>
      <c r="RY109" s="170"/>
      <c r="RZ109" s="170"/>
      <c r="SA109" s="170"/>
      <c r="SB109" s="170"/>
      <c r="SC109" s="170"/>
      <c r="SD109" s="170"/>
      <c r="SE109" s="170"/>
      <c r="SF109" s="170"/>
      <c r="SG109" s="170"/>
      <c r="SH109" s="170"/>
      <c r="SI109" s="170"/>
      <c r="SJ109" s="170"/>
      <c r="SK109" s="170"/>
      <c r="SL109" s="170"/>
      <c r="SM109" s="170"/>
      <c r="SN109" s="170"/>
      <c r="SO109" s="170"/>
      <c r="SP109" s="170"/>
      <c r="SQ109" s="170"/>
      <c r="SR109" s="170"/>
      <c r="SS109" s="170"/>
      <c r="ST109" s="170"/>
      <c r="SU109" s="170"/>
      <c r="SV109" s="170"/>
      <c r="SW109" s="170"/>
      <c r="SX109" s="170"/>
      <c r="SY109" s="170"/>
      <c r="SZ109" s="170"/>
      <c r="TA109" s="170"/>
      <c r="TB109" s="170"/>
      <c r="TC109" s="170"/>
      <c r="TD109" s="170"/>
      <c r="TE109" s="170"/>
      <c r="TF109" s="170"/>
      <c r="TG109" s="170"/>
      <c r="TH109" s="170"/>
      <c r="TI109" s="170"/>
      <c r="TJ109" s="170"/>
      <c r="TK109" s="170"/>
      <c r="TL109" s="170"/>
      <c r="TM109" s="170"/>
      <c r="TN109" s="170"/>
      <c r="TO109" s="170"/>
      <c r="TP109" s="170"/>
      <c r="TQ109" s="170"/>
      <c r="TR109" s="170"/>
      <c r="TS109" s="170"/>
      <c r="TT109" s="170"/>
      <c r="TU109" s="170"/>
      <c r="TV109" s="170"/>
      <c r="TW109" s="170"/>
      <c r="TX109" s="170"/>
      <c r="TY109" s="170"/>
      <c r="TZ109" s="170"/>
      <c r="UA109" s="170"/>
      <c r="UB109" s="170"/>
      <c r="UC109" s="170"/>
      <c r="UD109" s="170"/>
      <c r="UE109" s="170"/>
      <c r="UF109" s="170"/>
      <c r="UG109" s="170"/>
      <c r="UH109" s="170"/>
      <c r="UI109" s="170"/>
      <c r="UJ109" s="170"/>
      <c r="UK109" s="170"/>
      <c r="UL109" s="170"/>
      <c r="UM109" s="170"/>
      <c r="UN109" s="170"/>
      <c r="UO109" s="170"/>
      <c r="UP109" s="170"/>
      <c r="UQ109" s="170"/>
      <c r="UR109" s="170"/>
      <c r="US109" s="170"/>
      <c r="UT109" s="170"/>
      <c r="UU109" s="170"/>
      <c r="UV109" s="170"/>
      <c r="UW109" s="170"/>
      <c r="UX109" s="170"/>
      <c r="UY109" s="170"/>
      <c r="UZ109" s="170"/>
      <c r="VA109" s="170"/>
      <c r="VB109" s="170"/>
      <c r="VC109" s="170"/>
      <c r="VD109" s="170"/>
      <c r="VE109" s="170"/>
      <c r="VF109" s="170"/>
      <c r="VG109" s="170"/>
      <c r="VH109" s="170"/>
      <c r="VI109" s="170"/>
      <c r="VJ109" s="170"/>
      <c r="VM109" s="171">
        <f>IF(AND($VQ109&gt;0,COUNTA(H109:VJ109)=0),0,IF(AND(COUNTBLANK(D109)=0,CNGE_2024_M1_Secc3!$Q752="X",COUNTA(H109:VJ109)=0),0,IF(AND(COUNTBLANK(D109)=0,CNGE_2024_M1_Secc3!$Q752="",COUNTA(H109:VJ109)&gt;0),0,IF(AND(COUNTBLANK(D109)=1,COUNTA(H109:VJ109)=0),0,1))))</f>
        <v>0</v>
      </c>
      <c r="VN109" s="194">
        <f t="shared" si="1"/>
        <v>0</v>
      </c>
      <c r="VO109" s="200">
        <f>IF(AND(CNGE_2024_M1_Secc3!$Q752="X",COUNTA(H109:VJ109)&gt;0),1,0)</f>
        <v>0</v>
      </c>
      <c r="VP109" s="211">
        <f>IF(SUM(H109:VJ109)=SUM(CNGE_2024_M1_Secc3!S752:AD752),0,1)</f>
        <v>0</v>
      </c>
      <c r="VQ109" s="200">
        <f>IF(COUNTIF(CNGE_2024_M1_Secc3!M163,"NA")&gt;0,1,IF(AND(CNGE_2024_M1_Secc3!S163&lt;&gt;"",CNGE_2024_M1_Secc3!S163&lt;&gt;1),1,0))</f>
        <v>0</v>
      </c>
    </row>
    <row r="110" spans="1:589" customFormat="1" ht="15" customHeight="1">
      <c r="A110" s="115"/>
      <c r="B110" s="87"/>
      <c r="C110" s="32" t="s">
        <v>166</v>
      </c>
      <c r="D110" s="361" t="str">
        <f>IF(CNGE_2024_M1_Secc3!D164="","",CNGE_2024_M1_Secc3!D164)</f>
        <v/>
      </c>
      <c r="E110" s="361"/>
      <c r="F110" s="361"/>
      <c r="G110" s="361"/>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0"/>
      <c r="FB110" s="170"/>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c r="GO110" s="170"/>
      <c r="GP110" s="170"/>
      <c r="GQ110" s="170"/>
      <c r="GR110" s="170"/>
      <c r="GS110" s="170"/>
      <c r="GT110" s="170"/>
      <c r="GU110" s="170"/>
      <c r="GV110" s="170"/>
      <c r="GW110" s="170"/>
      <c r="GX110" s="170"/>
      <c r="GY110" s="170"/>
      <c r="GZ110" s="170"/>
      <c r="HA110" s="170"/>
      <c r="HB110" s="170"/>
      <c r="HC110" s="170"/>
      <c r="HD110" s="170"/>
      <c r="HE110" s="170"/>
      <c r="HF110" s="170"/>
      <c r="HG110" s="170"/>
      <c r="HH110" s="170"/>
      <c r="HI110" s="170"/>
      <c r="HJ110" s="170"/>
      <c r="HK110" s="170"/>
      <c r="HL110" s="170"/>
      <c r="HM110" s="170"/>
      <c r="HN110" s="170"/>
      <c r="HO110" s="170"/>
      <c r="HP110" s="170"/>
      <c r="HQ110" s="170"/>
      <c r="HR110" s="170"/>
      <c r="HS110" s="170"/>
      <c r="HT110" s="170"/>
      <c r="HU110" s="170"/>
      <c r="HV110" s="170"/>
      <c r="HW110" s="170"/>
      <c r="HX110" s="170"/>
      <c r="HY110" s="170"/>
      <c r="HZ110" s="170"/>
      <c r="IA110" s="170"/>
      <c r="IB110" s="170"/>
      <c r="IC110" s="170"/>
      <c r="ID110" s="170"/>
      <c r="IE110" s="170"/>
      <c r="IF110" s="170"/>
      <c r="IG110" s="170"/>
      <c r="IH110" s="170"/>
      <c r="II110" s="170"/>
      <c r="IJ110" s="170"/>
      <c r="IK110" s="170"/>
      <c r="IL110" s="170"/>
      <c r="IM110" s="170"/>
      <c r="IN110" s="170"/>
      <c r="IO110" s="170"/>
      <c r="IP110" s="170"/>
      <c r="IQ110" s="170"/>
      <c r="IR110" s="170"/>
      <c r="IS110" s="170"/>
      <c r="IT110" s="170"/>
      <c r="IU110" s="170"/>
      <c r="IV110" s="170"/>
      <c r="IW110" s="170"/>
      <c r="IX110" s="170"/>
      <c r="IY110" s="170"/>
      <c r="IZ110" s="170"/>
      <c r="JA110" s="170"/>
      <c r="JB110" s="170"/>
      <c r="JC110" s="170"/>
      <c r="JD110" s="170"/>
      <c r="JE110" s="170"/>
      <c r="JF110" s="170"/>
      <c r="JG110" s="170"/>
      <c r="JH110" s="170"/>
      <c r="JI110" s="170"/>
      <c r="JJ110" s="170"/>
      <c r="JK110" s="170"/>
      <c r="JL110" s="170"/>
      <c r="JM110" s="170"/>
      <c r="JN110" s="170"/>
      <c r="JO110" s="170"/>
      <c r="JP110" s="170"/>
      <c r="JQ110" s="170"/>
      <c r="JR110" s="170"/>
      <c r="JS110" s="170"/>
      <c r="JT110" s="170"/>
      <c r="JU110" s="170"/>
      <c r="JV110" s="170"/>
      <c r="JW110" s="170"/>
      <c r="JX110" s="170"/>
      <c r="JY110" s="170"/>
      <c r="JZ110" s="170"/>
      <c r="KA110" s="170"/>
      <c r="KB110" s="170"/>
      <c r="KC110" s="170"/>
      <c r="KD110" s="170"/>
      <c r="KE110" s="170"/>
      <c r="KF110" s="170"/>
      <c r="KG110" s="170"/>
      <c r="KH110" s="170"/>
      <c r="KI110" s="170"/>
      <c r="KJ110" s="170"/>
      <c r="KK110" s="170"/>
      <c r="KL110" s="170"/>
      <c r="KM110" s="170"/>
      <c r="KN110" s="170"/>
      <c r="KO110" s="170"/>
      <c r="KP110" s="170"/>
      <c r="KQ110" s="170"/>
      <c r="KR110" s="170"/>
      <c r="KS110" s="170"/>
      <c r="KT110" s="170"/>
      <c r="KU110" s="170"/>
      <c r="KV110" s="170"/>
      <c r="KW110" s="170"/>
      <c r="KX110" s="170"/>
      <c r="KY110" s="170"/>
      <c r="KZ110" s="170"/>
      <c r="LA110" s="170"/>
      <c r="LB110" s="170"/>
      <c r="LC110" s="170"/>
      <c r="LD110" s="170"/>
      <c r="LE110" s="170"/>
      <c r="LF110" s="170"/>
      <c r="LG110" s="170"/>
      <c r="LH110" s="170"/>
      <c r="LI110" s="170"/>
      <c r="LJ110" s="170"/>
      <c r="LK110" s="170"/>
      <c r="LL110" s="170"/>
      <c r="LM110" s="170"/>
      <c r="LN110" s="170"/>
      <c r="LO110" s="170"/>
      <c r="LP110" s="170"/>
      <c r="LQ110" s="170"/>
      <c r="LR110" s="170"/>
      <c r="LS110" s="170"/>
      <c r="LT110" s="170"/>
      <c r="LU110" s="170"/>
      <c r="LV110" s="170"/>
      <c r="LW110" s="170"/>
      <c r="LX110" s="170"/>
      <c r="LY110" s="170"/>
      <c r="LZ110" s="170"/>
      <c r="MA110" s="170"/>
      <c r="MB110" s="170"/>
      <c r="MC110" s="170"/>
      <c r="MD110" s="170"/>
      <c r="ME110" s="170"/>
      <c r="MF110" s="170"/>
      <c r="MG110" s="170"/>
      <c r="MH110" s="170"/>
      <c r="MI110" s="170"/>
      <c r="MJ110" s="170"/>
      <c r="MK110" s="170"/>
      <c r="ML110" s="170"/>
      <c r="MM110" s="170"/>
      <c r="MN110" s="170"/>
      <c r="MO110" s="170"/>
      <c r="MP110" s="170"/>
      <c r="MQ110" s="170"/>
      <c r="MR110" s="170"/>
      <c r="MS110" s="170"/>
      <c r="MT110" s="170"/>
      <c r="MU110" s="170"/>
      <c r="MV110" s="170"/>
      <c r="MW110" s="170"/>
      <c r="MX110" s="170"/>
      <c r="MY110" s="170"/>
      <c r="MZ110" s="170"/>
      <c r="NA110" s="170"/>
      <c r="NB110" s="170"/>
      <c r="NC110" s="170"/>
      <c r="ND110" s="170"/>
      <c r="NE110" s="170"/>
      <c r="NF110" s="170"/>
      <c r="NG110" s="170"/>
      <c r="NH110" s="170"/>
      <c r="NI110" s="170"/>
      <c r="NJ110" s="170"/>
      <c r="NK110" s="170"/>
      <c r="NL110" s="170"/>
      <c r="NM110" s="170"/>
      <c r="NN110" s="170"/>
      <c r="NO110" s="170"/>
      <c r="NP110" s="170"/>
      <c r="NQ110" s="170"/>
      <c r="NR110" s="170"/>
      <c r="NS110" s="170"/>
      <c r="NT110" s="170"/>
      <c r="NU110" s="170"/>
      <c r="NV110" s="170"/>
      <c r="NW110" s="170"/>
      <c r="NX110" s="170"/>
      <c r="NY110" s="170"/>
      <c r="NZ110" s="170"/>
      <c r="OA110" s="170"/>
      <c r="OB110" s="170"/>
      <c r="OC110" s="170"/>
      <c r="OD110" s="170"/>
      <c r="OE110" s="170"/>
      <c r="OF110" s="170"/>
      <c r="OG110" s="170"/>
      <c r="OH110" s="170"/>
      <c r="OI110" s="170"/>
      <c r="OJ110" s="170"/>
      <c r="OK110" s="170"/>
      <c r="OL110" s="170"/>
      <c r="OM110" s="170"/>
      <c r="ON110" s="170"/>
      <c r="OO110" s="170"/>
      <c r="OP110" s="170"/>
      <c r="OQ110" s="170"/>
      <c r="OR110" s="170"/>
      <c r="OS110" s="170"/>
      <c r="OT110" s="170"/>
      <c r="OU110" s="170"/>
      <c r="OV110" s="170"/>
      <c r="OW110" s="170"/>
      <c r="OX110" s="170"/>
      <c r="OY110" s="170"/>
      <c r="OZ110" s="170"/>
      <c r="PA110" s="170"/>
      <c r="PB110" s="170"/>
      <c r="PC110" s="170"/>
      <c r="PD110" s="170"/>
      <c r="PE110" s="170"/>
      <c r="PF110" s="170"/>
      <c r="PG110" s="170"/>
      <c r="PH110" s="170"/>
      <c r="PI110" s="170"/>
      <c r="PJ110" s="170"/>
      <c r="PK110" s="170"/>
      <c r="PL110" s="170"/>
      <c r="PM110" s="170"/>
      <c r="PN110" s="170"/>
      <c r="PO110" s="170"/>
      <c r="PP110" s="170"/>
      <c r="PQ110" s="170"/>
      <c r="PR110" s="170"/>
      <c r="PS110" s="170"/>
      <c r="PT110" s="170"/>
      <c r="PU110" s="170"/>
      <c r="PV110" s="170"/>
      <c r="PW110" s="170"/>
      <c r="PX110" s="170"/>
      <c r="PY110" s="170"/>
      <c r="PZ110" s="170"/>
      <c r="QA110" s="170"/>
      <c r="QB110" s="170"/>
      <c r="QC110" s="170"/>
      <c r="QD110" s="170"/>
      <c r="QE110" s="170"/>
      <c r="QF110" s="170"/>
      <c r="QG110" s="170"/>
      <c r="QH110" s="170"/>
      <c r="QI110" s="170"/>
      <c r="QJ110" s="170"/>
      <c r="QK110" s="170"/>
      <c r="QL110" s="170"/>
      <c r="QM110" s="170"/>
      <c r="QN110" s="170"/>
      <c r="QO110" s="170"/>
      <c r="QP110" s="170"/>
      <c r="QQ110" s="170"/>
      <c r="QR110" s="170"/>
      <c r="QS110" s="170"/>
      <c r="QT110" s="170"/>
      <c r="QU110" s="170"/>
      <c r="QV110" s="170"/>
      <c r="QW110" s="170"/>
      <c r="QX110" s="170"/>
      <c r="QY110" s="170"/>
      <c r="QZ110" s="170"/>
      <c r="RA110" s="170"/>
      <c r="RB110" s="170"/>
      <c r="RC110" s="170"/>
      <c r="RD110" s="170"/>
      <c r="RE110" s="170"/>
      <c r="RF110" s="170"/>
      <c r="RG110" s="170"/>
      <c r="RH110" s="170"/>
      <c r="RI110" s="170"/>
      <c r="RJ110" s="170"/>
      <c r="RK110" s="170"/>
      <c r="RL110" s="170"/>
      <c r="RM110" s="170"/>
      <c r="RN110" s="170"/>
      <c r="RO110" s="170"/>
      <c r="RP110" s="170"/>
      <c r="RQ110" s="170"/>
      <c r="RR110" s="170"/>
      <c r="RS110" s="170"/>
      <c r="RT110" s="170"/>
      <c r="RU110" s="170"/>
      <c r="RV110" s="170"/>
      <c r="RW110" s="170"/>
      <c r="RX110" s="170"/>
      <c r="RY110" s="170"/>
      <c r="RZ110" s="170"/>
      <c r="SA110" s="170"/>
      <c r="SB110" s="170"/>
      <c r="SC110" s="170"/>
      <c r="SD110" s="170"/>
      <c r="SE110" s="170"/>
      <c r="SF110" s="170"/>
      <c r="SG110" s="170"/>
      <c r="SH110" s="170"/>
      <c r="SI110" s="170"/>
      <c r="SJ110" s="170"/>
      <c r="SK110" s="170"/>
      <c r="SL110" s="170"/>
      <c r="SM110" s="170"/>
      <c r="SN110" s="170"/>
      <c r="SO110" s="170"/>
      <c r="SP110" s="170"/>
      <c r="SQ110" s="170"/>
      <c r="SR110" s="170"/>
      <c r="SS110" s="170"/>
      <c r="ST110" s="170"/>
      <c r="SU110" s="170"/>
      <c r="SV110" s="170"/>
      <c r="SW110" s="170"/>
      <c r="SX110" s="170"/>
      <c r="SY110" s="170"/>
      <c r="SZ110" s="170"/>
      <c r="TA110" s="170"/>
      <c r="TB110" s="170"/>
      <c r="TC110" s="170"/>
      <c r="TD110" s="170"/>
      <c r="TE110" s="170"/>
      <c r="TF110" s="170"/>
      <c r="TG110" s="170"/>
      <c r="TH110" s="170"/>
      <c r="TI110" s="170"/>
      <c r="TJ110" s="170"/>
      <c r="TK110" s="170"/>
      <c r="TL110" s="170"/>
      <c r="TM110" s="170"/>
      <c r="TN110" s="170"/>
      <c r="TO110" s="170"/>
      <c r="TP110" s="170"/>
      <c r="TQ110" s="170"/>
      <c r="TR110" s="170"/>
      <c r="TS110" s="170"/>
      <c r="TT110" s="170"/>
      <c r="TU110" s="170"/>
      <c r="TV110" s="170"/>
      <c r="TW110" s="170"/>
      <c r="TX110" s="170"/>
      <c r="TY110" s="170"/>
      <c r="TZ110" s="170"/>
      <c r="UA110" s="170"/>
      <c r="UB110" s="170"/>
      <c r="UC110" s="170"/>
      <c r="UD110" s="170"/>
      <c r="UE110" s="170"/>
      <c r="UF110" s="170"/>
      <c r="UG110" s="170"/>
      <c r="UH110" s="170"/>
      <c r="UI110" s="170"/>
      <c r="UJ110" s="170"/>
      <c r="UK110" s="170"/>
      <c r="UL110" s="170"/>
      <c r="UM110" s="170"/>
      <c r="UN110" s="170"/>
      <c r="UO110" s="170"/>
      <c r="UP110" s="170"/>
      <c r="UQ110" s="170"/>
      <c r="UR110" s="170"/>
      <c r="US110" s="170"/>
      <c r="UT110" s="170"/>
      <c r="UU110" s="170"/>
      <c r="UV110" s="170"/>
      <c r="UW110" s="170"/>
      <c r="UX110" s="170"/>
      <c r="UY110" s="170"/>
      <c r="UZ110" s="170"/>
      <c r="VA110" s="170"/>
      <c r="VB110" s="170"/>
      <c r="VC110" s="170"/>
      <c r="VD110" s="170"/>
      <c r="VE110" s="170"/>
      <c r="VF110" s="170"/>
      <c r="VG110" s="170"/>
      <c r="VH110" s="170"/>
      <c r="VI110" s="170"/>
      <c r="VJ110" s="170"/>
      <c r="VM110" s="171">
        <f>IF(AND($VQ110&gt;0,COUNTA(H110:VJ110)=0),0,IF(AND(COUNTBLANK(D110)=0,CNGE_2024_M1_Secc3!$Q753="X",COUNTA(H110:VJ110)=0),0,IF(AND(COUNTBLANK(D110)=0,CNGE_2024_M1_Secc3!$Q753="",COUNTA(H110:VJ110)&gt;0),0,IF(AND(COUNTBLANK(D110)=1,COUNTA(H110:VJ110)=0),0,1))))</f>
        <v>0</v>
      </c>
      <c r="VN110" s="194">
        <f t="shared" si="1"/>
        <v>0</v>
      </c>
      <c r="VO110" s="200">
        <f>IF(AND(CNGE_2024_M1_Secc3!$Q753="X",COUNTA(H110:VJ110)&gt;0),1,0)</f>
        <v>0</v>
      </c>
      <c r="VP110" s="211">
        <f>IF(SUM(H110:VJ110)=SUM(CNGE_2024_M1_Secc3!S753:AD753),0,1)</f>
        <v>0</v>
      </c>
      <c r="VQ110" s="200">
        <f>IF(COUNTIF(CNGE_2024_M1_Secc3!M164,"NA")&gt;0,1,IF(AND(CNGE_2024_M1_Secc3!S164&lt;&gt;"",CNGE_2024_M1_Secc3!S164&lt;&gt;1),1,0))</f>
        <v>0</v>
      </c>
    </row>
    <row r="111" spans="1:589" customFormat="1" ht="15" customHeight="1">
      <c r="A111" s="115"/>
      <c r="B111" s="87"/>
      <c r="C111" s="32" t="s">
        <v>167</v>
      </c>
      <c r="D111" s="361" t="str">
        <f>IF(CNGE_2024_M1_Secc3!D165="","",CNGE_2024_M1_Secc3!D165)</f>
        <v/>
      </c>
      <c r="E111" s="361"/>
      <c r="F111" s="361"/>
      <c r="G111" s="361"/>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c r="FA111" s="170"/>
      <c r="FB111" s="170"/>
      <c r="FC111" s="170"/>
      <c r="FD111" s="170"/>
      <c r="FE111" s="170"/>
      <c r="FF111" s="170"/>
      <c r="FG111" s="170"/>
      <c r="FH111" s="170"/>
      <c r="FI111" s="170"/>
      <c r="FJ111" s="170"/>
      <c r="FK111" s="170"/>
      <c r="FL111" s="170"/>
      <c r="FM111" s="170"/>
      <c r="FN111" s="170"/>
      <c r="FO111" s="170"/>
      <c r="FP111" s="170"/>
      <c r="FQ111" s="170"/>
      <c r="FR111" s="170"/>
      <c r="FS111" s="170"/>
      <c r="FT111" s="170"/>
      <c r="FU111" s="170"/>
      <c r="FV111" s="170"/>
      <c r="FW111" s="170"/>
      <c r="FX111" s="170"/>
      <c r="FY111" s="170"/>
      <c r="FZ111" s="170"/>
      <c r="GA111" s="170"/>
      <c r="GB111" s="170"/>
      <c r="GC111" s="170"/>
      <c r="GD111" s="170"/>
      <c r="GE111" s="170"/>
      <c r="GF111" s="170"/>
      <c r="GG111" s="170"/>
      <c r="GH111" s="170"/>
      <c r="GI111" s="170"/>
      <c r="GJ111" s="170"/>
      <c r="GK111" s="170"/>
      <c r="GL111" s="170"/>
      <c r="GM111" s="170"/>
      <c r="GN111" s="170"/>
      <c r="GO111" s="170"/>
      <c r="GP111" s="170"/>
      <c r="GQ111" s="170"/>
      <c r="GR111" s="170"/>
      <c r="GS111" s="170"/>
      <c r="GT111" s="170"/>
      <c r="GU111" s="170"/>
      <c r="GV111" s="170"/>
      <c r="GW111" s="170"/>
      <c r="GX111" s="170"/>
      <c r="GY111" s="170"/>
      <c r="GZ111" s="170"/>
      <c r="HA111" s="170"/>
      <c r="HB111" s="170"/>
      <c r="HC111" s="170"/>
      <c r="HD111" s="170"/>
      <c r="HE111" s="170"/>
      <c r="HF111" s="170"/>
      <c r="HG111" s="170"/>
      <c r="HH111" s="170"/>
      <c r="HI111" s="170"/>
      <c r="HJ111" s="170"/>
      <c r="HK111" s="170"/>
      <c r="HL111" s="170"/>
      <c r="HM111" s="170"/>
      <c r="HN111" s="170"/>
      <c r="HO111" s="170"/>
      <c r="HP111" s="170"/>
      <c r="HQ111" s="170"/>
      <c r="HR111" s="170"/>
      <c r="HS111" s="170"/>
      <c r="HT111" s="170"/>
      <c r="HU111" s="170"/>
      <c r="HV111" s="170"/>
      <c r="HW111" s="170"/>
      <c r="HX111" s="170"/>
      <c r="HY111" s="170"/>
      <c r="HZ111" s="170"/>
      <c r="IA111" s="170"/>
      <c r="IB111" s="170"/>
      <c r="IC111" s="170"/>
      <c r="ID111" s="170"/>
      <c r="IE111" s="170"/>
      <c r="IF111" s="170"/>
      <c r="IG111" s="170"/>
      <c r="IH111" s="170"/>
      <c r="II111" s="170"/>
      <c r="IJ111" s="170"/>
      <c r="IK111" s="170"/>
      <c r="IL111" s="170"/>
      <c r="IM111" s="170"/>
      <c r="IN111" s="170"/>
      <c r="IO111" s="170"/>
      <c r="IP111" s="170"/>
      <c r="IQ111" s="170"/>
      <c r="IR111" s="170"/>
      <c r="IS111" s="170"/>
      <c r="IT111" s="170"/>
      <c r="IU111" s="170"/>
      <c r="IV111" s="170"/>
      <c r="IW111" s="170"/>
      <c r="IX111" s="170"/>
      <c r="IY111" s="170"/>
      <c r="IZ111" s="170"/>
      <c r="JA111" s="170"/>
      <c r="JB111" s="170"/>
      <c r="JC111" s="170"/>
      <c r="JD111" s="170"/>
      <c r="JE111" s="170"/>
      <c r="JF111" s="170"/>
      <c r="JG111" s="170"/>
      <c r="JH111" s="170"/>
      <c r="JI111" s="170"/>
      <c r="JJ111" s="170"/>
      <c r="JK111" s="170"/>
      <c r="JL111" s="170"/>
      <c r="JM111" s="170"/>
      <c r="JN111" s="170"/>
      <c r="JO111" s="170"/>
      <c r="JP111" s="170"/>
      <c r="JQ111" s="170"/>
      <c r="JR111" s="170"/>
      <c r="JS111" s="170"/>
      <c r="JT111" s="170"/>
      <c r="JU111" s="170"/>
      <c r="JV111" s="170"/>
      <c r="JW111" s="170"/>
      <c r="JX111" s="170"/>
      <c r="JY111" s="170"/>
      <c r="JZ111" s="170"/>
      <c r="KA111" s="170"/>
      <c r="KB111" s="170"/>
      <c r="KC111" s="170"/>
      <c r="KD111" s="170"/>
      <c r="KE111" s="170"/>
      <c r="KF111" s="170"/>
      <c r="KG111" s="170"/>
      <c r="KH111" s="170"/>
      <c r="KI111" s="170"/>
      <c r="KJ111" s="170"/>
      <c r="KK111" s="170"/>
      <c r="KL111" s="170"/>
      <c r="KM111" s="170"/>
      <c r="KN111" s="170"/>
      <c r="KO111" s="170"/>
      <c r="KP111" s="170"/>
      <c r="KQ111" s="170"/>
      <c r="KR111" s="170"/>
      <c r="KS111" s="170"/>
      <c r="KT111" s="170"/>
      <c r="KU111" s="170"/>
      <c r="KV111" s="170"/>
      <c r="KW111" s="170"/>
      <c r="KX111" s="170"/>
      <c r="KY111" s="170"/>
      <c r="KZ111" s="170"/>
      <c r="LA111" s="170"/>
      <c r="LB111" s="170"/>
      <c r="LC111" s="170"/>
      <c r="LD111" s="170"/>
      <c r="LE111" s="170"/>
      <c r="LF111" s="170"/>
      <c r="LG111" s="170"/>
      <c r="LH111" s="170"/>
      <c r="LI111" s="170"/>
      <c r="LJ111" s="170"/>
      <c r="LK111" s="170"/>
      <c r="LL111" s="170"/>
      <c r="LM111" s="170"/>
      <c r="LN111" s="170"/>
      <c r="LO111" s="170"/>
      <c r="LP111" s="170"/>
      <c r="LQ111" s="170"/>
      <c r="LR111" s="170"/>
      <c r="LS111" s="170"/>
      <c r="LT111" s="170"/>
      <c r="LU111" s="170"/>
      <c r="LV111" s="170"/>
      <c r="LW111" s="170"/>
      <c r="LX111" s="170"/>
      <c r="LY111" s="170"/>
      <c r="LZ111" s="170"/>
      <c r="MA111" s="170"/>
      <c r="MB111" s="170"/>
      <c r="MC111" s="170"/>
      <c r="MD111" s="170"/>
      <c r="ME111" s="170"/>
      <c r="MF111" s="170"/>
      <c r="MG111" s="170"/>
      <c r="MH111" s="170"/>
      <c r="MI111" s="170"/>
      <c r="MJ111" s="170"/>
      <c r="MK111" s="170"/>
      <c r="ML111" s="170"/>
      <c r="MM111" s="170"/>
      <c r="MN111" s="170"/>
      <c r="MO111" s="170"/>
      <c r="MP111" s="170"/>
      <c r="MQ111" s="170"/>
      <c r="MR111" s="170"/>
      <c r="MS111" s="170"/>
      <c r="MT111" s="170"/>
      <c r="MU111" s="170"/>
      <c r="MV111" s="170"/>
      <c r="MW111" s="170"/>
      <c r="MX111" s="170"/>
      <c r="MY111" s="170"/>
      <c r="MZ111" s="170"/>
      <c r="NA111" s="170"/>
      <c r="NB111" s="170"/>
      <c r="NC111" s="170"/>
      <c r="ND111" s="170"/>
      <c r="NE111" s="170"/>
      <c r="NF111" s="170"/>
      <c r="NG111" s="170"/>
      <c r="NH111" s="170"/>
      <c r="NI111" s="170"/>
      <c r="NJ111" s="170"/>
      <c r="NK111" s="170"/>
      <c r="NL111" s="170"/>
      <c r="NM111" s="170"/>
      <c r="NN111" s="170"/>
      <c r="NO111" s="170"/>
      <c r="NP111" s="170"/>
      <c r="NQ111" s="170"/>
      <c r="NR111" s="170"/>
      <c r="NS111" s="170"/>
      <c r="NT111" s="170"/>
      <c r="NU111" s="170"/>
      <c r="NV111" s="170"/>
      <c r="NW111" s="170"/>
      <c r="NX111" s="170"/>
      <c r="NY111" s="170"/>
      <c r="NZ111" s="170"/>
      <c r="OA111" s="170"/>
      <c r="OB111" s="170"/>
      <c r="OC111" s="170"/>
      <c r="OD111" s="170"/>
      <c r="OE111" s="170"/>
      <c r="OF111" s="170"/>
      <c r="OG111" s="170"/>
      <c r="OH111" s="170"/>
      <c r="OI111" s="170"/>
      <c r="OJ111" s="170"/>
      <c r="OK111" s="170"/>
      <c r="OL111" s="170"/>
      <c r="OM111" s="170"/>
      <c r="ON111" s="170"/>
      <c r="OO111" s="170"/>
      <c r="OP111" s="170"/>
      <c r="OQ111" s="170"/>
      <c r="OR111" s="170"/>
      <c r="OS111" s="170"/>
      <c r="OT111" s="170"/>
      <c r="OU111" s="170"/>
      <c r="OV111" s="170"/>
      <c r="OW111" s="170"/>
      <c r="OX111" s="170"/>
      <c r="OY111" s="170"/>
      <c r="OZ111" s="170"/>
      <c r="PA111" s="170"/>
      <c r="PB111" s="170"/>
      <c r="PC111" s="170"/>
      <c r="PD111" s="170"/>
      <c r="PE111" s="170"/>
      <c r="PF111" s="170"/>
      <c r="PG111" s="170"/>
      <c r="PH111" s="170"/>
      <c r="PI111" s="170"/>
      <c r="PJ111" s="170"/>
      <c r="PK111" s="170"/>
      <c r="PL111" s="170"/>
      <c r="PM111" s="170"/>
      <c r="PN111" s="170"/>
      <c r="PO111" s="170"/>
      <c r="PP111" s="170"/>
      <c r="PQ111" s="170"/>
      <c r="PR111" s="170"/>
      <c r="PS111" s="170"/>
      <c r="PT111" s="170"/>
      <c r="PU111" s="170"/>
      <c r="PV111" s="170"/>
      <c r="PW111" s="170"/>
      <c r="PX111" s="170"/>
      <c r="PY111" s="170"/>
      <c r="PZ111" s="170"/>
      <c r="QA111" s="170"/>
      <c r="QB111" s="170"/>
      <c r="QC111" s="170"/>
      <c r="QD111" s="170"/>
      <c r="QE111" s="170"/>
      <c r="QF111" s="170"/>
      <c r="QG111" s="170"/>
      <c r="QH111" s="170"/>
      <c r="QI111" s="170"/>
      <c r="QJ111" s="170"/>
      <c r="QK111" s="170"/>
      <c r="QL111" s="170"/>
      <c r="QM111" s="170"/>
      <c r="QN111" s="170"/>
      <c r="QO111" s="170"/>
      <c r="QP111" s="170"/>
      <c r="QQ111" s="170"/>
      <c r="QR111" s="170"/>
      <c r="QS111" s="170"/>
      <c r="QT111" s="170"/>
      <c r="QU111" s="170"/>
      <c r="QV111" s="170"/>
      <c r="QW111" s="170"/>
      <c r="QX111" s="170"/>
      <c r="QY111" s="170"/>
      <c r="QZ111" s="170"/>
      <c r="RA111" s="170"/>
      <c r="RB111" s="170"/>
      <c r="RC111" s="170"/>
      <c r="RD111" s="170"/>
      <c r="RE111" s="170"/>
      <c r="RF111" s="170"/>
      <c r="RG111" s="170"/>
      <c r="RH111" s="170"/>
      <c r="RI111" s="170"/>
      <c r="RJ111" s="170"/>
      <c r="RK111" s="170"/>
      <c r="RL111" s="170"/>
      <c r="RM111" s="170"/>
      <c r="RN111" s="170"/>
      <c r="RO111" s="170"/>
      <c r="RP111" s="170"/>
      <c r="RQ111" s="170"/>
      <c r="RR111" s="170"/>
      <c r="RS111" s="170"/>
      <c r="RT111" s="170"/>
      <c r="RU111" s="170"/>
      <c r="RV111" s="170"/>
      <c r="RW111" s="170"/>
      <c r="RX111" s="170"/>
      <c r="RY111" s="170"/>
      <c r="RZ111" s="170"/>
      <c r="SA111" s="170"/>
      <c r="SB111" s="170"/>
      <c r="SC111" s="170"/>
      <c r="SD111" s="170"/>
      <c r="SE111" s="170"/>
      <c r="SF111" s="170"/>
      <c r="SG111" s="170"/>
      <c r="SH111" s="170"/>
      <c r="SI111" s="170"/>
      <c r="SJ111" s="170"/>
      <c r="SK111" s="170"/>
      <c r="SL111" s="170"/>
      <c r="SM111" s="170"/>
      <c r="SN111" s="170"/>
      <c r="SO111" s="170"/>
      <c r="SP111" s="170"/>
      <c r="SQ111" s="170"/>
      <c r="SR111" s="170"/>
      <c r="SS111" s="170"/>
      <c r="ST111" s="170"/>
      <c r="SU111" s="170"/>
      <c r="SV111" s="170"/>
      <c r="SW111" s="170"/>
      <c r="SX111" s="170"/>
      <c r="SY111" s="170"/>
      <c r="SZ111" s="170"/>
      <c r="TA111" s="170"/>
      <c r="TB111" s="170"/>
      <c r="TC111" s="170"/>
      <c r="TD111" s="170"/>
      <c r="TE111" s="170"/>
      <c r="TF111" s="170"/>
      <c r="TG111" s="170"/>
      <c r="TH111" s="170"/>
      <c r="TI111" s="170"/>
      <c r="TJ111" s="170"/>
      <c r="TK111" s="170"/>
      <c r="TL111" s="170"/>
      <c r="TM111" s="170"/>
      <c r="TN111" s="170"/>
      <c r="TO111" s="170"/>
      <c r="TP111" s="170"/>
      <c r="TQ111" s="170"/>
      <c r="TR111" s="170"/>
      <c r="TS111" s="170"/>
      <c r="TT111" s="170"/>
      <c r="TU111" s="170"/>
      <c r="TV111" s="170"/>
      <c r="TW111" s="170"/>
      <c r="TX111" s="170"/>
      <c r="TY111" s="170"/>
      <c r="TZ111" s="170"/>
      <c r="UA111" s="170"/>
      <c r="UB111" s="170"/>
      <c r="UC111" s="170"/>
      <c r="UD111" s="170"/>
      <c r="UE111" s="170"/>
      <c r="UF111" s="170"/>
      <c r="UG111" s="170"/>
      <c r="UH111" s="170"/>
      <c r="UI111" s="170"/>
      <c r="UJ111" s="170"/>
      <c r="UK111" s="170"/>
      <c r="UL111" s="170"/>
      <c r="UM111" s="170"/>
      <c r="UN111" s="170"/>
      <c r="UO111" s="170"/>
      <c r="UP111" s="170"/>
      <c r="UQ111" s="170"/>
      <c r="UR111" s="170"/>
      <c r="US111" s="170"/>
      <c r="UT111" s="170"/>
      <c r="UU111" s="170"/>
      <c r="UV111" s="170"/>
      <c r="UW111" s="170"/>
      <c r="UX111" s="170"/>
      <c r="UY111" s="170"/>
      <c r="UZ111" s="170"/>
      <c r="VA111" s="170"/>
      <c r="VB111" s="170"/>
      <c r="VC111" s="170"/>
      <c r="VD111" s="170"/>
      <c r="VE111" s="170"/>
      <c r="VF111" s="170"/>
      <c r="VG111" s="170"/>
      <c r="VH111" s="170"/>
      <c r="VI111" s="170"/>
      <c r="VJ111" s="170"/>
      <c r="VM111" s="171">
        <f>IF(AND($VQ111&gt;0,COUNTA(H111:VJ111)=0),0,IF(AND(COUNTBLANK(D111)=0,CNGE_2024_M1_Secc3!$Q754="X",COUNTA(H111:VJ111)=0),0,IF(AND(COUNTBLANK(D111)=0,CNGE_2024_M1_Secc3!$Q754="",COUNTA(H111:VJ111)&gt;0),0,IF(AND(COUNTBLANK(D111)=1,COUNTA(H111:VJ111)=0),0,1))))</f>
        <v>0</v>
      </c>
      <c r="VN111" s="194">
        <f t="shared" si="1"/>
        <v>0</v>
      </c>
      <c r="VO111" s="200">
        <f>IF(AND(CNGE_2024_M1_Secc3!$Q754="X",COUNTA(H111:VJ111)&gt;0),1,0)</f>
        <v>0</v>
      </c>
      <c r="VP111" s="211">
        <f>IF(SUM(H111:VJ111)=SUM(CNGE_2024_M1_Secc3!S754:AD754),0,1)</f>
        <v>0</v>
      </c>
      <c r="VQ111" s="200">
        <f>IF(COUNTIF(CNGE_2024_M1_Secc3!M165,"NA")&gt;0,1,IF(AND(CNGE_2024_M1_Secc3!S165&lt;&gt;"",CNGE_2024_M1_Secc3!S165&lt;&gt;1),1,0))</f>
        <v>0</v>
      </c>
    </row>
    <row r="112" spans="1:589" customFormat="1" ht="15" customHeight="1">
      <c r="A112" s="115"/>
      <c r="B112" s="87"/>
      <c r="C112" s="32" t="s">
        <v>168</v>
      </c>
      <c r="D112" s="361" t="str">
        <f>IF(CNGE_2024_M1_Secc3!D166="","",CNGE_2024_M1_Secc3!D166)</f>
        <v/>
      </c>
      <c r="E112" s="361"/>
      <c r="F112" s="361"/>
      <c r="G112" s="361"/>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170"/>
      <c r="DN112" s="170"/>
      <c r="DO112" s="170"/>
      <c r="DP112" s="170"/>
      <c r="DQ112" s="170"/>
      <c r="DR112" s="170"/>
      <c r="DS112" s="170"/>
      <c r="DT112" s="170"/>
      <c r="DU112" s="170"/>
      <c r="DV112" s="170"/>
      <c r="DW112" s="170"/>
      <c r="DX112" s="170"/>
      <c r="DY112" s="170"/>
      <c r="DZ112" s="170"/>
      <c r="EA112" s="170"/>
      <c r="EB112" s="170"/>
      <c r="EC112" s="170"/>
      <c r="ED112" s="170"/>
      <c r="EE112" s="170"/>
      <c r="EF112" s="170"/>
      <c r="EG112" s="170"/>
      <c r="EH112" s="170"/>
      <c r="EI112" s="170"/>
      <c r="EJ112" s="170"/>
      <c r="EK112" s="170"/>
      <c r="EL112" s="170"/>
      <c r="EM112" s="170"/>
      <c r="EN112" s="170"/>
      <c r="EO112" s="170"/>
      <c r="EP112" s="170"/>
      <c r="EQ112" s="170"/>
      <c r="ER112" s="170"/>
      <c r="ES112" s="170"/>
      <c r="ET112" s="170"/>
      <c r="EU112" s="170"/>
      <c r="EV112" s="170"/>
      <c r="EW112" s="170"/>
      <c r="EX112" s="170"/>
      <c r="EY112" s="170"/>
      <c r="EZ112" s="170"/>
      <c r="FA112" s="170"/>
      <c r="FB112" s="170"/>
      <c r="FC112" s="170"/>
      <c r="FD112" s="170"/>
      <c r="FE112" s="170"/>
      <c r="FF112" s="170"/>
      <c r="FG112" s="170"/>
      <c r="FH112" s="170"/>
      <c r="FI112" s="170"/>
      <c r="FJ112" s="170"/>
      <c r="FK112" s="170"/>
      <c r="FL112" s="170"/>
      <c r="FM112" s="170"/>
      <c r="FN112" s="170"/>
      <c r="FO112" s="170"/>
      <c r="FP112" s="170"/>
      <c r="FQ112" s="170"/>
      <c r="FR112" s="170"/>
      <c r="FS112" s="170"/>
      <c r="FT112" s="170"/>
      <c r="FU112" s="170"/>
      <c r="FV112" s="170"/>
      <c r="FW112" s="170"/>
      <c r="FX112" s="170"/>
      <c r="FY112" s="170"/>
      <c r="FZ112" s="170"/>
      <c r="GA112" s="170"/>
      <c r="GB112" s="170"/>
      <c r="GC112" s="170"/>
      <c r="GD112" s="170"/>
      <c r="GE112" s="170"/>
      <c r="GF112" s="170"/>
      <c r="GG112" s="170"/>
      <c r="GH112" s="170"/>
      <c r="GI112" s="170"/>
      <c r="GJ112" s="170"/>
      <c r="GK112" s="170"/>
      <c r="GL112" s="170"/>
      <c r="GM112" s="170"/>
      <c r="GN112" s="170"/>
      <c r="GO112" s="170"/>
      <c r="GP112" s="170"/>
      <c r="GQ112" s="170"/>
      <c r="GR112" s="170"/>
      <c r="GS112" s="170"/>
      <c r="GT112" s="170"/>
      <c r="GU112" s="170"/>
      <c r="GV112" s="170"/>
      <c r="GW112" s="170"/>
      <c r="GX112" s="170"/>
      <c r="GY112" s="170"/>
      <c r="GZ112" s="170"/>
      <c r="HA112" s="170"/>
      <c r="HB112" s="170"/>
      <c r="HC112" s="170"/>
      <c r="HD112" s="170"/>
      <c r="HE112" s="170"/>
      <c r="HF112" s="170"/>
      <c r="HG112" s="170"/>
      <c r="HH112" s="170"/>
      <c r="HI112" s="170"/>
      <c r="HJ112" s="170"/>
      <c r="HK112" s="170"/>
      <c r="HL112" s="170"/>
      <c r="HM112" s="170"/>
      <c r="HN112" s="170"/>
      <c r="HO112" s="170"/>
      <c r="HP112" s="170"/>
      <c r="HQ112" s="170"/>
      <c r="HR112" s="170"/>
      <c r="HS112" s="170"/>
      <c r="HT112" s="170"/>
      <c r="HU112" s="170"/>
      <c r="HV112" s="170"/>
      <c r="HW112" s="170"/>
      <c r="HX112" s="170"/>
      <c r="HY112" s="170"/>
      <c r="HZ112" s="170"/>
      <c r="IA112" s="170"/>
      <c r="IB112" s="170"/>
      <c r="IC112" s="170"/>
      <c r="ID112" s="170"/>
      <c r="IE112" s="170"/>
      <c r="IF112" s="170"/>
      <c r="IG112" s="170"/>
      <c r="IH112" s="170"/>
      <c r="II112" s="170"/>
      <c r="IJ112" s="170"/>
      <c r="IK112" s="170"/>
      <c r="IL112" s="170"/>
      <c r="IM112" s="170"/>
      <c r="IN112" s="170"/>
      <c r="IO112" s="170"/>
      <c r="IP112" s="170"/>
      <c r="IQ112" s="170"/>
      <c r="IR112" s="170"/>
      <c r="IS112" s="170"/>
      <c r="IT112" s="170"/>
      <c r="IU112" s="170"/>
      <c r="IV112" s="170"/>
      <c r="IW112" s="170"/>
      <c r="IX112" s="170"/>
      <c r="IY112" s="170"/>
      <c r="IZ112" s="170"/>
      <c r="JA112" s="170"/>
      <c r="JB112" s="170"/>
      <c r="JC112" s="170"/>
      <c r="JD112" s="170"/>
      <c r="JE112" s="170"/>
      <c r="JF112" s="170"/>
      <c r="JG112" s="170"/>
      <c r="JH112" s="170"/>
      <c r="JI112" s="170"/>
      <c r="JJ112" s="170"/>
      <c r="JK112" s="170"/>
      <c r="JL112" s="170"/>
      <c r="JM112" s="170"/>
      <c r="JN112" s="170"/>
      <c r="JO112" s="170"/>
      <c r="JP112" s="170"/>
      <c r="JQ112" s="170"/>
      <c r="JR112" s="170"/>
      <c r="JS112" s="170"/>
      <c r="JT112" s="170"/>
      <c r="JU112" s="170"/>
      <c r="JV112" s="170"/>
      <c r="JW112" s="170"/>
      <c r="JX112" s="170"/>
      <c r="JY112" s="170"/>
      <c r="JZ112" s="170"/>
      <c r="KA112" s="170"/>
      <c r="KB112" s="170"/>
      <c r="KC112" s="170"/>
      <c r="KD112" s="170"/>
      <c r="KE112" s="170"/>
      <c r="KF112" s="170"/>
      <c r="KG112" s="170"/>
      <c r="KH112" s="170"/>
      <c r="KI112" s="170"/>
      <c r="KJ112" s="170"/>
      <c r="KK112" s="170"/>
      <c r="KL112" s="170"/>
      <c r="KM112" s="170"/>
      <c r="KN112" s="170"/>
      <c r="KO112" s="170"/>
      <c r="KP112" s="170"/>
      <c r="KQ112" s="170"/>
      <c r="KR112" s="170"/>
      <c r="KS112" s="170"/>
      <c r="KT112" s="170"/>
      <c r="KU112" s="170"/>
      <c r="KV112" s="170"/>
      <c r="KW112" s="170"/>
      <c r="KX112" s="170"/>
      <c r="KY112" s="170"/>
      <c r="KZ112" s="170"/>
      <c r="LA112" s="170"/>
      <c r="LB112" s="170"/>
      <c r="LC112" s="170"/>
      <c r="LD112" s="170"/>
      <c r="LE112" s="170"/>
      <c r="LF112" s="170"/>
      <c r="LG112" s="170"/>
      <c r="LH112" s="170"/>
      <c r="LI112" s="170"/>
      <c r="LJ112" s="170"/>
      <c r="LK112" s="170"/>
      <c r="LL112" s="170"/>
      <c r="LM112" s="170"/>
      <c r="LN112" s="170"/>
      <c r="LO112" s="170"/>
      <c r="LP112" s="170"/>
      <c r="LQ112" s="170"/>
      <c r="LR112" s="170"/>
      <c r="LS112" s="170"/>
      <c r="LT112" s="170"/>
      <c r="LU112" s="170"/>
      <c r="LV112" s="170"/>
      <c r="LW112" s="170"/>
      <c r="LX112" s="170"/>
      <c r="LY112" s="170"/>
      <c r="LZ112" s="170"/>
      <c r="MA112" s="170"/>
      <c r="MB112" s="170"/>
      <c r="MC112" s="170"/>
      <c r="MD112" s="170"/>
      <c r="ME112" s="170"/>
      <c r="MF112" s="170"/>
      <c r="MG112" s="170"/>
      <c r="MH112" s="170"/>
      <c r="MI112" s="170"/>
      <c r="MJ112" s="170"/>
      <c r="MK112" s="170"/>
      <c r="ML112" s="170"/>
      <c r="MM112" s="170"/>
      <c r="MN112" s="170"/>
      <c r="MO112" s="170"/>
      <c r="MP112" s="170"/>
      <c r="MQ112" s="170"/>
      <c r="MR112" s="170"/>
      <c r="MS112" s="170"/>
      <c r="MT112" s="170"/>
      <c r="MU112" s="170"/>
      <c r="MV112" s="170"/>
      <c r="MW112" s="170"/>
      <c r="MX112" s="170"/>
      <c r="MY112" s="170"/>
      <c r="MZ112" s="170"/>
      <c r="NA112" s="170"/>
      <c r="NB112" s="170"/>
      <c r="NC112" s="170"/>
      <c r="ND112" s="170"/>
      <c r="NE112" s="170"/>
      <c r="NF112" s="170"/>
      <c r="NG112" s="170"/>
      <c r="NH112" s="170"/>
      <c r="NI112" s="170"/>
      <c r="NJ112" s="170"/>
      <c r="NK112" s="170"/>
      <c r="NL112" s="170"/>
      <c r="NM112" s="170"/>
      <c r="NN112" s="170"/>
      <c r="NO112" s="170"/>
      <c r="NP112" s="170"/>
      <c r="NQ112" s="170"/>
      <c r="NR112" s="170"/>
      <c r="NS112" s="170"/>
      <c r="NT112" s="170"/>
      <c r="NU112" s="170"/>
      <c r="NV112" s="170"/>
      <c r="NW112" s="170"/>
      <c r="NX112" s="170"/>
      <c r="NY112" s="170"/>
      <c r="NZ112" s="170"/>
      <c r="OA112" s="170"/>
      <c r="OB112" s="170"/>
      <c r="OC112" s="170"/>
      <c r="OD112" s="170"/>
      <c r="OE112" s="170"/>
      <c r="OF112" s="170"/>
      <c r="OG112" s="170"/>
      <c r="OH112" s="170"/>
      <c r="OI112" s="170"/>
      <c r="OJ112" s="170"/>
      <c r="OK112" s="170"/>
      <c r="OL112" s="170"/>
      <c r="OM112" s="170"/>
      <c r="ON112" s="170"/>
      <c r="OO112" s="170"/>
      <c r="OP112" s="170"/>
      <c r="OQ112" s="170"/>
      <c r="OR112" s="170"/>
      <c r="OS112" s="170"/>
      <c r="OT112" s="170"/>
      <c r="OU112" s="170"/>
      <c r="OV112" s="170"/>
      <c r="OW112" s="170"/>
      <c r="OX112" s="170"/>
      <c r="OY112" s="170"/>
      <c r="OZ112" s="170"/>
      <c r="PA112" s="170"/>
      <c r="PB112" s="170"/>
      <c r="PC112" s="170"/>
      <c r="PD112" s="170"/>
      <c r="PE112" s="170"/>
      <c r="PF112" s="170"/>
      <c r="PG112" s="170"/>
      <c r="PH112" s="170"/>
      <c r="PI112" s="170"/>
      <c r="PJ112" s="170"/>
      <c r="PK112" s="170"/>
      <c r="PL112" s="170"/>
      <c r="PM112" s="170"/>
      <c r="PN112" s="170"/>
      <c r="PO112" s="170"/>
      <c r="PP112" s="170"/>
      <c r="PQ112" s="170"/>
      <c r="PR112" s="170"/>
      <c r="PS112" s="170"/>
      <c r="PT112" s="170"/>
      <c r="PU112" s="170"/>
      <c r="PV112" s="170"/>
      <c r="PW112" s="170"/>
      <c r="PX112" s="170"/>
      <c r="PY112" s="170"/>
      <c r="PZ112" s="170"/>
      <c r="QA112" s="170"/>
      <c r="QB112" s="170"/>
      <c r="QC112" s="170"/>
      <c r="QD112" s="170"/>
      <c r="QE112" s="170"/>
      <c r="QF112" s="170"/>
      <c r="QG112" s="170"/>
      <c r="QH112" s="170"/>
      <c r="QI112" s="170"/>
      <c r="QJ112" s="170"/>
      <c r="QK112" s="170"/>
      <c r="QL112" s="170"/>
      <c r="QM112" s="170"/>
      <c r="QN112" s="170"/>
      <c r="QO112" s="170"/>
      <c r="QP112" s="170"/>
      <c r="QQ112" s="170"/>
      <c r="QR112" s="170"/>
      <c r="QS112" s="170"/>
      <c r="QT112" s="170"/>
      <c r="QU112" s="170"/>
      <c r="QV112" s="170"/>
      <c r="QW112" s="170"/>
      <c r="QX112" s="170"/>
      <c r="QY112" s="170"/>
      <c r="QZ112" s="170"/>
      <c r="RA112" s="170"/>
      <c r="RB112" s="170"/>
      <c r="RC112" s="170"/>
      <c r="RD112" s="170"/>
      <c r="RE112" s="170"/>
      <c r="RF112" s="170"/>
      <c r="RG112" s="170"/>
      <c r="RH112" s="170"/>
      <c r="RI112" s="170"/>
      <c r="RJ112" s="170"/>
      <c r="RK112" s="170"/>
      <c r="RL112" s="170"/>
      <c r="RM112" s="170"/>
      <c r="RN112" s="170"/>
      <c r="RO112" s="170"/>
      <c r="RP112" s="170"/>
      <c r="RQ112" s="170"/>
      <c r="RR112" s="170"/>
      <c r="RS112" s="170"/>
      <c r="RT112" s="170"/>
      <c r="RU112" s="170"/>
      <c r="RV112" s="170"/>
      <c r="RW112" s="170"/>
      <c r="RX112" s="170"/>
      <c r="RY112" s="170"/>
      <c r="RZ112" s="170"/>
      <c r="SA112" s="170"/>
      <c r="SB112" s="170"/>
      <c r="SC112" s="170"/>
      <c r="SD112" s="170"/>
      <c r="SE112" s="170"/>
      <c r="SF112" s="170"/>
      <c r="SG112" s="170"/>
      <c r="SH112" s="170"/>
      <c r="SI112" s="170"/>
      <c r="SJ112" s="170"/>
      <c r="SK112" s="170"/>
      <c r="SL112" s="170"/>
      <c r="SM112" s="170"/>
      <c r="SN112" s="170"/>
      <c r="SO112" s="170"/>
      <c r="SP112" s="170"/>
      <c r="SQ112" s="170"/>
      <c r="SR112" s="170"/>
      <c r="SS112" s="170"/>
      <c r="ST112" s="170"/>
      <c r="SU112" s="170"/>
      <c r="SV112" s="170"/>
      <c r="SW112" s="170"/>
      <c r="SX112" s="170"/>
      <c r="SY112" s="170"/>
      <c r="SZ112" s="170"/>
      <c r="TA112" s="170"/>
      <c r="TB112" s="170"/>
      <c r="TC112" s="170"/>
      <c r="TD112" s="170"/>
      <c r="TE112" s="170"/>
      <c r="TF112" s="170"/>
      <c r="TG112" s="170"/>
      <c r="TH112" s="170"/>
      <c r="TI112" s="170"/>
      <c r="TJ112" s="170"/>
      <c r="TK112" s="170"/>
      <c r="TL112" s="170"/>
      <c r="TM112" s="170"/>
      <c r="TN112" s="170"/>
      <c r="TO112" s="170"/>
      <c r="TP112" s="170"/>
      <c r="TQ112" s="170"/>
      <c r="TR112" s="170"/>
      <c r="TS112" s="170"/>
      <c r="TT112" s="170"/>
      <c r="TU112" s="170"/>
      <c r="TV112" s="170"/>
      <c r="TW112" s="170"/>
      <c r="TX112" s="170"/>
      <c r="TY112" s="170"/>
      <c r="TZ112" s="170"/>
      <c r="UA112" s="170"/>
      <c r="UB112" s="170"/>
      <c r="UC112" s="170"/>
      <c r="UD112" s="170"/>
      <c r="UE112" s="170"/>
      <c r="UF112" s="170"/>
      <c r="UG112" s="170"/>
      <c r="UH112" s="170"/>
      <c r="UI112" s="170"/>
      <c r="UJ112" s="170"/>
      <c r="UK112" s="170"/>
      <c r="UL112" s="170"/>
      <c r="UM112" s="170"/>
      <c r="UN112" s="170"/>
      <c r="UO112" s="170"/>
      <c r="UP112" s="170"/>
      <c r="UQ112" s="170"/>
      <c r="UR112" s="170"/>
      <c r="US112" s="170"/>
      <c r="UT112" s="170"/>
      <c r="UU112" s="170"/>
      <c r="UV112" s="170"/>
      <c r="UW112" s="170"/>
      <c r="UX112" s="170"/>
      <c r="UY112" s="170"/>
      <c r="UZ112" s="170"/>
      <c r="VA112" s="170"/>
      <c r="VB112" s="170"/>
      <c r="VC112" s="170"/>
      <c r="VD112" s="170"/>
      <c r="VE112" s="170"/>
      <c r="VF112" s="170"/>
      <c r="VG112" s="170"/>
      <c r="VH112" s="170"/>
      <c r="VI112" s="170"/>
      <c r="VJ112" s="170"/>
      <c r="VM112" s="171">
        <f>IF(AND($VQ112&gt;0,COUNTA(H112:VJ112)=0),0,IF(AND(COUNTBLANK(D112)=0,CNGE_2024_M1_Secc3!$Q755="X",COUNTA(H112:VJ112)=0),0,IF(AND(COUNTBLANK(D112)=0,CNGE_2024_M1_Secc3!$Q755="",COUNTA(H112:VJ112)&gt;0),0,IF(AND(COUNTBLANK(D112)=1,COUNTA(H112:VJ112)=0),0,1))))</f>
        <v>0</v>
      </c>
      <c r="VN112" s="194">
        <f t="shared" si="1"/>
        <v>0</v>
      </c>
      <c r="VO112" s="200">
        <f>IF(AND(CNGE_2024_M1_Secc3!$Q755="X",COUNTA(H112:VJ112)&gt;0),1,0)</f>
        <v>0</v>
      </c>
      <c r="VP112" s="211">
        <f>IF(SUM(H112:VJ112)=SUM(CNGE_2024_M1_Secc3!S755:AD755),0,1)</f>
        <v>0</v>
      </c>
      <c r="VQ112" s="200">
        <f>IF(COUNTIF(CNGE_2024_M1_Secc3!M166,"NA")&gt;0,1,IF(AND(CNGE_2024_M1_Secc3!S166&lt;&gt;"",CNGE_2024_M1_Secc3!S166&lt;&gt;1),1,0))</f>
        <v>0</v>
      </c>
    </row>
    <row r="113" spans="1:589" customFormat="1" ht="15" customHeight="1">
      <c r="A113" s="115"/>
      <c r="B113" s="87"/>
      <c r="C113" s="32" t="s">
        <v>169</v>
      </c>
      <c r="D113" s="361" t="str">
        <f>IF(CNGE_2024_M1_Secc3!D167="","",CNGE_2024_M1_Secc3!D167)</f>
        <v/>
      </c>
      <c r="E113" s="361"/>
      <c r="F113" s="361"/>
      <c r="G113" s="361"/>
      <c r="H113" s="170"/>
      <c r="I113" s="170"/>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c r="FA113" s="170"/>
      <c r="FB113" s="170"/>
      <c r="FC113" s="170"/>
      <c r="FD113" s="170"/>
      <c r="FE113" s="170"/>
      <c r="FF113" s="170"/>
      <c r="FG113" s="170"/>
      <c r="FH113" s="170"/>
      <c r="FI113" s="170"/>
      <c r="FJ113" s="170"/>
      <c r="FK113" s="170"/>
      <c r="FL113" s="170"/>
      <c r="FM113" s="170"/>
      <c r="FN113" s="170"/>
      <c r="FO113" s="170"/>
      <c r="FP113" s="170"/>
      <c r="FQ113" s="170"/>
      <c r="FR113" s="170"/>
      <c r="FS113" s="170"/>
      <c r="FT113" s="170"/>
      <c r="FU113" s="170"/>
      <c r="FV113" s="170"/>
      <c r="FW113" s="170"/>
      <c r="FX113" s="170"/>
      <c r="FY113" s="170"/>
      <c r="FZ113" s="170"/>
      <c r="GA113" s="170"/>
      <c r="GB113" s="170"/>
      <c r="GC113" s="170"/>
      <c r="GD113" s="170"/>
      <c r="GE113" s="170"/>
      <c r="GF113" s="170"/>
      <c r="GG113" s="170"/>
      <c r="GH113" s="170"/>
      <c r="GI113" s="170"/>
      <c r="GJ113" s="170"/>
      <c r="GK113" s="170"/>
      <c r="GL113" s="170"/>
      <c r="GM113" s="170"/>
      <c r="GN113" s="170"/>
      <c r="GO113" s="170"/>
      <c r="GP113" s="170"/>
      <c r="GQ113" s="170"/>
      <c r="GR113" s="170"/>
      <c r="GS113" s="170"/>
      <c r="GT113" s="170"/>
      <c r="GU113" s="170"/>
      <c r="GV113" s="170"/>
      <c r="GW113" s="170"/>
      <c r="GX113" s="170"/>
      <c r="GY113" s="170"/>
      <c r="GZ113" s="170"/>
      <c r="HA113" s="170"/>
      <c r="HB113" s="170"/>
      <c r="HC113" s="170"/>
      <c r="HD113" s="170"/>
      <c r="HE113" s="170"/>
      <c r="HF113" s="170"/>
      <c r="HG113" s="170"/>
      <c r="HH113" s="170"/>
      <c r="HI113" s="170"/>
      <c r="HJ113" s="170"/>
      <c r="HK113" s="170"/>
      <c r="HL113" s="170"/>
      <c r="HM113" s="170"/>
      <c r="HN113" s="170"/>
      <c r="HO113" s="170"/>
      <c r="HP113" s="170"/>
      <c r="HQ113" s="170"/>
      <c r="HR113" s="170"/>
      <c r="HS113" s="170"/>
      <c r="HT113" s="170"/>
      <c r="HU113" s="170"/>
      <c r="HV113" s="170"/>
      <c r="HW113" s="170"/>
      <c r="HX113" s="170"/>
      <c r="HY113" s="170"/>
      <c r="HZ113" s="170"/>
      <c r="IA113" s="170"/>
      <c r="IB113" s="170"/>
      <c r="IC113" s="170"/>
      <c r="ID113" s="170"/>
      <c r="IE113" s="170"/>
      <c r="IF113" s="170"/>
      <c r="IG113" s="170"/>
      <c r="IH113" s="170"/>
      <c r="II113" s="170"/>
      <c r="IJ113" s="170"/>
      <c r="IK113" s="170"/>
      <c r="IL113" s="170"/>
      <c r="IM113" s="170"/>
      <c r="IN113" s="170"/>
      <c r="IO113" s="170"/>
      <c r="IP113" s="170"/>
      <c r="IQ113" s="170"/>
      <c r="IR113" s="170"/>
      <c r="IS113" s="170"/>
      <c r="IT113" s="170"/>
      <c r="IU113" s="170"/>
      <c r="IV113" s="170"/>
      <c r="IW113" s="170"/>
      <c r="IX113" s="170"/>
      <c r="IY113" s="170"/>
      <c r="IZ113" s="170"/>
      <c r="JA113" s="170"/>
      <c r="JB113" s="170"/>
      <c r="JC113" s="170"/>
      <c r="JD113" s="170"/>
      <c r="JE113" s="170"/>
      <c r="JF113" s="170"/>
      <c r="JG113" s="170"/>
      <c r="JH113" s="170"/>
      <c r="JI113" s="170"/>
      <c r="JJ113" s="170"/>
      <c r="JK113" s="170"/>
      <c r="JL113" s="170"/>
      <c r="JM113" s="170"/>
      <c r="JN113" s="170"/>
      <c r="JO113" s="170"/>
      <c r="JP113" s="170"/>
      <c r="JQ113" s="170"/>
      <c r="JR113" s="170"/>
      <c r="JS113" s="170"/>
      <c r="JT113" s="170"/>
      <c r="JU113" s="170"/>
      <c r="JV113" s="170"/>
      <c r="JW113" s="170"/>
      <c r="JX113" s="170"/>
      <c r="JY113" s="170"/>
      <c r="JZ113" s="170"/>
      <c r="KA113" s="170"/>
      <c r="KB113" s="170"/>
      <c r="KC113" s="170"/>
      <c r="KD113" s="170"/>
      <c r="KE113" s="170"/>
      <c r="KF113" s="170"/>
      <c r="KG113" s="170"/>
      <c r="KH113" s="170"/>
      <c r="KI113" s="170"/>
      <c r="KJ113" s="170"/>
      <c r="KK113" s="170"/>
      <c r="KL113" s="170"/>
      <c r="KM113" s="170"/>
      <c r="KN113" s="170"/>
      <c r="KO113" s="170"/>
      <c r="KP113" s="170"/>
      <c r="KQ113" s="170"/>
      <c r="KR113" s="170"/>
      <c r="KS113" s="170"/>
      <c r="KT113" s="170"/>
      <c r="KU113" s="170"/>
      <c r="KV113" s="170"/>
      <c r="KW113" s="170"/>
      <c r="KX113" s="170"/>
      <c r="KY113" s="170"/>
      <c r="KZ113" s="170"/>
      <c r="LA113" s="170"/>
      <c r="LB113" s="170"/>
      <c r="LC113" s="170"/>
      <c r="LD113" s="170"/>
      <c r="LE113" s="170"/>
      <c r="LF113" s="170"/>
      <c r="LG113" s="170"/>
      <c r="LH113" s="170"/>
      <c r="LI113" s="170"/>
      <c r="LJ113" s="170"/>
      <c r="LK113" s="170"/>
      <c r="LL113" s="170"/>
      <c r="LM113" s="170"/>
      <c r="LN113" s="170"/>
      <c r="LO113" s="170"/>
      <c r="LP113" s="170"/>
      <c r="LQ113" s="170"/>
      <c r="LR113" s="170"/>
      <c r="LS113" s="170"/>
      <c r="LT113" s="170"/>
      <c r="LU113" s="170"/>
      <c r="LV113" s="170"/>
      <c r="LW113" s="170"/>
      <c r="LX113" s="170"/>
      <c r="LY113" s="170"/>
      <c r="LZ113" s="170"/>
      <c r="MA113" s="170"/>
      <c r="MB113" s="170"/>
      <c r="MC113" s="170"/>
      <c r="MD113" s="170"/>
      <c r="ME113" s="170"/>
      <c r="MF113" s="170"/>
      <c r="MG113" s="170"/>
      <c r="MH113" s="170"/>
      <c r="MI113" s="170"/>
      <c r="MJ113" s="170"/>
      <c r="MK113" s="170"/>
      <c r="ML113" s="170"/>
      <c r="MM113" s="170"/>
      <c r="MN113" s="170"/>
      <c r="MO113" s="170"/>
      <c r="MP113" s="170"/>
      <c r="MQ113" s="170"/>
      <c r="MR113" s="170"/>
      <c r="MS113" s="170"/>
      <c r="MT113" s="170"/>
      <c r="MU113" s="170"/>
      <c r="MV113" s="170"/>
      <c r="MW113" s="170"/>
      <c r="MX113" s="170"/>
      <c r="MY113" s="170"/>
      <c r="MZ113" s="170"/>
      <c r="NA113" s="170"/>
      <c r="NB113" s="170"/>
      <c r="NC113" s="170"/>
      <c r="ND113" s="170"/>
      <c r="NE113" s="170"/>
      <c r="NF113" s="170"/>
      <c r="NG113" s="170"/>
      <c r="NH113" s="170"/>
      <c r="NI113" s="170"/>
      <c r="NJ113" s="170"/>
      <c r="NK113" s="170"/>
      <c r="NL113" s="170"/>
      <c r="NM113" s="170"/>
      <c r="NN113" s="170"/>
      <c r="NO113" s="170"/>
      <c r="NP113" s="170"/>
      <c r="NQ113" s="170"/>
      <c r="NR113" s="170"/>
      <c r="NS113" s="170"/>
      <c r="NT113" s="170"/>
      <c r="NU113" s="170"/>
      <c r="NV113" s="170"/>
      <c r="NW113" s="170"/>
      <c r="NX113" s="170"/>
      <c r="NY113" s="170"/>
      <c r="NZ113" s="170"/>
      <c r="OA113" s="170"/>
      <c r="OB113" s="170"/>
      <c r="OC113" s="170"/>
      <c r="OD113" s="170"/>
      <c r="OE113" s="170"/>
      <c r="OF113" s="170"/>
      <c r="OG113" s="170"/>
      <c r="OH113" s="170"/>
      <c r="OI113" s="170"/>
      <c r="OJ113" s="170"/>
      <c r="OK113" s="170"/>
      <c r="OL113" s="170"/>
      <c r="OM113" s="170"/>
      <c r="ON113" s="170"/>
      <c r="OO113" s="170"/>
      <c r="OP113" s="170"/>
      <c r="OQ113" s="170"/>
      <c r="OR113" s="170"/>
      <c r="OS113" s="170"/>
      <c r="OT113" s="170"/>
      <c r="OU113" s="170"/>
      <c r="OV113" s="170"/>
      <c r="OW113" s="170"/>
      <c r="OX113" s="170"/>
      <c r="OY113" s="170"/>
      <c r="OZ113" s="170"/>
      <c r="PA113" s="170"/>
      <c r="PB113" s="170"/>
      <c r="PC113" s="170"/>
      <c r="PD113" s="170"/>
      <c r="PE113" s="170"/>
      <c r="PF113" s="170"/>
      <c r="PG113" s="170"/>
      <c r="PH113" s="170"/>
      <c r="PI113" s="170"/>
      <c r="PJ113" s="170"/>
      <c r="PK113" s="170"/>
      <c r="PL113" s="170"/>
      <c r="PM113" s="170"/>
      <c r="PN113" s="170"/>
      <c r="PO113" s="170"/>
      <c r="PP113" s="170"/>
      <c r="PQ113" s="170"/>
      <c r="PR113" s="170"/>
      <c r="PS113" s="170"/>
      <c r="PT113" s="170"/>
      <c r="PU113" s="170"/>
      <c r="PV113" s="170"/>
      <c r="PW113" s="170"/>
      <c r="PX113" s="170"/>
      <c r="PY113" s="170"/>
      <c r="PZ113" s="170"/>
      <c r="QA113" s="170"/>
      <c r="QB113" s="170"/>
      <c r="QC113" s="170"/>
      <c r="QD113" s="170"/>
      <c r="QE113" s="170"/>
      <c r="QF113" s="170"/>
      <c r="QG113" s="170"/>
      <c r="QH113" s="170"/>
      <c r="QI113" s="170"/>
      <c r="QJ113" s="170"/>
      <c r="QK113" s="170"/>
      <c r="QL113" s="170"/>
      <c r="QM113" s="170"/>
      <c r="QN113" s="170"/>
      <c r="QO113" s="170"/>
      <c r="QP113" s="170"/>
      <c r="QQ113" s="170"/>
      <c r="QR113" s="170"/>
      <c r="QS113" s="170"/>
      <c r="QT113" s="170"/>
      <c r="QU113" s="170"/>
      <c r="QV113" s="170"/>
      <c r="QW113" s="170"/>
      <c r="QX113" s="170"/>
      <c r="QY113" s="170"/>
      <c r="QZ113" s="170"/>
      <c r="RA113" s="170"/>
      <c r="RB113" s="170"/>
      <c r="RC113" s="170"/>
      <c r="RD113" s="170"/>
      <c r="RE113" s="170"/>
      <c r="RF113" s="170"/>
      <c r="RG113" s="170"/>
      <c r="RH113" s="170"/>
      <c r="RI113" s="170"/>
      <c r="RJ113" s="170"/>
      <c r="RK113" s="170"/>
      <c r="RL113" s="170"/>
      <c r="RM113" s="170"/>
      <c r="RN113" s="170"/>
      <c r="RO113" s="170"/>
      <c r="RP113" s="170"/>
      <c r="RQ113" s="170"/>
      <c r="RR113" s="170"/>
      <c r="RS113" s="170"/>
      <c r="RT113" s="170"/>
      <c r="RU113" s="170"/>
      <c r="RV113" s="170"/>
      <c r="RW113" s="170"/>
      <c r="RX113" s="170"/>
      <c r="RY113" s="170"/>
      <c r="RZ113" s="170"/>
      <c r="SA113" s="170"/>
      <c r="SB113" s="170"/>
      <c r="SC113" s="170"/>
      <c r="SD113" s="170"/>
      <c r="SE113" s="170"/>
      <c r="SF113" s="170"/>
      <c r="SG113" s="170"/>
      <c r="SH113" s="170"/>
      <c r="SI113" s="170"/>
      <c r="SJ113" s="170"/>
      <c r="SK113" s="170"/>
      <c r="SL113" s="170"/>
      <c r="SM113" s="170"/>
      <c r="SN113" s="170"/>
      <c r="SO113" s="170"/>
      <c r="SP113" s="170"/>
      <c r="SQ113" s="170"/>
      <c r="SR113" s="170"/>
      <c r="SS113" s="170"/>
      <c r="ST113" s="170"/>
      <c r="SU113" s="170"/>
      <c r="SV113" s="170"/>
      <c r="SW113" s="170"/>
      <c r="SX113" s="170"/>
      <c r="SY113" s="170"/>
      <c r="SZ113" s="170"/>
      <c r="TA113" s="170"/>
      <c r="TB113" s="170"/>
      <c r="TC113" s="170"/>
      <c r="TD113" s="170"/>
      <c r="TE113" s="170"/>
      <c r="TF113" s="170"/>
      <c r="TG113" s="170"/>
      <c r="TH113" s="170"/>
      <c r="TI113" s="170"/>
      <c r="TJ113" s="170"/>
      <c r="TK113" s="170"/>
      <c r="TL113" s="170"/>
      <c r="TM113" s="170"/>
      <c r="TN113" s="170"/>
      <c r="TO113" s="170"/>
      <c r="TP113" s="170"/>
      <c r="TQ113" s="170"/>
      <c r="TR113" s="170"/>
      <c r="TS113" s="170"/>
      <c r="TT113" s="170"/>
      <c r="TU113" s="170"/>
      <c r="TV113" s="170"/>
      <c r="TW113" s="170"/>
      <c r="TX113" s="170"/>
      <c r="TY113" s="170"/>
      <c r="TZ113" s="170"/>
      <c r="UA113" s="170"/>
      <c r="UB113" s="170"/>
      <c r="UC113" s="170"/>
      <c r="UD113" s="170"/>
      <c r="UE113" s="170"/>
      <c r="UF113" s="170"/>
      <c r="UG113" s="170"/>
      <c r="UH113" s="170"/>
      <c r="UI113" s="170"/>
      <c r="UJ113" s="170"/>
      <c r="UK113" s="170"/>
      <c r="UL113" s="170"/>
      <c r="UM113" s="170"/>
      <c r="UN113" s="170"/>
      <c r="UO113" s="170"/>
      <c r="UP113" s="170"/>
      <c r="UQ113" s="170"/>
      <c r="UR113" s="170"/>
      <c r="US113" s="170"/>
      <c r="UT113" s="170"/>
      <c r="UU113" s="170"/>
      <c r="UV113" s="170"/>
      <c r="UW113" s="170"/>
      <c r="UX113" s="170"/>
      <c r="UY113" s="170"/>
      <c r="UZ113" s="170"/>
      <c r="VA113" s="170"/>
      <c r="VB113" s="170"/>
      <c r="VC113" s="170"/>
      <c r="VD113" s="170"/>
      <c r="VE113" s="170"/>
      <c r="VF113" s="170"/>
      <c r="VG113" s="170"/>
      <c r="VH113" s="170"/>
      <c r="VI113" s="170"/>
      <c r="VJ113" s="170"/>
      <c r="VM113" s="171">
        <f>IF(AND($VQ113&gt;0,COUNTA(H113:VJ113)=0),0,IF(AND(COUNTBLANK(D113)=0,CNGE_2024_M1_Secc3!$Q756="X",COUNTA(H113:VJ113)=0),0,IF(AND(COUNTBLANK(D113)=0,CNGE_2024_M1_Secc3!$Q756="",COUNTA(H113:VJ113)&gt;0),0,IF(AND(COUNTBLANK(D113)=1,COUNTA(H113:VJ113)=0),0,1))))</f>
        <v>0</v>
      </c>
      <c r="VN113" s="194">
        <f t="shared" si="1"/>
        <v>0</v>
      </c>
      <c r="VO113" s="200">
        <f>IF(AND(CNGE_2024_M1_Secc3!$Q756="X",COUNTA(H113:VJ113)&gt;0),1,0)</f>
        <v>0</v>
      </c>
      <c r="VP113" s="211">
        <f>IF(SUM(H113:VJ113)=SUM(CNGE_2024_M1_Secc3!S756:AD756),0,1)</f>
        <v>0</v>
      </c>
      <c r="VQ113" s="200">
        <f>IF(COUNTIF(CNGE_2024_M1_Secc3!M167,"NA")&gt;0,1,IF(AND(CNGE_2024_M1_Secc3!S167&lt;&gt;"",CNGE_2024_M1_Secc3!S167&lt;&gt;1),1,0))</f>
        <v>0</v>
      </c>
    </row>
    <row r="114" spans="1:589" customFormat="1" ht="15" customHeight="1">
      <c r="A114" s="115"/>
      <c r="B114" s="87"/>
      <c r="C114" s="32" t="s">
        <v>170</v>
      </c>
      <c r="D114" s="361" t="str">
        <f>IF(CNGE_2024_M1_Secc3!D168="","",CNGE_2024_M1_Secc3!D168)</f>
        <v/>
      </c>
      <c r="E114" s="361"/>
      <c r="F114" s="361"/>
      <c r="G114" s="361"/>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c r="EU114" s="170"/>
      <c r="EV114" s="170"/>
      <c r="EW114" s="170"/>
      <c r="EX114" s="170"/>
      <c r="EY114" s="170"/>
      <c r="EZ114" s="170"/>
      <c r="FA114" s="170"/>
      <c r="FB114" s="170"/>
      <c r="FC114" s="170"/>
      <c r="FD114" s="170"/>
      <c r="FE114" s="170"/>
      <c r="FF114" s="170"/>
      <c r="FG114" s="170"/>
      <c r="FH114" s="170"/>
      <c r="FI114" s="170"/>
      <c r="FJ114" s="170"/>
      <c r="FK114" s="170"/>
      <c r="FL114" s="170"/>
      <c r="FM114" s="170"/>
      <c r="FN114" s="170"/>
      <c r="FO114" s="170"/>
      <c r="FP114" s="170"/>
      <c r="FQ114" s="170"/>
      <c r="FR114" s="170"/>
      <c r="FS114" s="170"/>
      <c r="FT114" s="170"/>
      <c r="FU114" s="170"/>
      <c r="FV114" s="170"/>
      <c r="FW114" s="170"/>
      <c r="FX114" s="170"/>
      <c r="FY114" s="170"/>
      <c r="FZ114" s="170"/>
      <c r="GA114" s="170"/>
      <c r="GB114" s="170"/>
      <c r="GC114" s="170"/>
      <c r="GD114" s="170"/>
      <c r="GE114" s="170"/>
      <c r="GF114" s="170"/>
      <c r="GG114" s="170"/>
      <c r="GH114" s="170"/>
      <c r="GI114" s="170"/>
      <c r="GJ114" s="170"/>
      <c r="GK114" s="170"/>
      <c r="GL114" s="170"/>
      <c r="GM114" s="170"/>
      <c r="GN114" s="170"/>
      <c r="GO114" s="170"/>
      <c r="GP114" s="170"/>
      <c r="GQ114" s="170"/>
      <c r="GR114" s="170"/>
      <c r="GS114" s="170"/>
      <c r="GT114" s="170"/>
      <c r="GU114" s="170"/>
      <c r="GV114" s="170"/>
      <c r="GW114" s="170"/>
      <c r="GX114" s="170"/>
      <c r="GY114" s="170"/>
      <c r="GZ114" s="170"/>
      <c r="HA114" s="170"/>
      <c r="HB114" s="170"/>
      <c r="HC114" s="170"/>
      <c r="HD114" s="170"/>
      <c r="HE114" s="170"/>
      <c r="HF114" s="170"/>
      <c r="HG114" s="170"/>
      <c r="HH114" s="170"/>
      <c r="HI114" s="170"/>
      <c r="HJ114" s="170"/>
      <c r="HK114" s="170"/>
      <c r="HL114" s="170"/>
      <c r="HM114" s="170"/>
      <c r="HN114" s="170"/>
      <c r="HO114" s="170"/>
      <c r="HP114" s="170"/>
      <c r="HQ114" s="170"/>
      <c r="HR114" s="170"/>
      <c r="HS114" s="170"/>
      <c r="HT114" s="170"/>
      <c r="HU114" s="170"/>
      <c r="HV114" s="170"/>
      <c r="HW114" s="170"/>
      <c r="HX114" s="170"/>
      <c r="HY114" s="170"/>
      <c r="HZ114" s="170"/>
      <c r="IA114" s="170"/>
      <c r="IB114" s="170"/>
      <c r="IC114" s="170"/>
      <c r="ID114" s="170"/>
      <c r="IE114" s="170"/>
      <c r="IF114" s="170"/>
      <c r="IG114" s="170"/>
      <c r="IH114" s="170"/>
      <c r="II114" s="170"/>
      <c r="IJ114" s="170"/>
      <c r="IK114" s="170"/>
      <c r="IL114" s="170"/>
      <c r="IM114" s="170"/>
      <c r="IN114" s="170"/>
      <c r="IO114" s="170"/>
      <c r="IP114" s="170"/>
      <c r="IQ114" s="170"/>
      <c r="IR114" s="170"/>
      <c r="IS114" s="170"/>
      <c r="IT114" s="170"/>
      <c r="IU114" s="170"/>
      <c r="IV114" s="170"/>
      <c r="IW114" s="170"/>
      <c r="IX114" s="170"/>
      <c r="IY114" s="170"/>
      <c r="IZ114" s="170"/>
      <c r="JA114" s="170"/>
      <c r="JB114" s="170"/>
      <c r="JC114" s="170"/>
      <c r="JD114" s="170"/>
      <c r="JE114" s="170"/>
      <c r="JF114" s="170"/>
      <c r="JG114" s="170"/>
      <c r="JH114" s="170"/>
      <c r="JI114" s="170"/>
      <c r="JJ114" s="170"/>
      <c r="JK114" s="170"/>
      <c r="JL114" s="170"/>
      <c r="JM114" s="170"/>
      <c r="JN114" s="170"/>
      <c r="JO114" s="170"/>
      <c r="JP114" s="170"/>
      <c r="JQ114" s="170"/>
      <c r="JR114" s="170"/>
      <c r="JS114" s="170"/>
      <c r="JT114" s="170"/>
      <c r="JU114" s="170"/>
      <c r="JV114" s="170"/>
      <c r="JW114" s="170"/>
      <c r="JX114" s="170"/>
      <c r="JY114" s="170"/>
      <c r="JZ114" s="170"/>
      <c r="KA114" s="170"/>
      <c r="KB114" s="170"/>
      <c r="KC114" s="170"/>
      <c r="KD114" s="170"/>
      <c r="KE114" s="170"/>
      <c r="KF114" s="170"/>
      <c r="KG114" s="170"/>
      <c r="KH114" s="170"/>
      <c r="KI114" s="170"/>
      <c r="KJ114" s="170"/>
      <c r="KK114" s="170"/>
      <c r="KL114" s="170"/>
      <c r="KM114" s="170"/>
      <c r="KN114" s="170"/>
      <c r="KO114" s="170"/>
      <c r="KP114" s="170"/>
      <c r="KQ114" s="170"/>
      <c r="KR114" s="170"/>
      <c r="KS114" s="170"/>
      <c r="KT114" s="170"/>
      <c r="KU114" s="170"/>
      <c r="KV114" s="170"/>
      <c r="KW114" s="170"/>
      <c r="KX114" s="170"/>
      <c r="KY114" s="170"/>
      <c r="KZ114" s="170"/>
      <c r="LA114" s="170"/>
      <c r="LB114" s="170"/>
      <c r="LC114" s="170"/>
      <c r="LD114" s="170"/>
      <c r="LE114" s="170"/>
      <c r="LF114" s="170"/>
      <c r="LG114" s="170"/>
      <c r="LH114" s="170"/>
      <c r="LI114" s="170"/>
      <c r="LJ114" s="170"/>
      <c r="LK114" s="170"/>
      <c r="LL114" s="170"/>
      <c r="LM114" s="170"/>
      <c r="LN114" s="170"/>
      <c r="LO114" s="170"/>
      <c r="LP114" s="170"/>
      <c r="LQ114" s="170"/>
      <c r="LR114" s="170"/>
      <c r="LS114" s="170"/>
      <c r="LT114" s="170"/>
      <c r="LU114" s="170"/>
      <c r="LV114" s="170"/>
      <c r="LW114" s="170"/>
      <c r="LX114" s="170"/>
      <c r="LY114" s="170"/>
      <c r="LZ114" s="170"/>
      <c r="MA114" s="170"/>
      <c r="MB114" s="170"/>
      <c r="MC114" s="170"/>
      <c r="MD114" s="170"/>
      <c r="ME114" s="170"/>
      <c r="MF114" s="170"/>
      <c r="MG114" s="170"/>
      <c r="MH114" s="170"/>
      <c r="MI114" s="170"/>
      <c r="MJ114" s="170"/>
      <c r="MK114" s="170"/>
      <c r="ML114" s="170"/>
      <c r="MM114" s="170"/>
      <c r="MN114" s="170"/>
      <c r="MO114" s="170"/>
      <c r="MP114" s="170"/>
      <c r="MQ114" s="170"/>
      <c r="MR114" s="170"/>
      <c r="MS114" s="170"/>
      <c r="MT114" s="170"/>
      <c r="MU114" s="170"/>
      <c r="MV114" s="170"/>
      <c r="MW114" s="170"/>
      <c r="MX114" s="170"/>
      <c r="MY114" s="170"/>
      <c r="MZ114" s="170"/>
      <c r="NA114" s="170"/>
      <c r="NB114" s="170"/>
      <c r="NC114" s="170"/>
      <c r="ND114" s="170"/>
      <c r="NE114" s="170"/>
      <c r="NF114" s="170"/>
      <c r="NG114" s="170"/>
      <c r="NH114" s="170"/>
      <c r="NI114" s="170"/>
      <c r="NJ114" s="170"/>
      <c r="NK114" s="170"/>
      <c r="NL114" s="170"/>
      <c r="NM114" s="170"/>
      <c r="NN114" s="170"/>
      <c r="NO114" s="170"/>
      <c r="NP114" s="170"/>
      <c r="NQ114" s="170"/>
      <c r="NR114" s="170"/>
      <c r="NS114" s="170"/>
      <c r="NT114" s="170"/>
      <c r="NU114" s="170"/>
      <c r="NV114" s="170"/>
      <c r="NW114" s="170"/>
      <c r="NX114" s="170"/>
      <c r="NY114" s="170"/>
      <c r="NZ114" s="170"/>
      <c r="OA114" s="170"/>
      <c r="OB114" s="170"/>
      <c r="OC114" s="170"/>
      <c r="OD114" s="170"/>
      <c r="OE114" s="170"/>
      <c r="OF114" s="170"/>
      <c r="OG114" s="170"/>
      <c r="OH114" s="170"/>
      <c r="OI114" s="170"/>
      <c r="OJ114" s="170"/>
      <c r="OK114" s="170"/>
      <c r="OL114" s="170"/>
      <c r="OM114" s="170"/>
      <c r="ON114" s="170"/>
      <c r="OO114" s="170"/>
      <c r="OP114" s="170"/>
      <c r="OQ114" s="170"/>
      <c r="OR114" s="170"/>
      <c r="OS114" s="170"/>
      <c r="OT114" s="170"/>
      <c r="OU114" s="170"/>
      <c r="OV114" s="170"/>
      <c r="OW114" s="170"/>
      <c r="OX114" s="170"/>
      <c r="OY114" s="170"/>
      <c r="OZ114" s="170"/>
      <c r="PA114" s="170"/>
      <c r="PB114" s="170"/>
      <c r="PC114" s="170"/>
      <c r="PD114" s="170"/>
      <c r="PE114" s="170"/>
      <c r="PF114" s="170"/>
      <c r="PG114" s="170"/>
      <c r="PH114" s="170"/>
      <c r="PI114" s="170"/>
      <c r="PJ114" s="170"/>
      <c r="PK114" s="170"/>
      <c r="PL114" s="170"/>
      <c r="PM114" s="170"/>
      <c r="PN114" s="170"/>
      <c r="PO114" s="170"/>
      <c r="PP114" s="170"/>
      <c r="PQ114" s="170"/>
      <c r="PR114" s="170"/>
      <c r="PS114" s="170"/>
      <c r="PT114" s="170"/>
      <c r="PU114" s="170"/>
      <c r="PV114" s="170"/>
      <c r="PW114" s="170"/>
      <c r="PX114" s="170"/>
      <c r="PY114" s="170"/>
      <c r="PZ114" s="170"/>
      <c r="QA114" s="170"/>
      <c r="QB114" s="170"/>
      <c r="QC114" s="170"/>
      <c r="QD114" s="170"/>
      <c r="QE114" s="170"/>
      <c r="QF114" s="170"/>
      <c r="QG114" s="170"/>
      <c r="QH114" s="170"/>
      <c r="QI114" s="170"/>
      <c r="QJ114" s="170"/>
      <c r="QK114" s="170"/>
      <c r="QL114" s="170"/>
      <c r="QM114" s="170"/>
      <c r="QN114" s="170"/>
      <c r="QO114" s="170"/>
      <c r="QP114" s="170"/>
      <c r="QQ114" s="170"/>
      <c r="QR114" s="170"/>
      <c r="QS114" s="170"/>
      <c r="QT114" s="170"/>
      <c r="QU114" s="170"/>
      <c r="QV114" s="170"/>
      <c r="QW114" s="170"/>
      <c r="QX114" s="170"/>
      <c r="QY114" s="170"/>
      <c r="QZ114" s="170"/>
      <c r="RA114" s="170"/>
      <c r="RB114" s="170"/>
      <c r="RC114" s="170"/>
      <c r="RD114" s="170"/>
      <c r="RE114" s="170"/>
      <c r="RF114" s="170"/>
      <c r="RG114" s="170"/>
      <c r="RH114" s="170"/>
      <c r="RI114" s="170"/>
      <c r="RJ114" s="170"/>
      <c r="RK114" s="170"/>
      <c r="RL114" s="170"/>
      <c r="RM114" s="170"/>
      <c r="RN114" s="170"/>
      <c r="RO114" s="170"/>
      <c r="RP114" s="170"/>
      <c r="RQ114" s="170"/>
      <c r="RR114" s="170"/>
      <c r="RS114" s="170"/>
      <c r="RT114" s="170"/>
      <c r="RU114" s="170"/>
      <c r="RV114" s="170"/>
      <c r="RW114" s="170"/>
      <c r="RX114" s="170"/>
      <c r="RY114" s="170"/>
      <c r="RZ114" s="170"/>
      <c r="SA114" s="170"/>
      <c r="SB114" s="170"/>
      <c r="SC114" s="170"/>
      <c r="SD114" s="170"/>
      <c r="SE114" s="170"/>
      <c r="SF114" s="170"/>
      <c r="SG114" s="170"/>
      <c r="SH114" s="170"/>
      <c r="SI114" s="170"/>
      <c r="SJ114" s="170"/>
      <c r="SK114" s="170"/>
      <c r="SL114" s="170"/>
      <c r="SM114" s="170"/>
      <c r="SN114" s="170"/>
      <c r="SO114" s="170"/>
      <c r="SP114" s="170"/>
      <c r="SQ114" s="170"/>
      <c r="SR114" s="170"/>
      <c r="SS114" s="170"/>
      <c r="ST114" s="170"/>
      <c r="SU114" s="170"/>
      <c r="SV114" s="170"/>
      <c r="SW114" s="170"/>
      <c r="SX114" s="170"/>
      <c r="SY114" s="170"/>
      <c r="SZ114" s="170"/>
      <c r="TA114" s="170"/>
      <c r="TB114" s="170"/>
      <c r="TC114" s="170"/>
      <c r="TD114" s="170"/>
      <c r="TE114" s="170"/>
      <c r="TF114" s="170"/>
      <c r="TG114" s="170"/>
      <c r="TH114" s="170"/>
      <c r="TI114" s="170"/>
      <c r="TJ114" s="170"/>
      <c r="TK114" s="170"/>
      <c r="TL114" s="170"/>
      <c r="TM114" s="170"/>
      <c r="TN114" s="170"/>
      <c r="TO114" s="170"/>
      <c r="TP114" s="170"/>
      <c r="TQ114" s="170"/>
      <c r="TR114" s="170"/>
      <c r="TS114" s="170"/>
      <c r="TT114" s="170"/>
      <c r="TU114" s="170"/>
      <c r="TV114" s="170"/>
      <c r="TW114" s="170"/>
      <c r="TX114" s="170"/>
      <c r="TY114" s="170"/>
      <c r="TZ114" s="170"/>
      <c r="UA114" s="170"/>
      <c r="UB114" s="170"/>
      <c r="UC114" s="170"/>
      <c r="UD114" s="170"/>
      <c r="UE114" s="170"/>
      <c r="UF114" s="170"/>
      <c r="UG114" s="170"/>
      <c r="UH114" s="170"/>
      <c r="UI114" s="170"/>
      <c r="UJ114" s="170"/>
      <c r="UK114" s="170"/>
      <c r="UL114" s="170"/>
      <c r="UM114" s="170"/>
      <c r="UN114" s="170"/>
      <c r="UO114" s="170"/>
      <c r="UP114" s="170"/>
      <c r="UQ114" s="170"/>
      <c r="UR114" s="170"/>
      <c r="US114" s="170"/>
      <c r="UT114" s="170"/>
      <c r="UU114" s="170"/>
      <c r="UV114" s="170"/>
      <c r="UW114" s="170"/>
      <c r="UX114" s="170"/>
      <c r="UY114" s="170"/>
      <c r="UZ114" s="170"/>
      <c r="VA114" s="170"/>
      <c r="VB114" s="170"/>
      <c r="VC114" s="170"/>
      <c r="VD114" s="170"/>
      <c r="VE114" s="170"/>
      <c r="VF114" s="170"/>
      <c r="VG114" s="170"/>
      <c r="VH114" s="170"/>
      <c r="VI114" s="170"/>
      <c r="VJ114" s="170"/>
      <c r="VM114" s="171">
        <f>IF(AND($VQ114&gt;0,COUNTA(H114:VJ114)=0),0,IF(AND(COUNTBLANK(D114)=0,CNGE_2024_M1_Secc3!$Q757="X",COUNTA(H114:VJ114)=0),0,IF(AND(COUNTBLANK(D114)=0,CNGE_2024_M1_Secc3!$Q757="",COUNTA(H114:VJ114)&gt;0),0,IF(AND(COUNTBLANK(D114)=1,COUNTA(H114:VJ114)=0),0,1))))</f>
        <v>0</v>
      </c>
      <c r="VN114" s="194">
        <f t="shared" si="1"/>
        <v>0</v>
      </c>
      <c r="VO114" s="200">
        <f>IF(AND(CNGE_2024_M1_Secc3!$Q757="X",COUNTA(H114:VJ114)&gt;0),1,0)</f>
        <v>0</v>
      </c>
      <c r="VP114" s="211">
        <f>IF(SUM(H114:VJ114)=SUM(CNGE_2024_M1_Secc3!S757:AD757),0,1)</f>
        <v>0</v>
      </c>
      <c r="VQ114" s="200">
        <f>IF(COUNTIF(CNGE_2024_M1_Secc3!M168,"NA")&gt;0,1,IF(AND(CNGE_2024_M1_Secc3!S168&lt;&gt;"",CNGE_2024_M1_Secc3!S168&lt;&gt;1),1,0))</f>
        <v>0</v>
      </c>
    </row>
    <row r="115" spans="1:589" customFormat="1" ht="15" customHeight="1">
      <c r="A115" s="115"/>
      <c r="B115" s="87"/>
      <c r="C115" s="32" t="s">
        <v>171</v>
      </c>
      <c r="D115" s="361" t="str">
        <f>IF(CNGE_2024_M1_Secc3!D169="","",CNGE_2024_M1_Secc3!D169)</f>
        <v/>
      </c>
      <c r="E115" s="361"/>
      <c r="F115" s="361"/>
      <c r="G115" s="361"/>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0"/>
      <c r="EU115" s="170"/>
      <c r="EV115" s="170"/>
      <c r="EW115" s="170"/>
      <c r="EX115" s="170"/>
      <c r="EY115" s="170"/>
      <c r="EZ115" s="170"/>
      <c r="FA115" s="170"/>
      <c r="FB115" s="170"/>
      <c r="FC115" s="170"/>
      <c r="FD115" s="170"/>
      <c r="FE115" s="170"/>
      <c r="FF115" s="170"/>
      <c r="FG115" s="170"/>
      <c r="FH115" s="170"/>
      <c r="FI115" s="170"/>
      <c r="FJ115" s="170"/>
      <c r="FK115" s="170"/>
      <c r="FL115" s="170"/>
      <c r="FM115" s="170"/>
      <c r="FN115" s="170"/>
      <c r="FO115" s="170"/>
      <c r="FP115" s="170"/>
      <c r="FQ115" s="170"/>
      <c r="FR115" s="170"/>
      <c r="FS115" s="170"/>
      <c r="FT115" s="170"/>
      <c r="FU115" s="170"/>
      <c r="FV115" s="170"/>
      <c r="FW115" s="170"/>
      <c r="FX115" s="170"/>
      <c r="FY115" s="170"/>
      <c r="FZ115" s="170"/>
      <c r="GA115" s="170"/>
      <c r="GB115" s="170"/>
      <c r="GC115" s="170"/>
      <c r="GD115" s="170"/>
      <c r="GE115" s="170"/>
      <c r="GF115" s="170"/>
      <c r="GG115" s="170"/>
      <c r="GH115" s="170"/>
      <c r="GI115" s="170"/>
      <c r="GJ115" s="170"/>
      <c r="GK115" s="170"/>
      <c r="GL115" s="170"/>
      <c r="GM115" s="170"/>
      <c r="GN115" s="170"/>
      <c r="GO115" s="170"/>
      <c r="GP115" s="170"/>
      <c r="GQ115" s="170"/>
      <c r="GR115" s="170"/>
      <c r="GS115" s="170"/>
      <c r="GT115" s="170"/>
      <c r="GU115" s="170"/>
      <c r="GV115" s="170"/>
      <c r="GW115" s="170"/>
      <c r="GX115" s="170"/>
      <c r="GY115" s="170"/>
      <c r="GZ115" s="170"/>
      <c r="HA115" s="170"/>
      <c r="HB115" s="170"/>
      <c r="HC115" s="170"/>
      <c r="HD115" s="170"/>
      <c r="HE115" s="170"/>
      <c r="HF115" s="170"/>
      <c r="HG115" s="170"/>
      <c r="HH115" s="170"/>
      <c r="HI115" s="170"/>
      <c r="HJ115" s="170"/>
      <c r="HK115" s="170"/>
      <c r="HL115" s="170"/>
      <c r="HM115" s="170"/>
      <c r="HN115" s="170"/>
      <c r="HO115" s="170"/>
      <c r="HP115" s="170"/>
      <c r="HQ115" s="170"/>
      <c r="HR115" s="170"/>
      <c r="HS115" s="170"/>
      <c r="HT115" s="170"/>
      <c r="HU115" s="170"/>
      <c r="HV115" s="170"/>
      <c r="HW115" s="170"/>
      <c r="HX115" s="170"/>
      <c r="HY115" s="170"/>
      <c r="HZ115" s="170"/>
      <c r="IA115" s="170"/>
      <c r="IB115" s="170"/>
      <c r="IC115" s="170"/>
      <c r="ID115" s="170"/>
      <c r="IE115" s="170"/>
      <c r="IF115" s="170"/>
      <c r="IG115" s="170"/>
      <c r="IH115" s="170"/>
      <c r="II115" s="170"/>
      <c r="IJ115" s="170"/>
      <c r="IK115" s="170"/>
      <c r="IL115" s="170"/>
      <c r="IM115" s="170"/>
      <c r="IN115" s="170"/>
      <c r="IO115" s="170"/>
      <c r="IP115" s="170"/>
      <c r="IQ115" s="170"/>
      <c r="IR115" s="170"/>
      <c r="IS115" s="170"/>
      <c r="IT115" s="170"/>
      <c r="IU115" s="170"/>
      <c r="IV115" s="170"/>
      <c r="IW115" s="170"/>
      <c r="IX115" s="170"/>
      <c r="IY115" s="170"/>
      <c r="IZ115" s="170"/>
      <c r="JA115" s="170"/>
      <c r="JB115" s="170"/>
      <c r="JC115" s="170"/>
      <c r="JD115" s="170"/>
      <c r="JE115" s="170"/>
      <c r="JF115" s="170"/>
      <c r="JG115" s="170"/>
      <c r="JH115" s="170"/>
      <c r="JI115" s="170"/>
      <c r="JJ115" s="170"/>
      <c r="JK115" s="170"/>
      <c r="JL115" s="170"/>
      <c r="JM115" s="170"/>
      <c r="JN115" s="170"/>
      <c r="JO115" s="170"/>
      <c r="JP115" s="170"/>
      <c r="JQ115" s="170"/>
      <c r="JR115" s="170"/>
      <c r="JS115" s="170"/>
      <c r="JT115" s="170"/>
      <c r="JU115" s="170"/>
      <c r="JV115" s="170"/>
      <c r="JW115" s="170"/>
      <c r="JX115" s="170"/>
      <c r="JY115" s="170"/>
      <c r="JZ115" s="170"/>
      <c r="KA115" s="170"/>
      <c r="KB115" s="170"/>
      <c r="KC115" s="170"/>
      <c r="KD115" s="170"/>
      <c r="KE115" s="170"/>
      <c r="KF115" s="170"/>
      <c r="KG115" s="170"/>
      <c r="KH115" s="170"/>
      <c r="KI115" s="170"/>
      <c r="KJ115" s="170"/>
      <c r="KK115" s="170"/>
      <c r="KL115" s="170"/>
      <c r="KM115" s="170"/>
      <c r="KN115" s="170"/>
      <c r="KO115" s="170"/>
      <c r="KP115" s="170"/>
      <c r="KQ115" s="170"/>
      <c r="KR115" s="170"/>
      <c r="KS115" s="170"/>
      <c r="KT115" s="170"/>
      <c r="KU115" s="170"/>
      <c r="KV115" s="170"/>
      <c r="KW115" s="170"/>
      <c r="KX115" s="170"/>
      <c r="KY115" s="170"/>
      <c r="KZ115" s="170"/>
      <c r="LA115" s="170"/>
      <c r="LB115" s="170"/>
      <c r="LC115" s="170"/>
      <c r="LD115" s="170"/>
      <c r="LE115" s="170"/>
      <c r="LF115" s="170"/>
      <c r="LG115" s="170"/>
      <c r="LH115" s="170"/>
      <c r="LI115" s="170"/>
      <c r="LJ115" s="170"/>
      <c r="LK115" s="170"/>
      <c r="LL115" s="170"/>
      <c r="LM115" s="170"/>
      <c r="LN115" s="170"/>
      <c r="LO115" s="170"/>
      <c r="LP115" s="170"/>
      <c r="LQ115" s="170"/>
      <c r="LR115" s="170"/>
      <c r="LS115" s="170"/>
      <c r="LT115" s="170"/>
      <c r="LU115" s="170"/>
      <c r="LV115" s="170"/>
      <c r="LW115" s="170"/>
      <c r="LX115" s="170"/>
      <c r="LY115" s="170"/>
      <c r="LZ115" s="170"/>
      <c r="MA115" s="170"/>
      <c r="MB115" s="170"/>
      <c r="MC115" s="170"/>
      <c r="MD115" s="170"/>
      <c r="ME115" s="170"/>
      <c r="MF115" s="170"/>
      <c r="MG115" s="170"/>
      <c r="MH115" s="170"/>
      <c r="MI115" s="170"/>
      <c r="MJ115" s="170"/>
      <c r="MK115" s="170"/>
      <c r="ML115" s="170"/>
      <c r="MM115" s="170"/>
      <c r="MN115" s="170"/>
      <c r="MO115" s="170"/>
      <c r="MP115" s="170"/>
      <c r="MQ115" s="170"/>
      <c r="MR115" s="170"/>
      <c r="MS115" s="170"/>
      <c r="MT115" s="170"/>
      <c r="MU115" s="170"/>
      <c r="MV115" s="170"/>
      <c r="MW115" s="170"/>
      <c r="MX115" s="170"/>
      <c r="MY115" s="170"/>
      <c r="MZ115" s="170"/>
      <c r="NA115" s="170"/>
      <c r="NB115" s="170"/>
      <c r="NC115" s="170"/>
      <c r="ND115" s="170"/>
      <c r="NE115" s="170"/>
      <c r="NF115" s="170"/>
      <c r="NG115" s="170"/>
      <c r="NH115" s="170"/>
      <c r="NI115" s="170"/>
      <c r="NJ115" s="170"/>
      <c r="NK115" s="170"/>
      <c r="NL115" s="170"/>
      <c r="NM115" s="170"/>
      <c r="NN115" s="170"/>
      <c r="NO115" s="170"/>
      <c r="NP115" s="170"/>
      <c r="NQ115" s="170"/>
      <c r="NR115" s="170"/>
      <c r="NS115" s="170"/>
      <c r="NT115" s="170"/>
      <c r="NU115" s="170"/>
      <c r="NV115" s="170"/>
      <c r="NW115" s="170"/>
      <c r="NX115" s="170"/>
      <c r="NY115" s="170"/>
      <c r="NZ115" s="170"/>
      <c r="OA115" s="170"/>
      <c r="OB115" s="170"/>
      <c r="OC115" s="170"/>
      <c r="OD115" s="170"/>
      <c r="OE115" s="170"/>
      <c r="OF115" s="170"/>
      <c r="OG115" s="170"/>
      <c r="OH115" s="170"/>
      <c r="OI115" s="170"/>
      <c r="OJ115" s="170"/>
      <c r="OK115" s="170"/>
      <c r="OL115" s="170"/>
      <c r="OM115" s="170"/>
      <c r="ON115" s="170"/>
      <c r="OO115" s="170"/>
      <c r="OP115" s="170"/>
      <c r="OQ115" s="170"/>
      <c r="OR115" s="170"/>
      <c r="OS115" s="170"/>
      <c r="OT115" s="170"/>
      <c r="OU115" s="170"/>
      <c r="OV115" s="170"/>
      <c r="OW115" s="170"/>
      <c r="OX115" s="170"/>
      <c r="OY115" s="170"/>
      <c r="OZ115" s="170"/>
      <c r="PA115" s="170"/>
      <c r="PB115" s="170"/>
      <c r="PC115" s="170"/>
      <c r="PD115" s="170"/>
      <c r="PE115" s="170"/>
      <c r="PF115" s="170"/>
      <c r="PG115" s="170"/>
      <c r="PH115" s="170"/>
      <c r="PI115" s="170"/>
      <c r="PJ115" s="170"/>
      <c r="PK115" s="170"/>
      <c r="PL115" s="170"/>
      <c r="PM115" s="170"/>
      <c r="PN115" s="170"/>
      <c r="PO115" s="170"/>
      <c r="PP115" s="170"/>
      <c r="PQ115" s="170"/>
      <c r="PR115" s="170"/>
      <c r="PS115" s="170"/>
      <c r="PT115" s="170"/>
      <c r="PU115" s="170"/>
      <c r="PV115" s="170"/>
      <c r="PW115" s="170"/>
      <c r="PX115" s="170"/>
      <c r="PY115" s="170"/>
      <c r="PZ115" s="170"/>
      <c r="QA115" s="170"/>
      <c r="QB115" s="170"/>
      <c r="QC115" s="170"/>
      <c r="QD115" s="170"/>
      <c r="QE115" s="170"/>
      <c r="QF115" s="170"/>
      <c r="QG115" s="170"/>
      <c r="QH115" s="170"/>
      <c r="QI115" s="170"/>
      <c r="QJ115" s="170"/>
      <c r="QK115" s="170"/>
      <c r="QL115" s="170"/>
      <c r="QM115" s="170"/>
      <c r="QN115" s="170"/>
      <c r="QO115" s="170"/>
      <c r="QP115" s="170"/>
      <c r="QQ115" s="170"/>
      <c r="QR115" s="170"/>
      <c r="QS115" s="170"/>
      <c r="QT115" s="170"/>
      <c r="QU115" s="170"/>
      <c r="QV115" s="170"/>
      <c r="QW115" s="170"/>
      <c r="QX115" s="170"/>
      <c r="QY115" s="170"/>
      <c r="QZ115" s="170"/>
      <c r="RA115" s="170"/>
      <c r="RB115" s="170"/>
      <c r="RC115" s="170"/>
      <c r="RD115" s="170"/>
      <c r="RE115" s="170"/>
      <c r="RF115" s="170"/>
      <c r="RG115" s="170"/>
      <c r="RH115" s="170"/>
      <c r="RI115" s="170"/>
      <c r="RJ115" s="170"/>
      <c r="RK115" s="170"/>
      <c r="RL115" s="170"/>
      <c r="RM115" s="170"/>
      <c r="RN115" s="170"/>
      <c r="RO115" s="170"/>
      <c r="RP115" s="170"/>
      <c r="RQ115" s="170"/>
      <c r="RR115" s="170"/>
      <c r="RS115" s="170"/>
      <c r="RT115" s="170"/>
      <c r="RU115" s="170"/>
      <c r="RV115" s="170"/>
      <c r="RW115" s="170"/>
      <c r="RX115" s="170"/>
      <c r="RY115" s="170"/>
      <c r="RZ115" s="170"/>
      <c r="SA115" s="170"/>
      <c r="SB115" s="170"/>
      <c r="SC115" s="170"/>
      <c r="SD115" s="170"/>
      <c r="SE115" s="170"/>
      <c r="SF115" s="170"/>
      <c r="SG115" s="170"/>
      <c r="SH115" s="170"/>
      <c r="SI115" s="170"/>
      <c r="SJ115" s="170"/>
      <c r="SK115" s="170"/>
      <c r="SL115" s="170"/>
      <c r="SM115" s="170"/>
      <c r="SN115" s="170"/>
      <c r="SO115" s="170"/>
      <c r="SP115" s="170"/>
      <c r="SQ115" s="170"/>
      <c r="SR115" s="170"/>
      <c r="SS115" s="170"/>
      <c r="ST115" s="170"/>
      <c r="SU115" s="170"/>
      <c r="SV115" s="170"/>
      <c r="SW115" s="170"/>
      <c r="SX115" s="170"/>
      <c r="SY115" s="170"/>
      <c r="SZ115" s="170"/>
      <c r="TA115" s="170"/>
      <c r="TB115" s="170"/>
      <c r="TC115" s="170"/>
      <c r="TD115" s="170"/>
      <c r="TE115" s="170"/>
      <c r="TF115" s="170"/>
      <c r="TG115" s="170"/>
      <c r="TH115" s="170"/>
      <c r="TI115" s="170"/>
      <c r="TJ115" s="170"/>
      <c r="TK115" s="170"/>
      <c r="TL115" s="170"/>
      <c r="TM115" s="170"/>
      <c r="TN115" s="170"/>
      <c r="TO115" s="170"/>
      <c r="TP115" s="170"/>
      <c r="TQ115" s="170"/>
      <c r="TR115" s="170"/>
      <c r="TS115" s="170"/>
      <c r="TT115" s="170"/>
      <c r="TU115" s="170"/>
      <c r="TV115" s="170"/>
      <c r="TW115" s="170"/>
      <c r="TX115" s="170"/>
      <c r="TY115" s="170"/>
      <c r="TZ115" s="170"/>
      <c r="UA115" s="170"/>
      <c r="UB115" s="170"/>
      <c r="UC115" s="170"/>
      <c r="UD115" s="170"/>
      <c r="UE115" s="170"/>
      <c r="UF115" s="170"/>
      <c r="UG115" s="170"/>
      <c r="UH115" s="170"/>
      <c r="UI115" s="170"/>
      <c r="UJ115" s="170"/>
      <c r="UK115" s="170"/>
      <c r="UL115" s="170"/>
      <c r="UM115" s="170"/>
      <c r="UN115" s="170"/>
      <c r="UO115" s="170"/>
      <c r="UP115" s="170"/>
      <c r="UQ115" s="170"/>
      <c r="UR115" s="170"/>
      <c r="US115" s="170"/>
      <c r="UT115" s="170"/>
      <c r="UU115" s="170"/>
      <c r="UV115" s="170"/>
      <c r="UW115" s="170"/>
      <c r="UX115" s="170"/>
      <c r="UY115" s="170"/>
      <c r="UZ115" s="170"/>
      <c r="VA115" s="170"/>
      <c r="VB115" s="170"/>
      <c r="VC115" s="170"/>
      <c r="VD115" s="170"/>
      <c r="VE115" s="170"/>
      <c r="VF115" s="170"/>
      <c r="VG115" s="170"/>
      <c r="VH115" s="170"/>
      <c r="VI115" s="170"/>
      <c r="VJ115" s="170"/>
      <c r="VM115" s="171">
        <f>IF(AND($VQ115&gt;0,COUNTA(H115:VJ115)=0),0,IF(AND(COUNTBLANK(D115)=0,CNGE_2024_M1_Secc3!$Q758="X",COUNTA(H115:VJ115)=0),0,IF(AND(COUNTBLANK(D115)=0,CNGE_2024_M1_Secc3!$Q758="",COUNTA(H115:VJ115)&gt;0),0,IF(AND(COUNTBLANK(D115)=1,COUNTA(H115:VJ115)=0),0,1))))</f>
        <v>0</v>
      </c>
      <c r="VN115" s="194">
        <f t="shared" si="1"/>
        <v>0</v>
      </c>
      <c r="VO115" s="200">
        <f>IF(AND(CNGE_2024_M1_Secc3!$Q758="X",COUNTA(H115:VJ115)&gt;0),1,0)</f>
        <v>0</v>
      </c>
      <c r="VP115" s="211">
        <f>IF(SUM(H115:VJ115)=SUM(CNGE_2024_M1_Secc3!S758:AD758),0,1)</f>
        <v>0</v>
      </c>
      <c r="VQ115" s="200">
        <f>IF(COUNTIF(CNGE_2024_M1_Secc3!M169,"NA")&gt;0,1,IF(AND(CNGE_2024_M1_Secc3!S169&lt;&gt;"",CNGE_2024_M1_Secc3!S169&lt;&gt;1),1,0))</f>
        <v>0</v>
      </c>
    </row>
    <row r="116" spans="1:589" customFormat="1" ht="15" customHeight="1">
      <c r="A116" s="115"/>
      <c r="B116" s="87"/>
      <c r="C116" s="32" t="s">
        <v>172</v>
      </c>
      <c r="D116" s="361" t="str">
        <f>IF(CNGE_2024_M1_Secc3!D170="","",CNGE_2024_M1_Secc3!D170)</f>
        <v/>
      </c>
      <c r="E116" s="361"/>
      <c r="F116" s="361"/>
      <c r="G116" s="361"/>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0"/>
      <c r="DF116" s="170"/>
      <c r="DG116" s="170"/>
      <c r="DH116" s="170"/>
      <c r="DI116" s="170"/>
      <c r="DJ116" s="170"/>
      <c r="DK116" s="170"/>
      <c r="DL116" s="170"/>
      <c r="DM116" s="170"/>
      <c r="DN116" s="170"/>
      <c r="DO116" s="170"/>
      <c r="DP116" s="170"/>
      <c r="DQ116" s="170"/>
      <c r="DR116" s="170"/>
      <c r="DS116" s="170"/>
      <c r="DT116" s="170"/>
      <c r="DU116" s="170"/>
      <c r="DV116" s="170"/>
      <c r="DW116" s="170"/>
      <c r="DX116" s="170"/>
      <c r="DY116" s="170"/>
      <c r="DZ116" s="170"/>
      <c r="EA116" s="170"/>
      <c r="EB116" s="170"/>
      <c r="EC116" s="170"/>
      <c r="ED116" s="170"/>
      <c r="EE116" s="170"/>
      <c r="EF116" s="170"/>
      <c r="EG116" s="170"/>
      <c r="EH116" s="170"/>
      <c r="EI116" s="170"/>
      <c r="EJ116" s="170"/>
      <c r="EK116" s="170"/>
      <c r="EL116" s="170"/>
      <c r="EM116" s="170"/>
      <c r="EN116" s="170"/>
      <c r="EO116" s="170"/>
      <c r="EP116" s="170"/>
      <c r="EQ116" s="170"/>
      <c r="ER116" s="170"/>
      <c r="ES116" s="170"/>
      <c r="ET116" s="170"/>
      <c r="EU116" s="170"/>
      <c r="EV116" s="170"/>
      <c r="EW116" s="170"/>
      <c r="EX116" s="170"/>
      <c r="EY116" s="170"/>
      <c r="EZ116" s="170"/>
      <c r="FA116" s="170"/>
      <c r="FB116" s="170"/>
      <c r="FC116" s="170"/>
      <c r="FD116" s="170"/>
      <c r="FE116" s="170"/>
      <c r="FF116" s="170"/>
      <c r="FG116" s="170"/>
      <c r="FH116" s="170"/>
      <c r="FI116" s="170"/>
      <c r="FJ116" s="170"/>
      <c r="FK116" s="170"/>
      <c r="FL116" s="170"/>
      <c r="FM116" s="170"/>
      <c r="FN116" s="170"/>
      <c r="FO116" s="170"/>
      <c r="FP116" s="170"/>
      <c r="FQ116" s="170"/>
      <c r="FR116" s="170"/>
      <c r="FS116" s="170"/>
      <c r="FT116" s="170"/>
      <c r="FU116" s="170"/>
      <c r="FV116" s="170"/>
      <c r="FW116" s="170"/>
      <c r="FX116" s="170"/>
      <c r="FY116" s="170"/>
      <c r="FZ116" s="170"/>
      <c r="GA116" s="170"/>
      <c r="GB116" s="170"/>
      <c r="GC116" s="170"/>
      <c r="GD116" s="170"/>
      <c r="GE116" s="170"/>
      <c r="GF116" s="170"/>
      <c r="GG116" s="170"/>
      <c r="GH116" s="170"/>
      <c r="GI116" s="170"/>
      <c r="GJ116" s="170"/>
      <c r="GK116" s="170"/>
      <c r="GL116" s="170"/>
      <c r="GM116" s="170"/>
      <c r="GN116" s="170"/>
      <c r="GO116" s="170"/>
      <c r="GP116" s="170"/>
      <c r="GQ116" s="170"/>
      <c r="GR116" s="170"/>
      <c r="GS116" s="170"/>
      <c r="GT116" s="170"/>
      <c r="GU116" s="170"/>
      <c r="GV116" s="170"/>
      <c r="GW116" s="170"/>
      <c r="GX116" s="170"/>
      <c r="GY116" s="170"/>
      <c r="GZ116" s="170"/>
      <c r="HA116" s="170"/>
      <c r="HB116" s="170"/>
      <c r="HC116" s="170"/>
      <c r="HD116" s="170"/>
      <c r="HE116" s="170"/>
      <c r="HF116" s="170"/>
      <c r="HG116" s="170"/>
      <c r="HH116" s="170"/>
      <c r="HI116" s="170"/>
      <c r="HJ116" s="170"/>
      <c r="HK116" s="170"/>
      <c r="HL116" s="170"/>
      <c r="HM116" s="170"/>
      <c r="HN116" s="170"/>
      <c r="HO116" s="170"/>
      <c r="HP116" s="170"/>
      <c r="HQ116" s="170"/>
      <c r="HR116" s="170"/>
      <c r="HS116" s="170"/>
      <c r="HT116" s="170"/>
      <c r="HU116" s="170"/>
      <c r="HV116" s="170"/>
      <c r="HW116" s="170"/>
      <c r="HX116" s="170"/>
      <c r="HY116" s="170"/>
      <c r="HZ116" s="170"/>
      <c r="IA116" s="170"/>
      <c r="IB116" s="170"/>
      <c r="IC116" s="170"/>
      <c r="ID116" s="170"/>
      <c r="IE116" s="170"/>
      <c r="IF116" s="170"/>
      <c r="IG116" s="170"/>
      <c r="IH116" s="170"/>
      <c r="II116" s="170"/>
      <c r="IJ116" s="170"/>
      <c r="IK116" s="170"/>
      <c r="IL116" s="170"/>
      <c r="IM116" s="170"/>
      <c r="IN116" s="170"/>
      <c r="IO116" s="170"/>
      <c r="IP116" s="170"/>
      <c r="IQ116" s="170"/>
      <c r="IR116" s="170"/>
      <c r="IS116" s="170"/>
      <c r="IT116" s="170"/>
      <c r="IU116" s="170"/>
      <c r="IV116" s="170"/>
      <c r="IW116" s="170"/>
      <c r="IX116" s="170"/>
      <c r="IY116" s="170"/>
      <c r="IZ116" s="170"/>
      <c r="JA116" s="170"/>
      <c r="JB116" s="170"/>
      <c r="JC116" s="170"/>
      <c r="JD116" s="170"/>
      <c r="JE116" s="170"/>
      <c r="JF116" s="170"/>
      <c r="JG116" s="170"/>
      <c r="JH116" s="170"/>
      <c r="JI116" s="170"/>
      <c r="JJ116" s="170"/>
      <c r="JK116" s="170"/>
      <c r="JL116" s="170"/>
      <c r="JM116" s="170"/>
      <c r="JN116" s="170"/>
      <c r="JO116" s="170"/>
      <c r="JP116" s="170"/>
      <c r="JQ116" s="170"/>
      <c r="JR116" s="170"/>
      <c r="JS116" s="170"/>
      <c r="JT116" s="170"/>
      <c r="JU116" s="170"/>
      <c r="JV116" s="170"/>
      <c r="JW116" s="170"/>
      <c r="JX116" s="170"/>
      <c r="JY116" s="170"/>
      <c r="JZ116" s="170"/>
      <c r="KA116" s="170"/>
      <c r="KB116" s="170"/>
      <c r="KC116" s="170"/>
      <c r="KD116" s="170"/>
      <c r="KE116" s="170"/>
      <c r="KF116" s="170"/>
      <c r="KG116" s="170"/>
      <c r="KH116" s="170"/>
      <c r="KI116" s="170"/>
      <c r="KJ116" s="170"/>
      <c r="KK116" s="170"/>
      <c r="KL116" s="170"/>
      <c r="KM116" s="170"/>
      <c r="KN116" s="170"/>
      <c r="KO116" s="170"/>
      <c r="KP116" s="170"/>
      <c r="KQ116" s="170"/>
      <c r="KR116" s="170"/>
      <c r="KS116" s="170"/>
      <c r="KT116" s="170"/>
      <c r="KU116" s="170"/>
      <c r="KV116" s="170"/>
      <c r="KW116" s="170"/>
      <c r="KX116" s="170"/>
      <c r="KY116" s="170"/>
      <c r="KZ116" s="170"/>
      <c r="LA116" s="170"/>
      <c r="LB116" s="170"/>
      <c r="LC116" s="170"/>
      <c r="LD116" s="170"/>
      <c r="LE116" s="170"/>
      <c r="LF116" s="170"/>
      <c r="LG116" s="170"/>
      <c r="LH116" s="170"/>
      <c r="LI116" s="170"/>
      <c r="LJ116" s="170"/>
      <c r="LK116" s="170"/>
      <c r="LL116" s="170"/>
      <c r="LM116" s="170"/>
      <c r="LN116" s="170"/>
      <c r="LO116" s="170"/>
      <c r="LP116" s="170"/>
      <c r="LQ116" s="170"/>
      <c r="LR116" s="170"/>
      <c r="LS116" s="170"/>
      <c r="LT116" s="170"/>
      <c r="LU116" s="170"/>
      <c r="LV116" s="170"/>
      <c r="LW116" s="170"/>
      <c r="LX116" s="170"/>
      <c r="LY116" s="170"/>
      <c r="LZ116" s="170"/>
      <c r="MA116" s="170"/>
      <c r="MB116" s="170"/>
      <c r="MC116" s="170"/>
      <c r="MD116" s="170"/>
      <c r="ME116" s="170"/>
      <c r="MF116" s="170"/>
      <c r="MG116" s="170"/>
      <c r="MH116" s="170"/>
      <c r="MI116" s="170"/>
      <c r="MJ116" s="170"/>
      <c r="MK116" s="170"/>
      <c r="ML116" s="170"/>
      <c r="MM116" s="170"/>
      <c r="MN116" s="170"/>
      <c r="MO116" s="170"/>
      <c r="MP116" s="170"/>
      <c r="MQ116" s="170"/>
      <c r="MR116" s="170"/>
      <c r="MS116" s="170"/>
      <c r="MT116" s="170"/>
      <c r="MU116" s="170"/>
      <c r="MV116" s="170"/>
      <c r="MW116" s="170"/>
      <c r="MX116" s="170"/>
      <c r="MY116" s="170"/>
      <c r="MZ116" s="170"/>
      <c r="NA116" s="170"/>
      <c r="NB116" s="170"/>
      <c r="NC116" s="170"/>
      <c r="ND116" s="170"/>
      <c r="NE116" s="170"/>
      <c r="NF116" s="170"/>
      <c r="NG116" s="170"/>
      <c r="NH116" s="170"/>
      <c r="NI116" s="170"/>
      <c r="NJ116" s="170"/>
      <c r="NK116" s="170"/>
      <c r="NL116" s="170"/>
      <c r="NM116" s="170"/>
      <c r="NN116" s="170"/>
      <c r="NO116" s="170"/>
      <c r="NP116" s="170"/>
      <c r="NQ116" s="170"/>
      <c r="NR116" s="170"/>
      <c r="NS116" s="170"/>
      <c r="NT116" s="170"/>
      <c r="NU116" s="170"/>
      <c r="NV116" s="170"/>
      <c r="NW116" s="170"/>
      <c r="NX116" s="170"/>
      <c r="NY116" s="170"/>
      <c r="NZ116" s="170"/>
      <c r="OA116" s="170"/>
      <c r="OB116" s="170"/>
      <c r="OC116" s="170"/>
      <c r="OD116" s="170"/>
      <c r="OE116" s="170"/>
      <c r="OF116" s="170"/>
      <c r="OG116" s="170"/>
      <c r="OH116" s="170"/>
      <c r="OI116" s="170"/>
      <c r="OJ116" s="170"/>
      <c r="OK116" s="170"/>
      <c r="OL116" s="170"/>
      <c r="OM116" s="170"/>
      <c r="ON116" s="170"/>
      <c r="OO116" s="170"/>
      <c r="OP116" s="170"/>
      <c r="OQ116" s="170"/>
      <c r="OR116" s="170"/>
      <c r="OS116" s="170"/>
      <c r="OT116" s="170"/>
      <c r="OU116" s="170"/>
      <c r="OV116" s="170"/>
      <c r="OW116" s="170"/>
      <c r="OX116" s="170"/>
      <c r="OY116" s="170"/>
      <c r="OZ116" s="170"/>
      <c r="PA116" s="170"/>
      <c r="PB116" s="170"/>
      <c r="PC116" s="170"/>
      <c r="PD116" s="170"/>
      <c r="PE116" s="170"/>
      <c r="PF116" s="170"/>
      <c r="PG116" s="170"/>
      <c r="PH116" s="170"/>
      <c r="PI116" s="170"/>
      <c r="PJ116" s="170"/>
      <c r="PK116" s="170"/>
      <c r="PL116" s="170"/>
      <c r="PM116" s="170"/>
      <c r="PN116" s="170"/>
      <c r="PO116" s="170"/>
      <c r="PP116" s="170"/>
      <c r="PQ116" s="170"/>
      <c r="PR116" s="170"/>
      <c r="PS116" s="170"/>
      <c r="PT116" s="170"/>
      <c r="PU116" s="170"/>
      <c r="PV116" s="170"/>
      <c r="PW116" s="170"/>
      <c r="PX116" s="170"/>
      <c r="PY116" s="170"/>
      <c r="PZ116" s="170"/>
      <c r="QA116" s="170"/>
      <c r="QB116" s="170"/>
      <c r="QC116" s="170"/>
      <c r="QD116" s="170"/>
      <c r="QE116" s="170"/>
      <c r="QF116" s="170"/>
      <c r="QG116" s="170"/>
      <c r="QH116" s="170"/>
      <c r="QI116" s="170"/>
      <c r="QJ116" s="170"/>
      <c r="QK116" s="170"/>
      <c r="QL116" s="170"/>
      <c r="QM116" s="170"/>
      <c r="QN116" s="170"/>
      <c r="QO116" s="170"/>
      <c r="QP116" s="170"/>
      <c r="QQ116" s="170"/>
      <c r="QR116" s="170"/>
      <c r="QS116" s="170"/>
      <c r="QT116" s="170"/>
      <c r="QU116" s="170"/>
      <c r="QV116" s="170"/>
      <c r="QW116" s="170"/>
      <c r="QX116" s="170"/>
      <c r="QY116" s="170"/>
      <c r="QZ116" s="170"/>
      <c r="RA116" s="170"/>
      <c r="RB116" s="170"/>
      <c r="RC116" s="170"/>
      <c r="RD116" s="170"/>
      <c r="RE116" s="170"/>
      <c r="RF116" s="170"/>
      <c r="RG116" s="170"/>
      <c r="RH116" s="170"/>
      <c r="RI116" s="170"/>
      <c r="RJ116" s="170"/>
      <c r="RK116" s="170"/>
      <c r="RL116" s="170"/>
      <c r="RM116" s="170"/>
      <c r="RN116" s="170"/>
      <c r="RO116" s="170"/>
      <c r="RP116" s="170"/>
      <c r="RQ116" s="170"/>
      <c r="RR116" s="170"/>
      <c r="RS116" s="170"/>
      <c r="RT116" s="170"/>
      <c r="RU116" s="170"/>
      <c r="RV116" s="170"/>
      <c r="RW116" s="170"/>
      <c r="RX116" s="170"/>
      <c r="RY116" s="170"/>
      <c r="RZ116" s="170"/>
      <c r="SA116" s="170"/>
      <c r="SB116" s="170"/>
      <c r="SC116" s="170"/>
      <c r="SD116" s="170"/>
      <c r="SE116" s="170"/>
      <c r="SF116" s="170"/>
      <c r="SG116" s="170"/>
      <c r="SH116" s="170"/>
      <c r="SI116" s="170"/>
      <c r="SJ116" s="170"/>
      <c r="SK116" s="170"/>
      <c r="SL116" s="170"/>
      <c r="SM116" s="170"/>
      <c r="SN116" s="170"/>
      <c r="SO116" s="170"/>
      <c r="SP116" s="170"/>
      <c r="SQ116" s="170"/>
      <c r="SR116" s="170"/>
      <c r="SS116" s="170"/>
      <c r="ST116" s="170"/>
      <c r="SU116" s="170"/>
      <c r="SV116" s="170"/>
      <c r="SW116" s="170"/>
      <c r="SX116" s="170"/>
      <c r="SY116" s="170"/>
      <c r="SZ116" s="170"/>
      <c r="TA116" s="170"/>
      <c r="TB116" s="170"/>
      <c r="TC116" s="170"/>
      <c r="TD116" s="170"/>
      <c r="TE116" s="170"/>
      <c r="TF116" s="170"/>
      <c r="TG116" s="170"/>
      <c r="TH116" s="170"/>
      <c r="TI116" s="170"/>
      <c r="TJ116" s="170"/>
      <c r="TK116" s="170"/>
      <c r="TL116" s="170"/>
      <c r="TM116" s="170"/>
      <c r="TN116" s="170"/>
      <c r="TO116" s="170"/>
      <c r="TP116" s="170"/>
      <c r="TQ116" s="170"/>
      <c r="TR116" s="170"/>
      <c r="TS116" s="170"/>
      <c r="TT116" s="170"/>
      <c r="TU116" s="170"/>
      <c r="TV116" s="170"/>
      <c r="TW116" s="170"/>
      <c r="TX116" s="170"/>
      <c r="TY116" s="170"/>
      <c r="TZ116" s="170"/>
      <c r="UA116" s="170"/>
      <c r="UB116" s="170"/>
      <c r="UC116" s="170"/>
      <c r="UD116" s="170"/>
      <c r="UE116" s="170"/>
      <c r="UF116" s="170"/>
      <c r="UG116" s="170"/>
      <c r="UH116" s="170"/>
      <c r="UI116" s="170"/>
      <c r="UJ116" s="170"/>
      <c r="UK116" s="170"/>
      <c r="UL116" s="170"/>
      <c r="UM116" s="170"/>
      <c r="UN116" s="170"/>
      <c r="UO116" s="170"/>
      <c r="UP116" s="170"/>
      <c r="UQ116" s="170"/>
      <c r="UR116" s="170"/>
      <c r="US116" s="170"/>
      <c r="UT116" s="170"/>
      <c r="UU116" s="170"/>
      <c r="UV116" s="170"/>
      <c r="UW116" s="170"/>
      <c r="UX116" s="170"/>
      <c r="UY116" s="170"/>
      <c r="UZ116" s="170"/>
      <c r="VA116" s="170"/>
      <c r="VB116" s="170"/>
      <c r="VC116" s="170"/>
      <c r="VD116" s="170"/>
      <c r="VE116" s="170"/>
      <c r="VF116" s="170"/>
      <c r="VG116" s="170"/>
      <c r="VH116" s="170"/>
      <c r="VI116" s="170"/>
      <c r="VJ116" s="170"/>
      <c r="VM116" s="171">
        <f>IF(AND($VQ116&gt;0,COUNTA(H116:VJ116)=0),0,IF(AND(COUNTBLANK(D116)=0,CNGE_2024_M1_Secc3!$Q759="X",COUNTA(H116:VJ116)=0),0,IF(AND(COUNTBLANK(D116)=0,CNGE_2024_M1_Secc3!$Q759="",COUNTA(H116:VJ116)&gt;0),0,IF(AND(COUNTBLANK(D116)=1,COUNTA(H116:VJ116)=0),0,1))))</f>
        <v>0</v>
      </c>
      <c r="VN116" s="194">
        <f t="shared" si="1"/>
        <v>0</v>
      </c>
      <c r="VO116" s="200">
        <f>IF(AND(CNGE_2024_M1_Secc3!$Q759="X",COUNTA(H116:VJ116)&gt;0),1,0)</f>
        <v>0</v>
      </c>
      <c r="VP116" s="211">
        <f>IF(SUM(H116:VJ116)=SUM(CNGE_2024_M1_Secc3!S759:AD759),0,1)</f>
        <v>0</v>
      </c>
      <c r="VQ116" s="200">
        <f>IF(COUNTIF(CNGE_2024_M1_Secc3!M170,"NA")&gt;0,1,IF(AND(CNGE_2024_M1_Secc3!S170&lt;&gt;"",CNGE_2024_M1_Secc3!S170&lt;&gt;1),1,0))</f>
        <v>0</v>
      </c>
    </row>
    <row r="117" spans="1:589" customFormat="1" ht="15" customHeight="1">
      <c r="A117" s="115"/>
      <c r="B117" s="87"/>
      <c r="C117" s="32" t="s">
        <v>173</v>
      </c>
      <c r="D117" s="361" t="str">
        <f>IF(CNGE_2024_M1_Secc3!D171="","",CNGE_2024_M1_Secc3!D171)</f>
        <v/>
      </c>
      <c r="E117" s="361"/>
      <c r="F117" s="361"/>
      <c r="G117" s="361"/>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0"/>
      <c r="AY117" s="170"/>
      <c r="AZ117" s="170"/>
      <c r="BA117" s="170"/>
      <c r="BB117" s="170"/>
      <c r="BC117" s="170"/>
      <c r="BD117" s="170"/>
      <c r="BE117" s="170"/>
      <c r="BF117" s="170"/>
      <c r="BG117" s="170"/>
      <c r="BH117" s="170"/>
      <c r="BI117" s="170"/>
      <c r="BJ117" s="170"/>
      <c r="BK117" s="170"/>
      <c r="BL117" s="170"/>
      <c r="BM117" s="170"/>
      <c r="BN117" s="170"/>
      <c r="BO117" s="170"/>
      <c r="BP117" s="170"/>
      <c r="BQ117" s="170"/>
      <c r="BR117" s="170"/>
      <c r="BS117" s="170"/>
      <c r="BT117" s="170"/>
      <c r="BU117" s="170"/>
      <c r="BV117" s="170"/>
      <c r="BW117" s="170"/>
      <c r="BX117" s="170"/>
      <c r="BY117" s="170"/>
      <c r="BZ117" s="170"/>
      <c r="CA117" s="170"/>
      <c r="CB117" s="170"/>
      <c r="CC117" s="170"/>
      <c r="CD117" s="170"/>
      <c r="CE117" s="170"/>
      <c r="CF117" s="170"/>
      <c r="CG117" s="170"/>
      <c r="CH117" s="170"/>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0"/>
      <c r="DF117" s="170"/>
      <c r="DG117" s="170"/>
      <c r="DH117" s="170"/>
      <c r="DI117" s="170"/>
      <c r="DJ117" s="170"/>
      <c r="DK117" s="170"/>
      <c r="DL117" s="170"/>
      <c r="DM117" s="170"/>
      <c r="DN117" s="170"/>
      <c r="DO117" s="170"/>
      <c r="DP117" s="170"/>
      <c r="DQ117" s="170"/>
      <c r="DR117" s="170"/>
      <c r="DS117" s="170"/>
      <c r="DT117" s="170"/>
      <c r="DU117" s="170"/>
      <c r="DV117" s="170"/>
      <c r="DW117" s="170"/>
      <c r="DX117" s="170"/>
      <c r="DY117" s="170"/>
      <c r="DZ117" s="170"/>
      <c r="EA117" s="170"/>
      <c r="EB117" s="170"/>
      <c r="EC117" s="170"/>
      <c r="ED117" s="170"/>
      <c r="EE117" s="170"/>
      <c r="EF117" s="170"/>
      <c r="EG117" s="170"/>
      <c r="EH117" s="170"/>
      <c r="EI117" s="170"/>
      <c r="EJ117" s="170"/>
      <c r="EK117" s="170"/>
      <c r="EL117" s="170"/>
      <c r="EM117" s="170"/>
      <c r="EN117" s="170"/>
      <c r="EO117" s="170"/>
      <c r="EP117" s="170"/>
      <c r="EQ117" s="170"/>
      <c r="ER117" s="170"/>
      <c r="ES117" s="170"/>
      <c r="ET117" s="170"/>
      <c r="EU117" s="170"/>
      <c r="EV117" s="170"/>
      <c r="EW117" s="170"/>
      <c r="EX117" s="170"/>
      <c r="EY117" s="170"/>
      <c r="EZ117" s="170"/>
      <c r="FA117" s="170"/>
      <c r="FB117" s="170"/>
      <c r="FC117" s="170"/>
      <c r="FD117" s="170"/>
      <c r="FE117" s="170"/>
      <c r="FF117" s="170"/>
      <c r="FG117" s="170"/>
      <c r="FH117" s="170"/>
      <c r="FI117" s="170"/>
      <c r="FJ117" s="170"/>
      <c r="FK117" s="170"/>
      <c r="FL117" s="170"/>
      <c r="FM117" s="170"/>
      <c r="FN117" s="170"/>
      <c r="FO117" s="170"/>
      <c r="FP117" s="170"/>
      <c r="FQ117" s="170"/>
      <c r="FR117" s="170"/>
      <c r="FS117" s="170"/>
      <c r="FT117" s="170"/>
      <c r="FU117" s="170"/>
      <c r="FV117" s="170"/>
      <c r="FW117" s="170"/>
      <c r="FX117" s="170"/>
      <c r="FY117" s="170"/>
      <c r="FZ117" s="170"/>
      <c r="GA117" s="170"/>
      <c r="GB117" s="170"/>
      <c r="GC117" s="170"/>
      <c r="GD117" s="170"/>
      <c r="GE117" s="170"/>
      <c r="GF117" s="170"/>
      <c r="GG117" s="170"/>
      <c r="GH117" s="170"/>
      <c r="GI117" s="170"/>
      <c r="GJ117" s="170"/>
      <c r="GK117" s="170"/>
      <c r="GL117" s="170"/>
      <c r="GM117" s="170"/>
      <c r="GN117" s="170"/>
      <c r="GO117" s="170"/>
      <c r="GP117" s="170"/>
      <c r="GQ117" s="170"/>
      <c r="GR117" s="170"/>
      <c r="GS117" s="170"/>
      <c r="GT117" s="170"/>
      <c r="GU117" s="170"/>
      <c r="GV117" s="170"/>
      <c r="GW117" s="170"/>
      <c r="GX117" s="170"/>
      <c r="GY117" s="170"/>
      <c r="GZ117" s="170"/>
      <c r="HA117" s="170"/>
      <c r="HB117" s="170"/>
      <c r="HC117" s="170"/>
      <c r="HD117" s="170"/>
      <c r="HE117" s="170"/>
      <c r="HF117" s="170"/>
      <c r="HG117" s="170"/>
      <c r="HH117" s="170"/>
      <c r="HI117" s="170"/>
      <c r="HJ117" s="170"/>
      <c r="HK117" s="170"/>
      <c r="HL117" s="170"/>
      <c r="HM117" s="170"/>
      <c r="HN117" s="170"/>
      <c r="HO117" s="170"/>
      <c r="HP117" s="170"/>
      <c r="HQ117" s="170"/>
      <c r="HR117" s="170"/>
      <c r="HS117" s="170"/>
      <c r="HT117" s="170"/>
      <c r="HU117" s="170"/>
      <c r="HV117" s="170"/>
      <c r="HW117" s="170"/>
      <c r="HX117" s="170"/>
      <c r="HY117" s="170"/>
      <c r="HZ117" s="170"/>
      <c r="IA117" s="170"/>
      <c r="IB117" s="170"/>
      <c r="IC117" s="170"/>
      <c r="ID117" s="170"/>
      <c r="IE117" s="170"/>
      <c r="IF117" s="170"/>
      <c r="IG117" s="170"/>
      <c r="IH117" s="170"/>
      <c r="II117" s="170"/>
      <c r="IJ117" s="170"/>
      <c r="IK117" s="170"/>
      <c r="IL117" s="170"/>
      <c r="IM117" s="170"/>
      <c r="IN117" s="170"/>
      <c r="IO117" s="170"/>
      <c r="IP117" s="170"/>
      <c r="IQ117" s="170"/>
      <c r="IR117" s="170"/>
      <c r="IS117" s="170"/>
      <c r="IT117" s="170"/>
      <c r="IU117" s="170"/>
      <c r="IV117" s="170"/>
      <c r="IW117" s="170"/>
      <c r="IX117" s="170"/>
      <c r="IY117" s="170"/>
      <c r="IZ117" s="170"/>
      <c r="JA117" s="170"/>
      <c r="JB117" s="170"/>
      <c r="JC117" s="170"/>
      <c r="JD117" s="170"/>
      <c r="JE117" s="170"/>
      <c r="JF117" s="170"/>
      <c r="JG117" s="170"/>
      <c r="JH117" s="170"/>
      <c r="JI117" s="170"/>
      <c r="JJ117" s="170"/>
      <c r="JK117" s="170"/>
      <c r="JL117" s="170"/>
      <c r="JM117" s="170"/>
      <c r="JN117" s="170"/>
      <c r="JO117" s="170"/>
      <c r="JP117" s="170"/>
      <c r="JQ117" s="170"/>
      <c r="JR117" s="170"/>
      <c r="JS117" s="170"/>
      <c r="JT117" s="170"/>
      <c r="JU117" s="170"/>
      <c r="JV117" s="170"/>
      <c r="JW117" s="170"/>
      <c r="JX117" s="170"/>
      <c r="JY117" s="170"/>
      <c r="JZ117" s="170"/>
      <c r="KA117" s="170"/>
      <c r="KB117" s="170"/>
      <c r="KC117" s="170"/>
      <c r="KD117" s="170"/>
      <c r="KE117" s="170"/>
      <c r="KF117" s="170"/>
      <c r="KG117" s="170"/>
      <c r="KH117" s="170"/>
      <c r="KI117" s="170"/>
      <c r="KJ117" s="170"/>
      <c r="KK117" s="170"/>
      <c r="KL117" s="170"/>
      <c r="KM117" s="170"/>
      <c r="KN117" s="170"/>
      <c r="KO117" s="170"/>
      <c r="KP117" s="170"/>
      <c r="KQ117" s="170"/>
      <c r="KR117" s="170"/>
      <c r="KS117" s="170"/>
      <c r="KT117" s="170"/>
      <c r="KU117" s="170"/>
      <c r="KV117" s="170"/>
      <c r="KW117" s="170"/>
      <c r="KX117" s="170"/>
      <c r="KY117" s="170"/>
      <c r="KZ117" s="170"/>
      <c r="LA117" s="170"/>
      <c r="LB117" s="170"/>
      <c r="LC117" s="170"/>
      <c r="LD117" s="170"/>
      <c r="LE117" s="170"/>
      <c r="LF117" s="170"/>
      <c r="LG117" s="170"/>
      <c r="LH117" s="170"/>
      <c r="LI117" s="170"/>
      <c r="LJ117" s="170"/>
      <c r="LK117" s="170"/>
      <c r="LL117" s="170"/>
      <c r="LM117" s="170"/>
      <c r="LN117" s="170"/>
      <c r="LO117" s="170"/>
      <c r="LP117" s="170"/>
      <c r="LQ117" s="170"/>
      <c r="LR117" s="170"/>
      <c r="LS117" s="170"/>
      <c r="LT117" s="170"/>
      <c r="LU117" s="170"/>
      <c r="LV117" s="170"/>
      <c r="LW117" s="170"/>
      <c r="LX117" s="170"/>
      <c r="LY117" s="170"/>
      <c r="LZ117" s="170"/>
      <c r="MA117" s="170"/>
      <c r="MB117" s="170"/>
      <c r="MC117" s="170"/>
      <c r="MD117" s="170"/>
      <c r="ME117" s="170"/>
      <c r="MF117" s="170"/>
      <c r="MG117" s="170"/>
      <c r="MH117" s="170"/>
      <c r="MI117" s="170"/>
      <c r="MJ117" s="170"/>
      <c r="MK117" s="170"/>
      <c r="ML117" s="170"/>
      <c r="MM117" s="170"/>
      <c r="MN117" s="170"/>
      <c r="MO117" s="170"/>
      <c r="MP117" s="170"/>
      <c r="MQ117" s="170"/>
      <c r="MR117" s="170"/>
      <c r="MS117" s="170"/>
      <c r="MT117" s="170"/>
      <c r="MU117" s="170"/>
      <c r="MV117" s="170"/>
      <c r="MW117" s="170"/>
      <c r="MX117" s="170"/>
      <c r="MY117" s="170"/>
      <c r="MZ117" s="170"/>
      <c r="NA117" s="170"/>
      <c r="NB117" s="170"/>
      <c r="NC117" s="170"/>
      <c r="ND117" s="170"/>
      <c r="NE117" s="170"/>
      <c r="NF117" s="170"/>
      <c r="NG117" s="170"/>
      <c r="NH117" s="170"/>
      <c r="NI117" s="170"/>
      <c r="NJ117" s="170"/>
      <c r="NK117" s="170"/>
      <c r="NL117" s="170"/>
      <c r="NM117" s="170"/>
      <c r="NN117" s="170"/>
      <c r="NO117" s="170"/>
      <c r="NP117" s="170"/>
      <c r="NQ117" s="170"/>
      <c r="NR117" s="170"/>
      <c r="NS117" s="170"/>
      <c r="NT117" s="170"/>
      <c r="NU117" s="170"/>
      <c r="NV117" s="170"/>
      <c r="NW117" s="170"/>
      <c r="NX117" s="170"/>
      <c r="NY117" s="170"/>
      <c r="NZ117" s="170"/>
      <c r="OA117" s="170"/>
      <c r="OB117" s="170"/>
      <c r="OC117" s="170"/>
      <c r="OD117" s="170"/>
      <c r="OE117" s="170"/>
      <c r="OF117" s="170"/>
      <c r="OG117" s="170"/>
      <c r="OH117" s="170"/>
      <c r="OI117" s="170"/>
      <c r="OJ117" s="170"/>
      <c r="OK117" s="170"/>
      <c r="OL117" s="170"/>
      <c r="OM117" s="170"/>
      <c r="ON117" s="170"/>
      <c r="OO117" s="170"/>
      <c r="OP117" s="170"/>
      <c r="OQ117" s="170"/>
      <c r="OR117" s="170"/>
      <c r="OS117" s="170"/>
      <c r="OT117" s="170"/>
      <c r="OU117" s="170"/>
      <c r="OV117" s="170"/>
      <c r="OW117" s="170"/>
      <c r="OX117" s="170"/>
      <c r="OY117" s="170"/>
      <c r="OZ117" s="170"/>
      <c r="PA117" s="170"/>
      <c r="PB117" s="170"/>
      <c r="PC117" s="170"/>
      <c r="PD117" s="170"/>
      <c r="PE117" s="170"/>
      <c r="PF117" s="170"/>
      <c r="PG117" s="170"/>
      <c r="PH117" s="170"/>
      <c r="PI117" s="170"/>
      <c r="PJ117" s="170"/>
      <c r="PK117" s="170"/>
      <c r="PL117" s="170"/>
      <c r="PM117" s="170"/>
      <c r="PN117" s="170"/>
      <c r="PO117" s="170"/>
      <c r="PP117" s="170"/>
      <c r="PQ117" s="170"/>
      <c r="PR117" s="170"/>
      <c r="PS117" s="170"/>
      <c r="PT117" s="170"/>
      <c r="PU117" s="170"/>
      <c r="PV117" s="170"/>
      <c r="PW117" s="170"/>
      <c r="PX117" s="170"/>
      <c r="PY117" s="170"/>
      <c r="PZ117" s="170"/>
      <c r="QA117" s="170"/>
      <c r="QB117" s="170"/>
      <c r="QC117" s="170"/>
      <c r="QD117" s="170"/>
      <c r="QE117" s="170"/>
      <c r="QF117" s="170"/>
      <c r="QG117" s="170"/>
      <c r="QH117" s="170"/>
      <c r="QI117" s="170"/>
      <c r="QJ117" s="170"/>
      <c r="QK117" s="170"/>
      <c r="QL117" s="170"/>
      <c r="QM117" s="170"/>
      <c r="QN117" s="170"/>
      <c r="QO117" s="170"/>
      <c r="QP117" s="170"/>
      <c r="QQ117" s="170"/>
      <c r="QR117" s="170"/>
      <c r="QS117" s="170"/>
      <c r="QT117" s="170"/>
      <c r="QU117" s="170"/>
      <c r="QV117" s="170"/>
      <c r="QW117" s="170"/>
      <c r="QX117" s="170"/>
      <c r="QY117" s="170"/>
      <c r="QZ117" s="170"/>
      <c r="RA117" s="170"/>
      <c r="RB117" s="170"/>
      <c r="RC117" s="170"/>
      <c r="RD117" s="170"/>
      <c r="RE117" s="170"/>
      <c r="RF117" s="170"/>
      <c r="RG117" s="170"/>
      <c r="RH117" s="170"/>
      <c r="RI117" s="170"/>
      <c r="RJ117" s="170"/>
      <c r="RK117" s="170"/>
      <c r="RL117" s="170"/>
      <c r="RM117" s="170"/>
      <c r="RN117" s="170"/>
      <c r="RO117" s="170"/>
      <c r="RP117" s="170"/>
      <c r="RQ117" s="170"/>
      <c r="RR117" s="170"/>
      <c r="RS117" s="170"/>
      <c r="RT117" s="170"/>
      <c r="RU117" s="170"/>
      <c r="RV117" s="170"/>
      <c r="RW117" s="170"/>
      <c r="RX117" s="170"/>
      <c r="RY117" s="170"/>
      <c r="RZ117" s="170"/>
      <c r="SA117" s="170"/>
      <c r="SB117" s="170"/>
      <c r="SC117" s="170"/>
      <c r="SD117" s="170"/>
      <c r="SE117" s="170"/>
      <c r="SF117" s="170"/>
      <c r="SG117" s="170"/>
      <c r="SH117" s="170"/>
      <c r="SI117" s="170"/>
      <c r="SJ117" s="170"/>
      <c r="SK117" s="170"/>
      <c r="SL117" s="170"/>
      <c r="SM117" s="170"/>
      <c r="SN117" s="170"/>
      <c r="SO117" s="170"/>
      <c r="SP117" s="170"/>
      <c r="SQ117" s="170"/>
      <c r="SR117" s="170"/>
      <c r="SS117" s="170"/>
      <c r="ST117" s="170"/>
      <c r="SU117" s="170"/>
      <c r="SV117" s="170"/>
      <c r="SW117" s="170"/>
      <c r="SX117" s="170"/>
      <c r="SY117" s="170"/>
      <c r="SZ117" s="170"/>
      <c r="TA117" s="170"/>
      <c r="TB117" s="170"/>
      <c r="TC117" s="170"/>
      <c r="TD117" s="170"/>
      <c r="TE117" s="170"/>
      <c r="TF117" s="170"/>
      <c r="TG117" s="170"/>
      <c r="TH117" s="170"/>
      <c r="TI117" s="170"/>
      <c r="TJ117" s="170"/>
      <c r="TK117" s="170"/>
      <c r="TL117" s="170"/>
      <c r="TM117" s="170"/>
      <c r="TN117" s="170"/>
      <c r="TO117" s="170"/>
      <c r="TP117" s="170"/>
      <c r="TQ117" s="170"/>
      <c r="TR117" s="170"/>
      <c r="TS117" s="170"/>
      <c r="TT117" s="170"/>
      <c r="TU117" s="170"/>
      <c r="TV117" s="170"/>
      <c r="TW117" s="170"/>
      <c r="TX117" s="170"/>
      <c r="TY117" s="170"/>
      <c r="TZ117" s="170"/>
      <c r="UA117" s="170"/>
      <c r="UB117" s="170"/>
      <c r="UC117" s="170"/>
      <c r="UD117" s="170"/>
      <c r="UE117" s="170"/>
      <c r="UF117" s="170"/>
      <c r="UG117" s="170"/>
      <c r="UH117" s="170"/>
      <c r="UI117" s="170"/>
      <c r="UJ117" s="170"/>
      <c r="UK117" s="170"/>
      <c r="UL117" s="170"/>
      <c r="UM117" s="170"/>
      <c r="UN117" s="170"/>
      <c r="UO117" s="170"/>
      <c r="UP117" s="170"/>
      <c r="UQ117" s="170"/>
      <c r="UR117" s="170"/>
      <c r="US117" s="170"/>
      <c r="UT117" s="170"/>
      <c r="UU117" s="170"/>
      <c r="UV117" s="170"/>
      <c r="UW117" s="170"/>
      <c r="UX117" s="170"/>
      <c r="UY117" s="170"/>
      <c r="UZ117" s="170"/>
      <c r="VA117" s="170"/>
      <c r="VB117" s="170"/>
      <c r="VC117" s="170"/>
      <c r="VD117" s="170"/>
      <c r="VE117" s="170"/>
      <c r="VF117" s="170"/>
      <c r="VG117" s="170"/>
      <c r="VH117" s="170"/>
      <c r="VI117" s="170"/>
      <c r="VJ117" s="170"/>
      <c r="VM117" s="171">
        <f>IF(AND($VQ117&gt;0,COUNTA(H117:VJ117)=0),0,IF(AND(COUNTBLANK(D117)=0,CNGE_2024_M1_Secc3!$Q760="X",COUNTA(H117:VJ117)=0),0,IF(AND(COUNTBLANK(D117)=0,CNGE_2024_M1_Secc3!$Q760="",COUNTA(H117:VJ117)&gt;0),0,IF(AND(COUNTBLANK(D117)=1,COUNTA(H117:VJ117)=0),0,1))))</f>
        <v>0</v>
      </c>
      <c r="VN117" s="194">
        <f t="shared" si="1"/>
        <v>0</v>
      </c>
      <c r="VO117" s="200">
        <f>IF(AND(CNGE_2024_M1_Secc3!$Q760="X",COUNTA(H117:VJ117)&gt;0),1,0)</f>
        <v>0</v>
      </c>
      <c r="VP117" s="211">
        <f>IF(SUM(H117:VJ117)=SUM(CNGE_2024_M1_Secc3!S760:AD760),0,1)</f>
        <v>0</v>
      </c>
      <c r="VQ117" s="200">
        <f>IF(COUNTIF(CNGE_2024_M1_Secc3!M171,"NA")&gt;0,1,IF(AND(CNGE_2024_M1_Secc3!S171&lt;&gt;"",CNGE_2024_M1_Secc3!S171&lt;&gt;1),1,0))</f>
        <v>0</v>
      </c>
    </row>
    <row r="118" spans="1:589" customFormat="1" ht="15" customHeight="1">
      <c r="A118" s="115"/>
      <c r="B118" s="87"/>
      <c r="C118" s="32" t="s">
        <v>174</v>
      </c>
      <c r="D118" s="361" t="str">
        <f>IF(CNGE_2024_M1_Secc3!D172="","",CNGE_2024_M1_Secc3!D172)</f>
        <v/>
      </c>
      <c r="E118" s="361"/>
      <c r="F118" s="361"/>
      <c r="G118" s="361"/>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0"/>
      <c r="AH118" s="170"/>
      <c r="AI118" s="170"/>
      <c r="AJ118" s="170"/>
      <c r="AK118" s="170"/>
      <c r="AL118" s="170"/>
      <c r="AM118" s="170"/>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0"/>
      <c r="BR118" s="170"/>
      <c r="BS118" s="170"/>
      <c r="BT118" s="170"/>
      <c r="BU118" s="170"/>
      <c r="BV118" s="170"/>
      <c r="BW118" s="170"/>
      <c r="BX118" s="170"/>
      <c r="BY118" s="170"/>
      <c r="BZ118" s="170"/>
      <c r="CA118" s="170"/>
      <c r="CB118" s="170"/>
      <c r="CC118" s="170"/>
      <c r="CD118" s="170"/>
      <c r="CE118" s="170"/>
      <c r="CF118" s="170"/>
      <c r="CG118" s="170"/>
      <c r="CH118" s="170"/>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0"/>
      <c r="DF118" s="170"/>
      <c r="DG118" s="170"/>
      <c r="DH118" s="170"/>
      <c r="DI118" s="170"/>
      <c r="DJ118" s="170"/>
      <c r="DK118" s="170"/>
      <c r="DL118" s="170"/>
      <c r="DM118" s="170"/>
      <c r="DN118" s="170"/>
      <c r="DO118" s="170"/>
      <c r="DP118" s="170"/>
      <c r="DQ118" s="170"/>
      <c r="DR118" s="170"/>
      <c r="DS118" s="170"/>
      <c r="DT118" s="170"/>
      <c r="DU118" s="170"/>
      <c r="DV118" s="170"/>
      <c r="DW118" s="170"/>
      <c r="DX118" s="170"/>
      <c r="DY118" s="170"/>
      <c r="DZ118" s="170"/>
      <c r="EA118" s="170"/>
      <c r="EB118" s="170"/>
      <c r="EC118" s="170"/>
      <c r="ED118" s="170"/>
      <c r="EE118" s="170"/>
      <c r="EF118" s="170"/>
      <c r="EG118" s="170"/>
      <c r="EH118" s="170"/>
      <c r="EI118" s="170"/>
      <c r="EJ118" s="170"/>
      <c r="EK118" s="170"/>
      <c r="EL118" s="170"/>
      <c r="EM118" s="170"/>
      <c r="EN118" s="170"/>
      <c r="EO118" s="170"/>
      <c r="EP118" s="170"/>
      <c r="EQ118" s="170"/>
      <c r="ER118" s="170"/>
      <c r="ES118" s="170"/>
      <c r="ET118" s="170"/>
      <c r="EU118" s="170"/>
      <c r="EV118" s="170"/>
      <c r="EW118" s="170"/>
      <c r="EX118" s="170"/>
      <c r="EY118" s="170"/>
      <c r="EZ118" s="170"/>
      <c r="FA118" s="170"/>
      <c r="FB118" s="170"/>
      <c r="FC118" s="170"/>
      <c r="FD118" s="170"/>
      <c r="FE118" s="170"/>
      <c r="FF118" s="170"/>
      <c r="FG118" s="170"/>
      <c r="FH118" s="170"/>
      <c r="FI118" s="170"/>
      <c r="FJ118" s="170"/>
      <c r="FK118" s="170"/>
      <c r="FL118" s="170"/>
      <c r="FM118" s="170"/>
      <c r="FN118" s="170"/>
      <c r="FO118" s="170"/>
      <c r="FP118" s="170"/>
      <c r="FQ118" s="170"/>
      <c r="FR118" s="170"/>
      <c r="FS118" s="170"/>
      <c r="FT118" s="170"/>
      <c r="FU118" s="170"/>
      <c r="FV118" s="170"/>
      <c r="FW118" s="170"/>
      <c r="FX118" s="170"/>
      <c r="FY118" s="170"/>
      <c r="FZ118" s="170"/>
      <c r="GA118" s="170"/>
      <c r="GB118" s="170"/>
      <c r="GC118" s="170"/>
      <c r="GD118" s="170"/>
      <c r="GE118" s="170"/>
      <c r="GF118" s="170"/>
      <c r="GG118" s="170"/>
      <c r="GH118" s="170"/>
      <c r="GI118" s="170"/>
      <c r="GJ118" s="170"/>
      <c r="GK118" s="170"/>
      <c r="GL118" s="170"/>
      <c r="GM118" s="170"/>
      <c r="GN118" s="170"/>
      <c r="GO118" s="170"/>
      <c r="GP118" s="170"/>
      <c r="GQ118" s="170"/>
      <c r="GR118" s="170"/>
      <c r="GS118" s="170"/>
      <c r="GT118" s="170"/>
      <c r="GU118" s="170"/>
      <c r="GV118" s="170"/>
      <c r="GW118" s="170"/>
      <c r="GX118" s="170"/>
      <c r="GY118" s="170"/>
      <c r="GZ118" s="170"/>
      <c r="HA118" s="170"/>
      <c r="HB118" s="170"/>
      <c r="HC118" s="170"/>
      <c r="HD118" s="170"/>
      <c r="HE118" s="170"/>
      <c r="HF118" s="170"/>
      <c r="HG118" s="170"/>
      <c r="HH118" s="170"/>
      <c r="HI118" s="170"/>
      <c r="HJ118" s="170"/>
      <c r="HK118" s="170"/>
      <c r="HL118" s="170"/>
      <c r="HM118" s="170"/>
      <c r="HN118" s="170"/>
      <c r="HO118" s="170"/>
      <c r="HP118" s="170"/>
      <c r="HQ118" s="170"/>
      <c r="HR118" s="170"/>
      <c r="HS118" s="170"/>
      <c r="HT118" s="170"/>
      <c r="HU118" s="170"/>
      <c r="HV118" s="170"/>
      <c r="HW118" s="170"/>
      <c r="HX118" s="170"/>
      <c r="HY118" s="170"/>
      <c r="HZ118" s="170"/>
      <c r="IA118" s="170"/>
      <c r="IB118" s="170"/>
      <c r="IC118" s="170"/>
      <c r="ID118" s="170"/>
      <c r="IE118" s="170"/>
      <c r="IF118" s="170"/>
      <c r="IG118" s="170"/>
      <c r="IH118" s="170"/>
      <c r="II118" s="170"/>
      <c r="IJ118" s="170"/>
      <c r="IK118" s="170"/>
      <c r="IL118" s="170"/>
      <c r="IM118" s="170"/>
      <c r="IN118" s="170"/>
      <c r="IO118" s="170"/>
      <c r="IP118" s="170"/>
      <c r="IQ118" s="170"/>
      <c r="IR118" s="170"/>
      <c r="IS118" s="170"/>
      <c r="IT118" s="170"/>
      <c r="IU118" s="170"/>
      <c r="IV118" s="170"/>
      <c r="IW118" s="170"/>
      <c r="IX118" s="170"/>
      <c r="IY118" s="170"/>
      <c r="IZ118" s="170"/>
      <c r="JA118" s="170"/>
      <c r="JB118" s="170"/>
      <c r="JC118" s="170"/>
      <c r="JD118" s="170"/>
      <c r="JE118" s="170"/>
      <c r="JF118" s="170"/>
      <c r="JG118" s="170"/>
      <c r="JH118" s="170"/>
      <c r="JI118" s="170"/>
      <c r="JJ118" s="170"/>
      <c r="JK118" s="170"/>
      <c r="JL118" s="170"/>
      <c r="JM118" s="170"/>
      <c r="JN118" s="170"/>
      <c r="JO118" s="170"/>
      <c r="JP118" s="170"/>
      <c r="JQ118" s="170"/>
      <c r="JR118" s="170"/>
      <c r="JS118" s="170"/>
      <c r="JT118" s="170"/>
      <c r="JU118" s="170"/>
      <c r="JV118" s="170"/>
      <c r="JW118" s="170"/>
      <c r="JX118" s="170"/>
      <c r="JY118" s="170"/>
      <c r="JZ118" s="170"/>
      <c r="KA118" s="170"/>
      <c r="KB118" s="170"/>
      <c r="KC118" s="170"/>
      <c r="KD118" s="170"/>
      <c r="KE118" s="170"/>
      <c r="KF118" s="170"/>
      <c r="KG118" s="170"/>
      <c r="KH118" s="170"/>
      <c r="KI118" s="170"/>
      <c r="KJ118" s="170"/>
      <c r="KK118" s="170"/>
      <c r="KL118" s="170"/>
      <c r="KM118" s="170"/>
      <c r="KN118" s="170"/>
      <c r="KO118" s="170"/>
      <c r="KP118" s="170"/>
      <c r="KQ118" s="170"/>
      <c r="KR118" s="170"/>
      <c r="KS118" s="170"/>
      <c r="KT118" s="170"/>
      <c r="KU118" s="170"/>
      <c r="KV118" s="170"/>
      <c r="KW118" s="170"/>
      <c r="KX118" s="170"/>
      <c r="KY118" s="170"/>
      <c r="KZ118" s="170"/>
      <c r="LA118" s="170"/>
      <c r="LB118" s="170"/>
      <c r="LC118" s="170"/>
      <c r="LD118" s="170"/>
      <c r="LE118" s="170"/>
      <c r="LF118" s="170"/>
      <c r="LG118" s="170"/>
      <c r="LH118" s="170"/>
      <c r="LI118" s="170"/>
      <c r="LJ118" s="170"/>
      <c r="LK118" s="170"/>
      <c r="LL118" s="170"/>
      <c r="LM118" s="170"/>
      <c r="LN118" s="170"/>
      <c r="LO118" s="170"/>
      <c r="LP118" s="170"/>
      <c r="LQ118" s="170"/>
      <c r="LR118" s="170"/>
      <c r="LS118" s="170"/>
      <c r="LT118" s="170"/>
      <c r="LU118" s="170"/>
      <c r="LV118" s="170"/>
      <c r="LW118" s="170"/>
      <c r="LX118" s="170"/>
      <c r="LY118" s="170"/>
      <c r="LZ118" s="170"/>
      <c r="MA118" s="170"/>
      <c r="MB118" s="170"/>
      <c r="MC118" s="170"/>
      <c r="MD118" s="170"/>
      <c r="ME118" s="170"/>
      <c r="MF118" s="170"/>
      <c r="MG118" s="170"/>
      <c r="MH118" s="170"/>
      <c r="MI118" s="170"/>
      <c r="MJ118" s="170"/>
      <c r="MK118" s="170"/>
      <c r="ML118" s="170"/>
      <c r="MM118" s="170"/>
      <c r="MN118" s="170"/>
      <c r="MO118" s="170"/>
      <c r="MP118" s="170"/>
      <c r="MQ118" s="170"/>
      <c r="MR118" s="170"/>
      <c r="MS118" s="170"/>
      <c r="MT118" s="170"/>
      <c r="MU118" s="170"/>
      <c r="MV118" s="170"/>
      <c r="MW118" s="170"/>
      <c r="MX118" s="170"/>
      <c r="MY118" s="170"/>
      <c r="MZ118" s="170"/>
      <c r="NA118" s="170"/>
      <c r="NB118" s="170"/>
      <c r="NC118" s="170"/>
      <c r="ND118" s="170"/>
      <c r="NE118" s="170"/>
      <c r="NF118" s="170"/>
      <c r="NG118" s="170"/>
      <c r="NH118" s="170"/>
      <c r="NI118" s="170"/>
      <c r="NJ118" s="170"/>
      <c r="NK118" s="170"/>
      <c r="NL118" s="170"/>
      <c r="NM118" s="170"/>
      <c r="NN118" s="170"/>
      <c r="NO118" s="170"/>
      <c r="NP118" s="170"/>
      <c r="NQ118" s="170"/>
      <c r="NR118" s="170"/>
      <c r="NS118" s="170"/>
      <c r="NT118" s="170"/>
      <c r="NU118" s="170"/>
      <c r="NV118" s="170"/>
      <c r="NW118" s="170"/>
      <c r="NX118" s="170"/>
      <c r="NY118" s="170"/>
      <c r="NZ118" s="170"/>
      <c r="OA118" s="170"/>
      <c r="OB118" s="170"/>
      <c r="OC118" s="170"/>
      <c r="OD118" s="170"/>
      <c r="OE118" s="170"/>
      <c r="OF118" s="170"/>
      <c r="OG118" s="170"/>
      <c r="OH118" s="170"/>
      <c r="OI118" s="170"/>
      <c r="OJ118" s="170"/>
      <c r="OK118" s="170"/>
      <c r="OL118" s="170"/>
      <c r="OM118" s="170"/>
      <c r="ON118" s="170"/>
      <c r="OO118" s="170"/>
      <c r="OP118" s="170"/>
      <c r="OQ118" s="170"/>
      <c r="OR118" s="170"/>
      <c r="OS118" s="170"/>
      <c r="OT118" s="170"/>
      <c r="OU118" s="170"/>
      <c r="OV118" s="170"/>
      <c r="OW118" s="170"/>
      <c r="OX118" s="170"/>
      <c r="OY118" s="170"/>
      <c r="OZ118" s="170"/>
      <c r="PA118" s="170"/>
      <c r="PB118" s="170"/>
      <c r="PC118" s="170"/>
      <c r="PD118" s="170"/>
      <c r="PE118" s="170"/>
      <c r="PF118" s="170"/>
      <c r="PG118" s="170"/>
      <c r="PH118" s="170"/>
      <c r="PI118" s="170"/>
      <c r="PJ118" s="170"/>
      <c r="PK118" s="170"/>
      <c r="PL118" s="170"/>
      <c r="PM118" s="170"/>
      <c r="PN118" s="170"/>
      <c r="PO118" s="170"/>
      <c r="PP118" s="170"/>
      <c r="PQ118" s="170"/>
      <c r="PR118" s="170"/>
      <c r="PS118" s="170"/>
      <c r="PT118" s="170"/>
      <c r="PU118" s="170"/>
      <c r="PV118" s="170"/>
      <c r="PW118" s="170"/>
      <c r="PX118" s="170"/>
      <c r="PY118" s="170"/>
      <c r="PZ118" s="170"/>
      <c r="QA118" s="170"/>
      <c r="QB118" s="170"/>
      <c r="QC118" s="170"/>
      <c r="QD118" s="170"/>
      <c r="QE118" s="170"/>
      <c r="QF118" s="170"/>
      <c r="QG118" s="170"/>
      <c r="QH118" s="170"/>
      <c r="QI118" s="170"/>
      <c r="QJ118" s="170"/>
      <c r="QK118" s="170"/>
      <c r="QL118" s="170"/>
      <c r="QM118" s="170"/>
      <c r="QN118" s="170"/>
      <c r="QO118" s="170"/>
      <c r="QP118" s="170"/>
      <c r="QQ118" s="170"/>
      <c r="QR118" s="170"/>
      <c r="QS118" s="170"/>
      <c r="QT118" s="170"/>
      <c r="QU118" s="170"/>
      <c r="QV118" s="170"/>
      <c r="QW118" s="170"/>
      <c r="QX118" s="170"/>
      <c r="QY118" s="170"/>
      <c r="QZ118" s="170"/>
      <c r="RA118" s="170"/>
      <c r="RB118" s="170"/>
      <c r="RC118" s="170"/>
      <c r="RD118" s="170"/>
      <c r="RE118" s="170"/>
      <c r="RF118" s="170"/>
      <c r="RG118" s="170"/>
      <c r="RH118" s="170"/>
      <c r="RI118" s="170"/>
      <c r="RJ118" s="170"/>
      <c r="RK118" s="170"/>
      <c r="RL118" s="170"/>
      <c r="RM118" s="170"/>
      <c r="RN118" s="170"/>
      <c r="RO118" s="170"/>
      <c r="RP118" s="170"/>
      <c r="RQ118" s="170"/>
      <c r="RR118" s="170"/>
      <c r="RS118" s="170"/>
      <c r="RT118" s="170"/>
      <c r="RU118" s="170"/>
      <c r="RV118" s="170"/>
      <c r="RW118" s="170"/>
      <c r="RX118" s="170"/>
      <c r="RY118" s="170"/>
      <c r="RZ118" s="170"/>
      <c r="SA118" s="170"/>
      <c r="SB118" s="170"/>
      <c r="SC118" s="170"/>
      <c r="SD118" s="170"/>
      <c r="SE118" s="170"/>
      <c r="SF118" s="170"/>
      <c r="SG118" s="170"/>
      <c r="SH118" s="170"/>
      <c r="SI118" s="170"/>
      <c r="SJ118" s="170"/>
      <c r="SK118" s="170"/>
      <c r="SL118" s="170"/>
      <c r="SM118" s="170"/>
      <c r="SN118" s="170"/>
      <c r="SO118" s="170"/>
      <c r="SP118" s="170"/>
      <c r="SQ118" s="170"/>
      <c r="SR118" s="170"/>
      <c r="SS118" s="170"/>
      <c r="ST118" s="170"/>
      <c r="SU118" s="170"/>
      <c r="SV118" s="170"/>
      <c r="SW118" s="170"/>
      <c r="SX118" s="170"/>
      <c r="SY118" s="170"/>
      <c r="SZ118" s="170"/>
      <c r="TA118" s="170"/>
      <c r="TB118" s="170"/>
      <c r="TC118" s="170"/>
      <c r="TD118" s="170"/>
      <c r="TE118" s="170"/>
      <c r="TF118" s="170"/>
      <c r="TG118" s="170"/>
      <c r="TH118" s="170"/>
      <c r="TI118" s="170"/>
      <c r="TJ118" s="170"/>
      <c r="TK118" s="170"/>
      <c r="TL118" s="170"/>
      <c r="TM118" s="170"/>
      <c r="TN118" s="170"/>
      <c r="TO118" s="170"/>
      <c r="TP118" s="170"/>
      <c r="TQ118" s="170"/>
      <c r="TR118" s="170"/>
      <c r="TS118" s="170"/>
      <c r="TT118" s="170"/>
      <c r="TU118" s="170"/>
      <c r="TV118" s="170"/>
      <c r="TW118" s="170"/>
      <c r="TX118" s="170"/>
      <c r="TY118" s="170"/>
      <c r="TZ118" s="170"/>
      <c r="UA118" s="170"/>
      <c r="UB118" s="170"/>
      <c r="UC118" s="170"/>
      <c r="UD118" s="170"/>
      <c r="UE118" s="170"/>
      <c r="UF118" s="170"/>
      <c r="UG118" s="170"/>
      <c r="UH118" s="170"/>
      <c r="UI118" s="170"/>
      <c r="UJ118" s="170"/>
      <c r="UK118" s="170"/>
      <c r="UL118" s="170"/>
      <c r="UM118" s="170"/>
      <c r="UN118" s="170"/>
      <c r="UO118" s="170"/>
      <c r="UP118" s="170"/>
      <c r="UQ118" s="170"/>
      <c r="UR118" s="170"/>
      <c r="US118" s="170"/>
      <c r="UT118" s="170"/>
      <c r="UU118" s="170"/>
      <c r="UV118" s="170"/>
      <c r="UW118" s="170"/>
      <c r="UX118" s="170"/>
      <c r="UY118" s="170"/>
      <c r="UZ118" s="170"/>
      <c r="VA118" s="170"/>
      <c r="VB118" s="170"/>
      <c r="VC118" s="170"/>
      <c r="VD118" s="170"/>
      <c r="VE118" s="170"/>
      <c r="VF118" s="170"/>
      <c r="VG118" s="170"/>
      <c r="VH118" s="170"/>
      <c r="VI118" s="170"/>
      <c r="VJ118" s="170"/>
      <c r="VM118" s="171">
        <f>IF(AND($VQ118&gt;0,COUNTA(H118:VJ118)=0),0,IF(AND(COUNTBLANK(D118)=0,CNGE_2024_M1_Secc3!$Q761="X",COUNTA(H118:VJ118)=0),0,IF(AND(COUNTBLANK(D118)=0,CNGE_2024_M1_Secc3!$Q761="",COUNTA(H118:VJ118)&gt;0),0,IF(AND(COUNTBLANK(D118)=1,COUNTA(H118:VJ118)=0),0,1))))</f>
        <v>0</v>
      </c>
      <c r="VN118" s="194">
        <f t="shared" si="1"/>
        <v>0</v>
      </c>
      <c r="VO118" s="200">
        <f>IF(AND(CNGE_2024_M1_Secc3!$Q761="X",COUNTA(H118:VJ118)&gt;0),1,0)</f>
        <v>0</v>
      </c>
      <c r="VP118" s="211">
        <f>IF(SUM(H118:VJ118)=SUM(CNGE_2024_M1_Secc3!S761:AD761),0,1)</f>
        <v>0</v>
      </c>
      <c r="VQ118" s="200">
        <f>IF(COUNTIF(CNGE_2024_M1_Secc3!M172,"NA")&gt;0,1,IF(AND(CNGE_2024_M1_Secc3!S172&lt;&gt;"",CNGE_2024_M1_Secc3!S172&lt;&gt;1),1,0))</f>
        <v>0</v>
      </c>
    </row>
    <row r="119" spans="1:589" customFormat="1" ht="15" customHeight="1">
      <c r="A119" s="115"/>
      <c r="B119" s="87"/>
      <c r="C119" s="32" t="s">
        <v>175</v>
      </c>
      <c r="D119" s="361" t="str">
        <f>IF(CNGE_2024_M1_Secc3!D173="","",CNGE_2024_M1_Secc3!D173)</f>
        <v/>
      </c>
      <c r="E119" s="361"/>
      <c r="F119" s="361"/>
      <c r="G119" s="361"/>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70"/>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0"/>
      <c r="BR119" s="170"/>
      <c r="BS119" s="170"/>
      <c r="BT119" s="170"/>
      <c r="BU119" s="170"/>
      <c r="BV119" s="170"/>
      <c r="BW119" s="170"/>
      <c r="BX119" s="170"/>
      <c r="BY119" s="170"/>
      <c r="BZ119" s="170"/>
      <c r="CA119" s="170"/>
      <c r="CB119" s="170"/>
      <c r="CC119" s="170"/>
      <c r="CD119" s="170"/>
      <c r="CE119" s="170"/>
      <c r="CF119" s="170"/>
      <c r="CG119" s="170"/>
      <c r="CH119" s="170"/>
      <c r="CI119" s="170"/>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0"/>
      <c r="DF119" s="170"/>
      <c r="DG119" s="170"/>
      <c r="DH119" s="170"/>
      <c r="DI119" s="170"/>
      <c r="DJ119" s="170"/>
      <c r="DK119" s="170"/>
      <c r="DL119" s="170"/>
      <c r="DM119" s="170"/>
      <c r="DN119" s="170"/>
      <c r="DO119" s="170"/>
      <c r="DP119" s="170"/>
      <c r="DQ119" s="170"/>
      <c r="DR119" s="170"/>
      <c r="DS119" s="170"/>
      <c r="DT119" s="170"/>
      <c r="DU119" s="170"/>
      <c r="DV119" s="170"/>
      <c r="DW119" s="170"/>
      <c r="DX119" s="170"/>
      <c r="DY119" s="170"/>
      <c r="DZ119" s="170"/>
      <c r="EA119" s="170"/>
      <c r="EB119" s="170"/>
      <c r="EC119" s="170"/>
      <c r="ED119" s="170"/>
      <c r="EE119" s="170"/>
      <c r="EF119" s="170"/>
      <c r="EG119" s="170"/>
      <c r="EH119" s="170"/>
      <c r="EI119" s="170"/>
      <c r="EJ119" s="170"/>
      <c r="EK119" s="170"/>
      <c r="EL119" s="170"/>
      <c r="EM119" s="170"/>
      <c r="EN119" s="170"/>
      <c r="EO119" s="170"/>
      <c r="EP119" s="170"/>
      <c r="EQ119" s="170"/>
      <c r="ER119" s="170"/>
      <c r="ES119" s="170"/>
      <c r="ET119" s="170"/>
      <c r="EU119" s="170"/>
      <c r="EV119" s="170"/>
      <c r="EW119" s="170"/>
      <c r="EX119" s="170"/>
      <c r="EY119" s="170"/>
      <c r="EZ119" s="170"/>
      <c r="FA119" s="170"/>
      <c r="FB119" s="170"/>
      <c r="FC119" s="170"/>
      <c r="FD119" s="170"/>
      <c r="FE119" s="170"/>
      <c r="FF119" s="170"/>
      <c r="FG119" s="170"/>
      <c r="FH119" s="170"/>
      <c r="FI119" s="170"/>
      <c r="FJ119" s="170"/>
      <c r="FK119" s="170"/>
      <c r="FL119" s="170"/>
      <c r="FM119" s="170"/>
      <c r="FN119" s="170"/>
      <c r="FO119" s="170"/>
      <c r="FP119" s="170"/>
      <c r="FQ119" s="170"/>
      <c r="FR119" s="170"/>
      <c r="FS119" s="170"/>
      <c r="FT119" s="170"/>
      <c r="FU119" s="170"/>
      <c r="FV119" s="170"/>
      <c r="FW119" s="170"/>
      <c r="FX119" s="170"/>
      <c r="FY119" s="170"/>
      <c r="FZ119" s="170"/>
      <c r="GA119" s="170"/>
      <c r="GB119" s="170"/>
      <c r="GC119" s="170"/>
      <c r="GD119" s="170"/>
      <c r="GE119" s="170"/>
      <c r="GF119" s="170"/>
      <c r="GG119" s="170"/>
      <c r="GH119" s="170"/>
      <c r="GI119" s="170"/>
      <c r="GJ119" s="170"/>
      <c r="GK119" s="170"/>
      <c r="GL119" s="170"/>
      <c r="GM119" s="170"/>
      <c r="GN119" s="170"/>
      <c r="GO119" s="170"/>
      <c r="GP119" s="170"/>
      <c r="GQ119" s="170"/>
      <c r="GR119" s="170"/>
      <c r="GS119" s="170"/>
      <c r="GT119" s="170"/>
      <c r="GU119" s="170"/>
      <c r="GV119" s="170"/>
      <c r="GW119" s="170"/>
      <c r="GX119" s="170"/>
      <c r="GY119" s="170"/>
      <c r="GZ119" s="170"/>
      <c r="HA119" s="170"/>
      <c r="HB119" s="170"/>
      <c r="HC119" s="170"/>
      <c r="HD119" s="170"/>
      <c r="HE119" s="170"/>
      <c r="HF119" s="170"/>
      <c r="HG119" s="170"/>
      <c r="HH119" s="170"/>
      <c r="HI119" s="170"/>
      <c r="HJ119" s="170"/>
      <c r="HK119" s="170"/>
      <c r="HL119" s="170"/>
      <c r="HM119" s="170"/>
      <c r="HN119" s="170"/>
      <c r="HO119" s="170"/>
      <c r="HP119" s="170"/>
      <c r="HQ119" s="170"/>
      <c r="HR119" s="170"/>
      <c r="HS119" s="170"/>
      <c r="HT119" s="170"/>
      <c r="HU119" s="170"/>
      <c r="HV119" s="170"/>
      <c r="HW119" s="170"/>
      <c r="HX119" s="170"/>
      <c r="HY119" s="170"/>
      <c r="HZ119" s="170"/>
      <c r="IA119" s="170"/>
      <c r="IB119" s="170"/>
      <c r="IC119" s="170"/>
      <c r="ID119" s="170"/>
      <c r="IE119" s="170"/>
      <c r="IF119" s="170"/>
      <c r="IG119" s="170"/>
      <c r="IH119" s="170"/>
      <c r="II119" s="170"/>
      <c r="IJ119" s="170"/>
      <c r="IK119" s="170"/>
      <c r="IL119" s="170"/>
      <c r="IM119" s="170"/>
      <c r="IN119" s="170"/>
      <c r="IO119" s="170"/>
      <c r="IP119" s="170"/>
      <c r="IQ119" s="170"/>
      <c r="IR119" s="170"/>
      <c r="IS119" s="170"/>
      <c r="IT119" s="170"/>
      <c r="IU119" s="170"/>
      <c r="IV119" s="170"/>
      <c r="IW119" s="170"/>
      <c r="IX119" s="170"/>
      <c r="IY119" s="170"/>
      <c r="IZ119" s="170"/>
      <c r="JA119" s="170"/>
      <c r="JB119" s="170"/>
      <c r="JC119" s="170"/>
      <c r="JD119" s="170"/>
      <c r="JE119" s="170"/>
      <c r="JF119" s="170"/>
      <c r="JG119" s="170"/>
      <c r="JH119" s="170"/>
      <c r="JI119" s="170"/>
      <c r="JJ119" s="170"/>
      <c r="JK119" s="170"/>
      <c r="JL119" s="170"/>
      <c r="JM119" s="170"/>
      <c r="JN119" s="170"/>
      <c r="JO119" s="170"/>
      <c r="JP119" s="170"/>
      <c r="JQ119" s="170"/>
      <c r="JR119" s="170"/>
      <c r="JS119" s="170"/>
      <c r="JT119" s="170"/>
      <c r="JU119" s="170"/>
      <c r="JV119" s="170"/>
      <c r="JW119" s="170"/>
      <c r="JX119" s="170"/>
      <c r="JY119" s="170"/>
      <c r="JZ119" s="170"/>
      <c r="KA119" s="170"/>
      <c r="KB119" s="170"/>
      <c r="KC119" s="170"/>
      <c r="KD119" s="170"/>
      <c r="KE119" s="170"/>
      <c r="KF119" s="170"/>
      <c r="KG119" s="170"/>
      <c r="KH119" s="170"/>
      <c r="KI119" s="170"/>
      <c r="KJ119" s="170"/>
      <c r="KK119" s="170"/>
      <c r="KL119" s="170"/>
      <c r="KM119" s="170"/>
      <c r="KN119" s="170"/>
      <c r="KO119" s="170"/>
      <c r="KP119" s="170"/>
      <c r="KQ119" s="170"/>
      <c r="KR119" s="170"/>
      <c r="KS119" s="170"/>
      <c r="KT119" s="170"/>
      <c r="KU119" s="170"/>
      <c r="KV119" s="170"/>
      <c r="KW119" s="170"/>
      <c r="KX119" s="170"/>
      <c r="KY119" s="170"/>
      <c r="KZ119" s="170"/>
      <c r="LA119" s="170"/>
      <c r="LB119" s="170"/>
      <c r="LC119" s="170"/>
      <c r="LD119" s="170"/>
      <c r="LE119" s="170"/>
      <c r="LF119" s="170"/>
      <c r="LG119" s="170"/>
      <c r="LH119" s="170"/>
      <c r="LI119" s="170"/>
      <c r="LJ119" s="170"/>
      <c r="LK119" s="170"/>
      <c r="LL119" s="170"/>
      <c r="LM119" s="170"/>
      <c r="LN119" s="170"/>
      <c r="LO119" s="170"/>
      <c r="LP119" s="170"/>
      <c r="LQ119" s="170"/>
      <c r="LR119" s="170"/>
      <c r="LS119" s="170"/>
      <c r="LT119" s="170"/>
      <c r="LU119" s="170"/>
      <c r="LV119" s="170"/>
      <c r="LW119" s="170"/>
      <c r="LX119" s="170"/>
      <c r="LY119" s="170"/>
      <c r="LZ119" s="170"/>
      <c r="MA119" s="170"/>
      <c r="MB119" s="170"/>
      <c r="MC119" s="170"/>
      <c r="MD119" s="170"/>
      <c r="ME119" s="170"/>
      <c r="MF119" s="170"/>
      <c r="MG119" s="170"/>
      <c r="MH119" s="170"/>
      <c r="MI119" s="170"/>
      <c r="MJ119" s="170"/>
      <c r="MK119" s="170"/>
      <c r="ML119" s="170"/>
      <c r="MM119" s="170"/>
      <c r="MN119" s="170"/>
      <c r="MO119" s="170"/>
      <c r="MP119" s="170"/>
      <c r="MQ119" s="170"/>
      <c r="MR119" s="170"/>
      <c r="MS119" s="170"/>
      <c r="MT119" s="170"/>
      <c r="MU119" s="170"/>
      <c r="MV119" s="170"/>
      <c r="MW119" s="170"/>
      <c r="MX119" s="170"/>
      <c r="MY119" s="170"/>
      <c r="MZ119" s="170"/>
      <c r="NA119" s="170"/>
      <c r="NB119" s="170"/>
      <c r="NC119" s="170"/>
      <c r="ND119" s="170"/>
      <c r="NE119" s="170"/>
      <c r="NF119" s="170"/>
      <c r="NG119" s="170"/>
      <c r="NH119" s="170"/>
      <c r="NI119" s="170"/>
      <c r="NJ119" s="170"/>
      <c r="NK119" s="170"/>
      <c r="NL119" s="170"/>
      <c r="NM119" s="170"/>
      <c r="NN119" s="170"/>
      <c r="NO119" s="170"/>
      <c r="NP119" s="170"/>
      <c r="NQ119" s="170"/>
      <c r="NR119" s="170"/>
      <c r="NS119" s="170"/>
      <c r="NT119" s="170"/>
      <c r="NU119" s="170"/>
      <c r="NV119" s="170"/>
      <c r="NW119" s="170"/>
      <c r="NX119" s="170"/>
      <c r="NY119" s="170"/>
      <c r="NZ119" s="170"/>
      <c r="OA119" s="170"/>
      <c r="OB119" s="170"/>
      <c r="OC119" s="170"/>
      <c r="OD119" s="170"/>
      <c r="OE119" s="170"/>
      <c r="OF119" s="170"/>
      <c r="OG119" s="170"/>
      <c r="OH119" s="170"/>
      <c r="OI119" s="170"/>
      <c r="OJ119" s="170"/>
      <c r="OK119" s="170"/>
      <c r="OL119" s="170"/>
      <c r="OM119" s="170"/>
      <c r="ON119" s="170"/>
      <c r="OO119" s="170"/>
      <c r="OP119" s="170"/>
      <c r="OQ119" s="170"/>
      <c r="OR119" s="170"/>
      <c r="OS119" s="170"/>
      <c r="OT119" s="170"/>
      <c r="OU119" s="170"/>
      <c r="OV119" s="170"/>
      <c r="OW119" s="170"/>
      <c r="OX119" s="170"/>
      <c r="OY119" s="170"/>
      <c r="OZ119" s="170"/>
      <c r="PA119" s="170"/>
      <c r="PB119" s="170"/>
      <c r="PC119" s="170"/>
      <c r="PD119" s="170"/>
      <c r="PE119" s="170"/>
      <c r="PF119" s="170"/>
      <c r="PG119" s="170"/>
      <c r="PH119" s="170"/>
      <c r="PI119" s="170"/>
      <c r="PJ119" s="170"/>
      <c r="PK119" s="170"/>
      <c r="PL119" s="170"/>
      <c r="PM119" s="170"/>
      <c r="PN119" s="170"/>
      <c r="PO119" s="170"/>
      <c r="PP119" s="170"/>
      <c r="PQ119" s="170"/>
      <c r="PR119" s="170"/>
      <c r="PS119" s="170"/>
      <c r="PT119" s="170"/>
      <c r="PU119" s="170"/>
      <c r="PV119" s="170"/>
      <c r="PW119" s="170"/>
      <c r="PX119" s="170"/>
      <c r="PY119" s="170"/>
      <c r="PZ119" s="170"/>
      <c r="QA119" s="170"/>
      <c r="QB119" s="170"/>
      <c r="QC119" s="170"/>
      <c r="QD119" s="170"/>
      <c r="QE119" s="170"/>
      <c r="QF119" s="170"/>
      <c r="QG119" s="170"/>
      <c r="QH119" s="170"/>
      <c r="QI119" s="170"/>
      <c r="QJ119" s="170"/>
      <c r="QK119" s="170"/>
      <c r="QL119" s="170"/>
      <c r="QM119" s="170"/>
      <c r="QN119" s="170"/>
      <c r="QO119" s="170"/>
      <c r="QP119" s="170"/>
      <c r="QQ119" s="170"/>
      <c r="QR119" s="170"/>
      <c r="QS119" s="170"/>
      <c r="QT119" s="170"/>
      <c r="QU119" s="170"/>
      <c r="QV119" s="170"/>
      <c r="QW119" s="170"/>
      <c r="QX119" s="170"/>
      <c r="QY119" s="170"/>
      <c r="QZ119" s="170"/>
      <c r="RA119" s="170"/>
      <c r="RB119" s="170"/>
      <c r="RC119" s="170"/>
      <c r="RD119" s="170"/>
      <c r="RE119" s="170"/>
      <c r="RF119" s="170"/>
      <c r="RG119" s="170"/>
      <c r="RH119" s="170"/>
      <c r="RI119" s="170"/>
      <c r="RJ119" s="170"/>
      <c r="RK119" s="170"/>
      <c r="RL119" s="170"/>
      <c r="RM119" s="170"/>
      <c r="RN119" s="170"/>
      <c r="RO119" s="170"/>
      <c r="RP119" s="170"/>
      <c r="RQ119" s="170"/>
      <c r="RR119" s="170"/>
      <c r="RS119" s="170"/>
      <c r="RT119" s="170"/>
      <c r="RU119" s="170"/>
      <c r="RV119" s="170"/>
      <c r="RW119" s="170"/>
      <c r="RX119" s="170"/>
      <c r="RY119" s="170"/>
      <c r="RZ119" s="170"/>
      <c r="SA119" s="170"/>
      <c r="SB119" s="170"/>
      <c r="SC119" s="170"/>
      <c r="SD119" s="170"/>
      <c r="SE119" s="170"/>
      <c r="SF119" s="170"/>
      <c r="SG119" s="170"/>
      <c r="SH119" s="170"/>
      <c r="SI119" s="170"/>
      <c r="SJ119" s="170"/>
      <c r="SK119" s="170"/>
      <c r="SL119" s="170"/>
      <c r="SM119" s="170"/>
      <c r="SN119" s="170"/>
      <c r="SO119" s="170"/>
      <c r="SP119" s="170"/>
      <c r="SQ119" s="170"/>
      <c r="SR119" s="170"/>
      <c r="SS119" s="170"/>
      <c r="ST119" s="170"/>
      <c r="SU119" s="170"/>
      <c r="SV119" s="170"/>
      <c r="SW119" s="170"/>
      <c r="SX119" s="170"/>
      <c r="SY119" s="170"/>
      <c r="SZ119" s="170"/>
      <c r="TA119" s="170"/>
      <c r="TB119" s="170"/>
      <c r="TC119" s="170"/>
      <c r="TD119" s="170"/>
      <c r="TE119" s="170"/>
      <c r="TF119" s="170"/>
      <c r="TG119" s="170"/>
      <c r="TH119" s="170"/>
      <c r="TI119" s="170"/>
      <c r="TJ119" s="170"/>
      <c r="TK119" s="170"/>
      <c r="TL119" s="170"/>
      <c r="TM119" s="170"/>
      <c r="TN119" s="170"/>
      <c r="TO119" s="170"/>
      <c r="TP119" s="170"/>
      <c r="TQ119" s="170"/>
      <c r="TR119" s="170"/>
      <c r="TS119" s="170"/>
      <c r="TT119" s="170"/>
      <c r="TU119" s="170"/>
      <c r="TV119" s="170"/>
      <c r="TW119" s="170"/>
      <c r="TX119" s="170"/>
      <c r="TY119" s="170"/>
      <c r="TZ119" s="170"/>
      <c r="UA119" s="170"/>
      <c r="UB119" s="170"/>
      <c r="UC119" s="170"/>
      <c r="UD119" s="170"/>
      <c r="UE119" s="170"/>
      <c r="UF119" s="170"/>
      <c r="UG119" s="170"/>
      <c r="UH119" s="170"/>
      <c r="UI119" s="170"/>
      <c r="UJ119" s="170"/>
      <c r="UK119" s="170"/>
      <c r="UL119" s="170"/>
      <c r="UM119" s="170"/>
      <c r="UN119" s="170"/>
      <c r="UO119" s="170"/>
      <c r="UP119" s="170"/>
      <c r="UQ119" s="170"/>
      <c r="UR119" s="170"/>
      <c r="US119" s="170"/>
      <c r="UT119" s="170"/>
      <c r="UU119" s="170"/>
      <c r="UV119" s="170"/>
      <c r="UW119" s="170"/>
      <c r="UX119" s="170"/>
      <c r="UY119" s="170"/>
      <c r="UZ119" s="170"/>
      <c r="VA119" s="170"/>
      <c r="VB119" s="170"/>
      <c r="VC119" s="170"/>
      <c r="VD119" s="170"/>
      <c r="VE119" s="170"/>
      <c r="VF119" s="170"/>
      <c r="VG119" s="170"/>
      <c r="VH119" s="170"/>
      <c r="VI119" s="170"/>
      <c r="VJ119" s="170"/>
      <c r="VM119" s="171">
        <f>IF(AND($VQ119&gt;0,COUNTA(H119:VJ119)=0),0,IF(AND(COUNTBLANK(D119)=0,CNGE_2024_M1_Secc3!$Q762="X",COUNTA(H119:VJ119)=0),0,IF(AND(COUNTBLANK(D119)=0,CNGE_2024_M1_Secc3!$Q762="",COUNTA(H119:VJ119)&gt;0),0,IF(AND(COUNTBLANK(D119)=1,COUNTA(H119:VJ119)=0),0,1))))</f>
        <v>0</v>
      </c>
      <c r="VN119" s="194">
        <f t="shared" si="1"/>
        <v>0</v>
      </c>
      <c r="VO119" s="200">
        <f>IF(AND(CNGE_2024_M1_Secc3!$Q762="X",COUNTA(H119:VJ119)&gt;0),1,0)</f>
        <v>0</v>
      </c>
      <c r="VP119" s="211">
        <f>IF(SUM(H119:VJ119)=SUM(CNGE_2024_M1_Secc3!S762:AD762),0,1)</f>
        <v>0</v>
      </c>
      <c r="VQ119" s="200">
        <f>IF(COUNTIF(CNGE_2024_M1_Secc3!M173,"NA")&gt;0,1,IF(AND(CNGE_2024_M1_Secc3!S173&lt;&gt;"",CNGE_2024_M1_Secc3!S173&lt;&gt;1),1,0))</f>
        <v>0</v>
      </c>
    </row>
    <row r="120" spans="1:589" customFormat="1" ht="15" customHeight="1">
      <c r="A120" s="115"/>
      <c r="B120" s="87"/>
      <c r="C120" s="32" t="s">
        <v>176</v>
      </c>
      <c r="D120" s="361" t="str">
        <f>IF(CNGE_2024_M1_Secc3!D174="","",CNGE_2024_M1_Secc3!D174)</f>
        <v/>
      </c>
      <c r="E120" s="361"/>
      <c r="F120" s="361"/>
      <c r="G120" s="361"/>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0"/>
      <c r="BT120" s="170"/>
      <c r="BU120" s="170"/>
      <c r="BV120" s="170"/>
      <c r="BW120" s="170"/>
      <c r="BX120" s="170"/>
      <c r="BY120" s="170"/>
      <c r="BZ120" s="170"/>
      <c r="CA120" s="170"/>
      <c r="CB120" s="170"/>
      <c r="CC120" s="170"/>
      <c r="CD120" s="170"/>
      <c r="CE120" s="170"/>
      <c r="CF120" s="170"/>
      <c r="CG120" s="170"/>
      <c r="CH120" s="170"/>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0"/>
      <c r="DF120" s="170"/>
      <c r="DG120" s="170"/>
      <c r="DH120" s="170"/>
      <c r="DI120" s="170"/>
      <c r="DJ120" s="170"/>
      <c r="DK120" s="170"/>
      <c r="DL120" s="170"/>
      <c r="DM120" s="170"/>
      <c r="DN120" s="170"/>
      <c r="DO120" s="170"/>
      <c r="DP120" s="170"/>
      <c r="DQ120" s="170"/>
      <c r="DR120" s="170"/>
      <c r="DS120" s="170"/>
      <c r="DT120" s="170"/>
      <c r="DU120" s="170"/>
      <c r="DV120" s="170"/>
      <c r="DW120" s="170"/>
      <c r="DX120" s="170"/>
      <c r="DY120" s="170"/>
      <c r="DZ120" s="170"/>
      <c r="EA120" s="170"/>
      <c r="EB120" s="170"/>
      <c r="EC120" s="170"/>
      <c r="ED120" s="170"/>
      <c r="EE120" s="170"/>
      <c r="EF120" s="170"/>
      <c r="EG120" s="170"/>
      <c r="EH120" s="170"/>
      <c r="EI120" s="170"/>
      <c r="EJ120" s="170"/>
      <c r="EK120" s="170"/>
      <c r="EL120" s="170"/>
      <c r="EM120" s="170"/>
      <c r="EN120" s="170"/>
      <c r="EO120" s="170"/>
      <c r="EP120" s="170"/>
      <c r="EQ120" s="170"/>
      <c r="ER120" s="170"/>
      <c r="ES120" s="170"/>
      <c r="ET120" s="170"/>
      <c r="EU120" s="170"/>
      <c r="EV120" s="170"/>
      <c r="EW120" s="170"/>
      <c r="EX120" s="170"/>
      <c r="EY120" s="170"/>
      <c r="EZ120" s="170"/>
      <c r="FA120" s="170"/>
      <c r="FB120" s="170"/>
      <c r="FC120" s="170"/>
      <c r="FD120" s="170"/>
      <c r="FE120" s="170"/>
      <c r="FF120" s="170"/>
      <c r="FG120" s="170"/>
      <c r="FH120" s="170"/>
      <c r="FI120" s="170"/>
      <c r="FJ120" s="170"/>
      <c r="FK120" s="170"/>
      <c r="FL120" s="170"/>
      <c r="FM120" s="170"/>
      <c r="FN120" s="170"/>
      <c r="FO120" s="170"/>
      <c r="FP120" s="170"/>
      <c r="FQ120" s="170"/>
      <c r="FR120" s="170"/>
      <c r="FS120" s="170"/>
      <c r="FT120" s="170"/>
      <c r="FU120" s="170"/>
      <c r="FV120" s="170"/>
      <c r="FW120" s="170"/>
      <c r="FX120" s="170"/>
      <c r="FY120" s="170"/>
      <c r="FZ120" s="170"/>
      <c r="GA120" s="170"/>
      <c r="GB120" s="170"/>
      <c r="GC120" s="170"/>
      <c r="GD120" s="170"/>
      <c r="GE120" s="170"/>
      <c r="GF120" s="170"/>
      <c r="GG120" s="170"/>
      <c r="GH120" s="170"/>
      <c r="GI120" s="170"/>
      <c r="GJ120" s="170"/>
      <c r="GK120" s="170"/>
      <c r="GL120" s="170"/>
      <c r="GM120" s="170"/>
      <c r="GN120" s="170"/>
      <c r="GO120" s="170"/>
      <c r="GP120" s="170"/>
      <c r="GQ120" s="170"/>
      <c r="GR120" s="170"/>
      <c r="GS120" s="170"/>
      <c r="GT120" s="170"/>
      <c r="GU120" s="170"/>
      <c r="GV120" s="170"/>
      <c r="GW120" s="170"/>
      <c r="GX120" s="170"/>
      <c r="GY120" s="170"/>
      <c r="GZ120" s="170"/>
      <c r="HA120" s="170"/>
      <c r="HB120" s="170"/>
      <c r="HC120" s="170"/>
      <c r="HD120" s="170"/>
      <c r="HE120" s="170"/>
      <c r="HF120" s="170"/>
      <c r="HG120" s="170"/>
      <c r="HH120" s="170"/>
      <c r="HI120" s="170"/>
      <c r="HJ120" s="170"/>
      <c r="HK120" s="170"/>
      <c r="HL120" s="170"/>
      <c r="HM120" s="170"/>
      <c r="HN120" s="170"/>
      <c r="HO120" s="170"/>
      <c r="HP120" s="170"/>
      <c r="HQ120" s="170"/>
      <c r="HR120" s="170"/>
      <c r="HS120" s="170"/>
      <c r="HT120" s="170"/>
      <c r="HU120" s="170"/>
      <c r="HV120" s="170"/>
      <c r="HW120" s="170"/>
      <c r="HX120" s="170"/>
      <c r="HY120" s="170"/>
      <c r="HZ120" s="170"/>
      <c r="IA120" s="170"/>
      <c r="IB120" s="170"/>
      <c r="IC120" s="170"/>
      <c r="ID120" s="170"/>
      <c r="IE120" s="170"/>
      <c r="IF120" s="170"/>
      <c r="IG120" s="170"/>
      <c r="IH120" s="170"/>
      <c r="II120" s="170"/>
      <c r="IJ120" s="170"/>
      <c r="IK120" s="170"/>
      <c r="IL120" s="170"/>
      <c r="IM120" s="170"/>
      <c r="IN120" s="170"/>
      <c r="IO120" s="170"/>
      <c r="IP120" s="170"/>
      <c r="IQ120" s="170"/>
      <c r="IR120" s="170"/>
      <c r="IS120" s="170"/>
      <c r="IT120" s="170"/>
      <c r="IU120" s="170"/>
      <c r="IV120" s="170"/>
      <c r="IW120" s="170"/>
      <c r="IX120" s="170"/>
      <c r="IY120" s="170"/>
      <c r="IZ120" s="170"/>
      <c r="JA120" s="170"/>
      <c r="JB120" s="170"/>
      <c r="JC120" s="170"/>
      <c r="JD120" s="170"/>
      <c r="JE120" s="170"/>
      <c r="JF120" s="170"/>
      <c r="JG120" s="170"/>
      <c r="JH120" s="170"/>
      <c r="JI120" s="170"/>
      <c r="JJ120" s="170"/>
      <c r="JK120" s="170"/>
      <c r="JL120" s="170"/>
      <c r="JM120" s="170"/>
      <c r="JN120" s="170"/>
      <c r="JO120" s="170"/>
      <c r="JP120" s="170"/>
      <c r="JQ120" s="170"/>
      <c r="JR120" s="170"/>
      <c r="JS120" s="170"/>
      <c r="JT120" s="170"/>
      <c r="JU120" s="170"/>
      <c r="JV120" s="170"/>
      <c r="JW120" s="170"/>
      <c r="JX120" s="170"/>
      <c r="JY120" s="170"/>
      <c r="JZ120" s="170"/>
      <c r="KA120" s="170"/>
      <c r="KB120" s="170"/>
      <c r="KC120" s="170"/>
      <c r="KD120" s="170"/>
      <c r="KE120" s="170"/>
      <c r="KF120" s="170"/>
      <c r="KG120" s="170"/>
      <c r="KH120" s="170"/>
      <c r="KI120" s="170"/>
      <c r="KJ120" s="170"/>
      <c r="KK120" s="170"/>
      <c r="KL120" s="170"/>
      <c r="KM120" s="170"/>
      <c r="KN120" s="170"/>
      <c r="KO120" s="170"/>
      <c r="KP120" s="170"/>
      <c r="KQ120" s="170"/>
      <c r="KR120" s="170"/>
      <c r="KS120" s="170"/>
      <c r="KT120" s="170"/>
      <c r="KU120" s="170"/>
      <c r="KV120" s="170"/>
      <c r="KW120" s="170"/>
      <c r="KX120" s="170"/>
      <c r="KY120" s="170"/>
      <c r="KZ120" s="170"/>
      <c r="LA120" s="170"/>
      <c r="LB120" s="170"/>
      <c r="LC120" s="170"/>
      <c r="LD120" s="170"/>
      <c r="LE120" s="170"/>
      <c r="LF120" s="170"/>
      <c r="LG120" s="170"/>
      <c r="LH120" s="170"/>
      <c r="LI120" s="170"/>
      <c r="LJ120" s="170"/>
      <c r="LK120" s="170"/>
      <c r="LL120" s="170"/>
      <c r="LM120" s="170"/>
      <c r="LN120" s="170"/>
      <c r="LO120" s="170"/>
      <c r="LP120" s="170"/>
      <c r="LQ120" s="170"/>
      <c r="LR120" s="170"/>
      <c r="LS120" s="170"/>
      <c r="LT120" s="170"/>
      <c r="LU120" s="170"/>
      <c r="LV120" s="170"/>
      <c r="LW120" s="170"/>
      <c r="LX120" s="170"/>
      <c r="LY120" s="170"/>
      <c r="LZ120" s="170"/>
      <c r="MA120" s="170"/>
      <c r="MB120" s="170"/>
      <c r="MC120" s="170"/>
      <c r="MD120" s="170"/>
      <c r="ME120" s="170"/>
      <c r="MF120" s="170"/>
      <c r="MG120" s="170"/>
      <c r="MH120" s="170"/>
      <c r="MI120" s="170"/>
      <c r="MJ120" s="170"/>
      <c r="MK120" s="170"/>
      <c r="ML120" s="170"/>
      <c r="MM120" s="170"/>
      <c r="MN120" s="170"/>
      <c r="MO120" s="170"/>
      <c r="MP120" s="170"/>
      <c r="MQ120" s="170"/>
      <c r="MR120" s="170"/>
      <c r="MS120" s="170"/>
      <c r="MT120" s="170"/>
      <c r="MU120" s="170"/>
      <c r="MV120" s="170"/>
      <c r="MW120" s="170"/>
      <c r="MX120" s="170"/>
      <c r="MY120" s="170"/>
      <c r="MZ120" s="170"/>
      <c r="NA120" s="170"/>
      <c r="NB120" s="170"/>
      <c r="NC120" s="170"/>
      <c r="ND120" s="170"/>
      <c r="NE120" s="170"/>
      <c r="NF120" s="170"/>
      <c r="NG120" s="170"/>
      <c r="NH120" s="170"/>
      <c r="NI120" s="170"/>
      <c r="NJ120" s="170"/>
      <c r="NK120" s="170"/>
      <c r="NL120" s="170"/>
      <c r="NM120" s="170"/>
      <c r="NN120" s="170"/>
      <c r="NO120" s="170"/>
      <c r="NP120" s="170"/>
      <c r="NQ120" s="170"/>
      <c r="NR120" s="170"/>
      <c r="NS120" s="170"/>
      <c r="NT120" s="170"/>
      <c r="NU120" s="170"/>
      <c r="NV120" s="170"/>
      <c r="NW120" s="170"/>
      <c r="NX120" s="170"/>
      <c r="NY120" s="170"/>
      <c r="NZ120" s="170"/>
      <c r="OA120" s="170"/>
      <c r="OB120" s="170"/>
      <c r="OC120" s="170"/>
      <c r="OD120" s="170"/>
      <c r="OE120" s="170"/>
      <c r="OF120" s="170"/>
      <c r="OG120" s="170"/>
      <c r="OH120" s="170"/>
      <c r="OI120" s="170"/>
      <c r="OJ120" s="170"/>
      <c r="OK120" s="170"/>
      <c r="OL120" s="170"/>
      <c r="OM120" s="170"/>
      <c r="ON120" s="170"/>
      <c r="OO120" s="170"/>
      <c r="OP120" s="170"/>
      <c r="OQ120" s="170"/>
      <c r="OR120" s="170"/>
      <c r="OS120" s="170"/>
      <c r="OT120" s="170"/>
      <c r="OU120" s="170"/>
      <c r="OV120" s="170"/>
      <c r="OW120" s="170"/>
      <c r="OX120" s="170"/>
      <c r="OY120" s="170"/>
      <c r="OZ120" s="170"/>
      <c r="PA120" s="170"/>
      <c r="PB120" s="170"/>
      <c r="PC120" s="170"/>
      <c r="PD120" s="170"/>
      <c r="PE120" s="170"/>
      <c r="PF120" s="170"/>
      <c r="PG120" s="170"/>
      <c r="PH120" s="170"/>
      <c r="PI120" s="170"/>
      <c r="PJ120" s="170"/>
      <c r="PK120" s="170"/>
      <c r="PL120" s="170"/>
      <c r="PM120" s="170"/>
      <c r="PN120" s="170"/>
      <c r="PO120" s="170"/>
      <c r="PP120" s="170"/>
      <c r="PQ120" s="170"/>
      <c r="PR120" s="170"/>
      <c r="PS120" s="170"/>
      <c r="PT120" s="170"/>
      <c r="PU120" s="170"/>
      <c r="PV120" s="170"/>
      <c r="PW120" s="170"/>
      <c r="PX120" s="170"/>
      <c r="PY120" s="170"/>
      <c r="PZ120" s="170"/>
      <c r="QA120" s="170"/>
      <c r="QB120" s="170"/>
      <c r="QC120" s="170"/>
      <c r="QD120" s="170"/>
      <c r="QE120" s="170"/>
      <c r="QF120" s="170"/>
      <c r="QG120" s="170"/>
      <c r="QH120" s="170"/>
      <c r="QI120" s="170"/>
      <c r="QJ120" s="170"/>
      <c r="QK120" s="170"/>
      <c r="QL120" s="170"/>
      <c r="QM120" s="170"/>
      <c r="QN120" s="170"/>
      <c r="QO120" s="170"/>
      <c r="QP120" s="170"/>
      <c r="QQ120" s="170"/>
      <c r="QR120" s="170"/>
      <c r="QS120" s="170"/>
      <c r="QT120" s="170"/>
      <c r="QU120" s="170"/>
      <c r="QV120" s="170"/>
      <c r="QW120" s="170"/>
      <c r="QX120" s="170"/>
      <c r="QY120" s="170"/>
      <c r="QZ120" s="170"/>
      <c r="RA120" s="170"/>
      <c r="RB120" s="170"/>
      <c r="RC120" s="170"/>
      <c r="RD120" s="170"/>
      <c r="RE120" s="170"/>
      <c r="RF120" s="170"/>
      <c r="RG120" s="170"/>
      <c r="RH120" s="170"/>
      <c r="RI120" s="170"/>
      <c r="RJ120" s="170"/>
      <c r="RK120" s="170"/>
      <c r="RL120" s="170"/>
      <c r="RM120" s="170"/>
      <c r="RN120" s="170"/>
      <c r="RO120" s="170"/>
      <c r="RP120" s="170"/>
      <c r="RQ120" s="170"/>
      <c r="RR120" s="170"/>
      <c r="RS120" s="170"/>
      <c r="RT120" s="170"/>
      <c r="RU120" s="170"/>
      <c r="RV120" s="170"/>
      <c r="RW120" s="170"/>
      <c r="RX120" s="170"/>
      <c r="RY120" s="170"/>
      <c r="RZ120" s="170"/>
      <c r="SA120" s="170"/>
      <c r="SB120" s="170"/>
      <c r="SC120" s="170"/>
      <c r="SD120" s="170"/>
      <c r="SE120" s="170"/>
      <c r="SF120" s="170"/>
      <c r="SG120" s="170"/>
      <c r="SH120" s="170"/>
      <c r="SI120" s="170"/>
      <c r="SJ120" s="170"/>
      <c r="SK120" s="170"/>
      <c r="SL120" s="170"/>
      <c r="SM120" s="170"/>
      <c r="SN120" s="170"/>
      <c r="SO120" s="170"/>
      <c r="SP120" s="170"/>
      <c r="SQ120" s="170"/>
      <c r="SR120" s="170"/>
      <c r="SS120" s="170"/>
      <c r="ST120" s="170"/>
      <c r="SU120" s="170"/>
      <c r="SV120" s="170"/>
      <c r="SW120" s="170"/>
      <c r="SX120" s="170"/>
      <c r="SY120" s="170"/>
      <c r="SZ120" s="170"/>
      <c r="TA120" s="170"/>
      <c r="TB120" s="170"/>
      <c r="TC120" s="170"/>
      <c r="TD120" s="170"/>
      <c r="TE120" s="170"/>
      <c r="TF120" s="170"/>
      <c r="TG120" s="170"/>
      <c r="TH120" s="170"/>
      <c r="TI120" s="170"/>
      <c r="TJ120" s="170"/>
      <c r="TK120" s="170"/>
      <c r="TL120" s="170"/>
      <c r="TM120" s="170"/>
      <c r="TN120" s="170"/>
      <c r="TO120" s="170"/>
      <c r="TP120" s="170"/>
      <c r="TQ120" s="170"/>
      <c r="TR120" s="170"/>
      <c r="TS120" s="170"/>
      <c r="TT120" s="170"/>
      <c r="TU120" s="170"/>
      <c r="TV120" s="170"/>
      <c r="TW120" s="170"/>
      <c r="TX120" s="170"/>
      <c r="TY120" s="170"/>
      <c r="TZ120" s="170"/>
      <c r="UA120" s="170"/>
      <c r="UB120" s="170"/>
      <c r="UC120" s="170"/>
      <c r="UD120" s="170"/>
      <c r="UE120" s="170"/>
      <c r="UF120" s="170"/>
      <c r="UG120" s="170"/>
      <c r="UH120" s="170"/>
      <c r="UI120" s="170"/>
      <c r="UJ120" s="170"/>
      <c r="UK120" s="170"/>
      <c r="UL120" s="170"/>
      <c r="UM120" s="170"/>
      <c r="UN120" s="170"/>
      <c r="UO120" s="170"/>
      <c r="UP120" s="170"/>
      <c r="UQ120" s="170"/>
      <c r="UR120" s="170"/>
      <c r="US120" s="170"/>
      <c r="UT120" s="170"/>
      <c r="UU120" s="170"/>
      <c r="UV120" s="170"/>
      <c r="UW120" s="170"/>
      <c r="UX120" s="170"/>
      <c r="UY120" s="170"/>
      <c r="UZ120" s="170"/>
      <c r="VA120" s="170"/>
      <c r="VB120" s="170"/>
      <c r="VC120" s="170"/>
      <c r="VD120" s="170"/>
      <c r="VE120" s="170"/>
      <c r="VF120" s="170"/>
      <c r="VG120" s="170"/>
      <c r="VH120" s="170"/>
      <c r="VI120" s="170"/>
      <c r="VJ120" s="170"/>
      <c r="VM120" s="171">
        <f>IF(AND($VQ120&gt;0,COUNTA(H120:VJ120)=0),0,IF(AND(COUNTBLANK(D120)=0,CNGE_2024_M1_Secc3!$Q763="X",COUNTA(H120:VJ120)=0),0,IF(AND(COUNTBLANK(D120)=0,CNGE_2024_M1_Secc3!$Q763="",COUNTA(H120:VJ120)&gt;0),0,IF(AND(COUNTBLANK(D120)=1,COUNTA(H120:VJ120)=0),0,1))))</f>
        <v>0</v>
      </c>
      <c r="VN120" s="194">
        <f t="shared" si="1"/>
        <v>0</v>
      </c>
      <c r="VO120" s="200">
        <f>IF(AND(CNGE_2024_M1_Secc3!$Q763="X",COUNTA(H120:VJ120)&gt;0),1,0)</f>
        <v>0</v>
      </c>
      <c r="VP120" s="211">
        <f>IF(SUM(H120:VJ120)=SUM(CNGE_2024_M1_Secc3!S763:AD763),0,1)</f>
        <v>0</v>
      </c>
      <c r="VQ120" s="200">
        <f>IF(COUNTIF(CNGE_2024_M1_Secc3!M174,"NA")&gt;0,1,IF(AND(CNGE_2024_M1_Secc3!S174&lt;&gt;"",CNGE_2024_M1_Secc3!S174&lt;&gt;1),1,0))</f>
        <v>0</v>
      </c>
    </row>
    <row r="121" spans="1:589" customFormat="1" ht="15" customHeight="1">
      <c r="A121" s="115"/>
      <c r="B121" s="87"/>
      <c r="C121" s="32" t="s">
        <v>177</v>
      </c>
      <c r="D121" s="361" t="str">
        <f>IF(CNGE_2024_M1_Secc3!D175="","",CNGE_2024_M1_Secc3!D175)</f>
        <v/>
      </c>
      <c r="E121" s="361"/>
      <c r="F121" s="361"/>
      <c r="G121" s="361"/>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E121" s="170"/>
      <c r="AF121" s="170"/>
      <c r="AG121" s="170"/>
      <c r="AH121" s="170"/>
      <c r="AI121" s="17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0"/>
      <c r="CC121" s="170"/>
      <c r="CD121" s="170"/>
      <c r="CE121" s="170"/>
      <c r="CF121" s="170"/>
      <c r="CG121" s="170"/>
      <c r="CH121" s="170"/>
      <c r="CI121" s="170"/>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0"/>
      <c r="DF121" s="170"/>
      <c r="DG121" s="170"/>
      <c r="DH121" s="170"/>
      <c r="DI121" s="170"/>
      <c r="DJ121" s="170"/>
      <c r="DK121" s="170"/>
      <c r="DL121" s="170"/>
      <c r="DM121" s="170"/>
      <c r="DN121" s="170"/>
      <c r="DO121" s="170"/>
      <c r="DP121" s="170"/>
      <c r="DQ121" s="170"/>
      <c r="DR121" s="170"/>
      <c r="DS121" s="170"/>
      <c r="DT121" s="170"/>
      <c r="DU121" s="170"/>
      <c r="DV121" s="170"/>
      <c r="DW121" s="170"/>
      <c r="DX121" s="170"/>
      <c r="DY121" s="170"/>
      <c r="DZ121" s="170"/>
      <c r="EA121" s="170"/>
      <c r="EB121" s="170"/>
      <c r="EC121" s="170"/>
      <c r="ED121" s="170"/>
      <c r="EE121" s="170"/>
      <c r="EF121" s="170"/>
      <c r="EG121" s="170"/>
      <c r="EH121" s="170"/>
      <c r="EI121" s="170"/>
      <c r="EJ121" s="170"/>
      <c r="EK121" s="170"/>
      <c r="EL121" s="170"/>
      <c r="EM121" s="170"/>
      <c r="EN121" s="170"/>
      <c r="EO121" s="170"/>
      <c r="EP121" s="170"/>
      <c r="EQ121" s="170"/>
      <c r="ER121" s="170"/>
      <c r="ES121" s="170"/>
      <c r="ET121" s="170"/>
      <c r="EU121" s="170"/>
      <c r="EV121" s="170"/>
      <c r="EW121" s="170"/>
      <c r="EX121" s="170"/>
      <c r="EY121" s="170"/>
      <c r="EZ121" s="170"/>
      <c r="FA121" s="170"/>
      <c r="FB121" s="170"/>
      <c r="FC121" s="170"/>
      <c r="FD121" s="170"/>
      <c r="FE121" s="170"/>
      <c r="FF121" s="170"/>
      <c r="FG121" s="170"/>
      <c r="FH121" s="170"/>
      <c r="FI121" s="170"/>
      <c r="FJ121" s="170"/>
      <c r="FK121" s="170"/>
      <c r="FL121" s="170"/>
      <c r="FM121" s="170"/>
      <c r="FN121" s="170"/>
      <c r="FO121" s="170"/>
      <c r="FP121" s="170"/>
      <c r="FQ121" s="170"/>
      <c r="FR121" s="170"/>
      <c r="FS121" s="170"/>
      <c r="FT121" s="170"/>
      <c r="FU121" s="170"/>
      <c r="FV121" s="170"/>
      <c r="FW121" s="170"/>
      <c r="FX121" s="170"/>
      <c r="FY121" s="170"/>
      <c r="FZ121" s="170"/>
      <c r="GA121" s="170"/>
      <c r="GB121" s="170"/>
      <c r="GC121" s="170"/>
      <c r="GD121" s="170"/>
      <c r="GE121" s="170"/>
      <c r="GF121" s="170"/>
      <c r="GG121" s="170"/>
      <c r="GH121" s="170"/>
      <c r="GI121" s="170"/>
      <c r="GJ121" s="170"/>
      <c r="GK121" s="170"/>
      <c r="GL121" s="170"/>
      <c r="GM121" s="170"/>
      <c r="GN121" s="170"/>
      <c r="GO121" s="170"/>
      <c r="GP121" s="170"/>
      <c r="GQ121" s="170"/>
      <c r="GR121" s="170"/>
      <c r="GS121" s="170"/>
      <c r="GT121" s="170"/>
      <c r="GU121" s="170"/>
      <c r="GV121" s="170"/>
      <c r="GW121" s="170"/>
      <c r="GX121" s="170"/>
      <c r="GY121" s="170"/>
      <c r="GZ121" s="170"/>
      <c r="HA121" s="170"/>
      <c r="HB121" s="170"/>
      <c r="HC121" s="170"/>
      <c r="HD121" s="170"/>
      <c r="HE121" s="170"/>
      <c r="HF121" s="170"/>
      <c r="HG121" s="170"/>
      <c r="HH121" s="170"/>
      <c r="HI121" s="170"/>
      <c r="HJ121" s="170"/>
      <c r="HK121" s="170"/>
      <c r="HL121" s="170"/>
      <c r="HM121" s="170"/>
      <c r="HN121" s="170"/>
      <c r="HO121" s="170"/>
      <c r="HP121" s="170"/>
      <c r="HQ121" s="170"/>
      <c r="HR121" s="170"/>
      <c r="HS121" s="170"/>
      <c r="HT121" s="170"/>
      <c r="HU121" s="170"/>
      <c r="HV121" s="170"/>
      <c r="HW121" s="170"/>
      <c r="HX121" s="170"/>
      <c r="HY121" s="170"/>
      <c r="HZ121" s="170"/>
      <c r="IA121" s="170"/>
      <c r="IB121" s="170"/>
      <c r="IC121" s="170"/>
      <c r="ID121" s="170"/>
      <c r="IE121" s="170"/>
      <c r="IF121" s="170"/>
      <c r="IG121" s="170"/>
      <c r="IH121" s="170"/>
      <c r="II121" s="170"/>
      <c r="IJ121" s="170"/>
      <c r="IK121" s="170"/>
      <c r="IL121" s="170"/>
      <c r="IM121" s="170"/>
      <c r="IN121" s="170"/>
      <c r="IO121" s="170"/>
      <c r="IP121" s="170"/>
      <c r="IQ121" s="170"/>
      <c r="IR121" s="170"/>
      <c r="IS121" s="170"/>
      <c r="IT121" s="170"/>
      <c r="IU121" s="170"/>
      <c r="IV121" s="170"/>
      <c r="IW121" s="170"/>
      <c r="IX121" s="170"/>
      <c r="IY121" s="170"/>
      <c r="IZ121" s="170"/>
      <c r="JA121" s="170"/>
      <c r="JB121" s="170"/>
      <c r="JC121" s="170"/>
      <c r="JD121" s="170"/>
      <c r="JE121" s="170"/>
      <c r="JF121" s="170"/>
      <c r="JG121" s="170"/>
      <c r="JH121" s="170"/>
      <c r="JI121" s="170"/>
      <c r="JJ121" s="170"/>
      <c r="JK121" s="170"/>
      <c r="JL121" s="170"/>
      <c r="JM121" s="170"/>
      <c r="JN121" s="170"/>
      <c r="JO121" s="170"/>
      <c r="JP121" s="170"/>
      <c r="JQ121" s="170"/>
      <c r="JR121" s="170"/>
      <c r="JS121" s="170"/>
      <c r="JT121" s="170"/>
      <c r="JU121" s="170"/>
      <c r="JV121" s="170"/>
      <c r="JW121" s="170"/>
      <c r="JX121" s="170"/>
      <c r="JY121" s="170"/>
      <c r="JZ121" s="170"/>
      <c r="KA121" s="170"/>
      <c r="KB121" s="170"/>
      <c r="KC121" s="170"/>
      <c r="KD121" s="170"/>
      <c r="KE121" s="170"/>
      <c r="KF121" s="170"/>
      <c r="KG121" s="170"/>
      <c r="KH121" s="170"/>
      <c r="KI121" s="170"/>
      <c r="KJ121" s="170"/>
      <c r="KK121" s="170"/>
      <c r="KL121" s="170"/>
      <c r="KM121" s="170"/>
      <c r="KN121" s="170"/>
      <c r="KO121" s="170"/>
      <c r="KP121" s="170"/>
      <c r="KQ121" s="170"/>
      <c r="KR121" s="170"/>
      <c r="KS121" s="170"/>
      <c r="KT121" s="170"/>
      <c r="KU121" s="170"/>
      <c r="KV121" s="170"/>
      <c r="KW121" s="170"/>
      <c r="KX121" s="170"/>
      <c r="KY121" s="170"/>
      <c r="KZ121" s="170"/>
      <c r="LA121" s="170"/>
      <c r="LB121" s="170"/>
      <c r="LC121" s="170"/>
      <c r="LD121" s="170"/>
      <c r="LE121" s="170"/>
      <c r="LF121" s="170"/>
      <c r="LG121" s="170"/>
      <c r="LH121" s="170"/>
      <c r="LI121" s="170"/>
      <c r="LJ121" s="170"/>
      <c r="LK121" s="170"/>
      <c r="LL121" s="170"/>
      <c r="LM121" s="170"/>
      <c r="LN121" s="170"/>
      <c r="LO121" s="170"/>
      <c r="LP121" s="170"/>
      <c r="LQ121" s="170"/>
      <c r="LR121" s="170"/>
      <c r="LS121" s="170"/>
      <c r="LT121" s="170"/>
      <c r="LU121" s="170"/>
      <c r="LV121" s="170"/>
      <c r="LW121" s="170"/>
      <c r="LX121" s="170"/>
      <c r="LY121" s="170"/>
      <c r="LZ121" s="170"/>
      <c r="MA121" s="170"/>
      <c r="MB121" s="170"/>
      <c r="MC121" s="170"/>
      <c r="MD121" s="170"/>
      <c r="ME121" s="170"/>
      <c r="MF121" s="170"/>
      <c r="MG121" s="170"/>
      <c r="MH121" s="170"/>
      <c r="MI121" s="170"/>
      <c r="MJ121" s="170"/>
      <c r="MK121" s="170"/>
      <c r="ML121" s="170"/>
      <c r="MM121" s="170"/>
      <c r="MN121" s="170"/>
      <c r="MO121" s="170"/>
      <c r="MP121" s="170"/>
      <c r="MQ121" s="170"/>
      <c r="MR121" s="170"/>
      <c r="MS121" s="170"/>
      <c r="MT121" s="170"/>
      <c r="MU121" s="170"/>
      <c r="MV121" s="170"/>
      <c r="MW121" s="170"/>
      <c r="MX121" s="170"/>
      <c r="MY121" s="170"/>
      <c r="MZ121" s="170"/>
      <c r="NA121" s="170"/>
      <c r="NB121" s="170"/>
      <c r="NC121" s="170"/>
      <c r="ND121" s="170"/>
      <c r="NE121" s="170"/>
      <c r="NF121" s="170"/>
      <c r="NG121" s="170"/>
      <c r="NH121" s="170"/>
      <c r="NI121" s="170"/>
      <c r="NJ121" s="170"/>
      <c r="NK121" s="170"/>
      <c r="NL121" s="170"/>
      <c r="NM121" s="170"/>
      <c r="NN121" s="170"/>
      <c r="NO121" s="170"/>
      <c r="NP121" s="170"/>
      <c r="NQ121" s="170"/>
      <c r="NR121" s="170"/>
      <c r="NS121" s="170"/>
      <c r="NT121" s="170"/>
      <c r="NU121" s="170"/>
      <c r="NV121" s="170"/>
      <c r="NW121" s="170"/>
      <c r="NX121" s="170"/>
      <c r="NY121" s="170"/>
      <c r="NZ121" s="170"/>
      <c r="OA121" s="170"/>
      <c r="OB121" s="170"/>
      <c r="OC121" s="170"/>
      <c r="OD121" s="170"/>
      <c r="OE121" s="170"/>
      <c r="OF121" s="170"/>
      <c r="OG121" s="170"/>
      <c r="OH121" s="170"/>
      <c r="OI121" s="170"/>
      <c r="OJ121" s="170"/>
      <c r="OK121" s="170"/>
      <c r="OL121" s="170"/>
      <c r="OM121" s="170"/>
      <c r="ON121" s="170"/>
      <c r="OO121" s="170"/>
      <c r="OP121" s="170"/>
      <c r="OQ121" s="170"/>
      <c r="OR121" s="170"/>
      <c r="OS121" s="170"/>
      <c r="OT121" s="170"/>
      <c r="OU121" s="170"/>
      <c r="OV121" s="170"/>
      <c r="OW121" s="170"/>
      <c r="OX121" s="170"/>
      <c r="OY121" s="170"/>
      <c r="OZ121" s="170"/>
      <c r="PA121" s="170"/>
      <c r="PB121" s="170"/>
      <c r="PC121" s="170"/>
      <c r="PD121" s="170"/>
      <c r="PE121" s="170"/>
      <c r="PF121" s="170"/>
      <c r="PG121" s="170"/>
      <c r="PH121" s="170"/>
      <c r="PI121" s="170"/>
      <c r="PJ121" s="170"/>
      <c r="PK121" s="170"/>
      <c r="PL121" s="170"/>
      <c r="PM121" s="170"/>
      <c r="PN121" s="170"/>
      <c r="PO121" s="170"/>
      <c r="PP121" s="170"/>
      <c r="PQ121" s="170"/>
      <c r="PR121" s="170"/>
      <c r="PS121" s="170"/>
      <c r="PT121" s="170"/>
      <c r="PU121" s="170"/>
      <c r="PV121" s="170"/>
      <c r="PW121" s="170"/>
      <c r="PX121" s="170"/>
      <c r="PY121" s="170"/>
      <c r="PZ121" s="170"/>
      <c r="QA121" s="170"/>
      <c r="QB121" s="170"/>
      <c r="QC121" s="170"/>
      <c r="QD121" s="170"/>
      <c r="QE121" s="170"/>
      <c r="QF121" s="170"/>
      <c r="QG121" s="170"/>
      <c r="QH121" s="170"/>
      <c r="QI121" s="170"/>
      <c r="QJ121" s="170"/>
      <c r="QK121" s="170"/>
      <c r="QL121" s="170"/>
      <c r="QM121" s="170"/>
      <c r="QN121" s="170"/>
      <c r="QO121" s="170"/>
      <c r="QP121" s="170"/>
      <c r="QQ121" s="170"/>
      <c r="QR121" s="170"/>
      <c r="QS121" s="170"/>
      <c r="QT121" s="170"/>
      <c r="QU121" s="170"/>
      <c r="QV121" s="170"/>
      <c r="QW121" s="170"/>
      <c r="QX121" s="170"/>
      <c r="QY121" s="170"/>
      <c r="QZ121" s="170"/>
      <c r="RA121" s="170"/>
      <c r="RB121" s="170"/>
      <c r="RC121" s="170"/>
      <c r="RD121" s="170"/>
      <c r="RE121" s="170"/>
      <c r="RF121" s="170"/>
      <c r="RG121" s="170"/>
      <c r="RH121" s="170"/>
      <c r="RI121" s="170"/>
      <c r="RJ121" s="170"/>
      <c r="RK121" s="170"/>
      <c r="RL121" s="170"/>
      <c r="RM121" s="170"/>
      <c r="RN121" s="170"/>
      <c r="RO121" s="170"/>
      <c r="RP121" s="170"/>
      <c r="RQ121" s="170"/>
      <c r="RR121" s="170"/>
      <c r="RS121" s="170"/>
      <c r="RT121" s="170"/>
      <c r="RU121" s="170"/>
      <c r="RV121" s="170"/>
      <c r="RW121" s="170"/>
      <c r="RX121" s="170"/>
      <c r="RY121" s="170"/>
      <c r="RZ121" s="170"/>
      <c r="SA121" s="170"/>
      <c r="SB121" s="170"/>
      <c r="SC121" s="170"/>
      <c r="SD121" s="170"/>
      <c r="SE121" s="170"/>
      <c r="SF121" s="170"/>
      <c r="SG121" s="170"/>
      <c r="SH121" s="170"/>
      <c r="SI121" s="170"/>
      <c r="SJ121" s="170"/>
      <c r="SK121" s="170"/>
      <c r="SL121" s="170"/>
      <c r="SM121" s="170"/>
      <c r="SN121" s="170"/>
      <c r="SO121" s="170"/>
      <c r="SP121" s="170"/>
      <c r="SQ121" s="170"/>
      <c r="SR121" s="170"/>
      <c r="SS121" s="170"/>
      <c r="ST121" s="170"/>
      <c r="SU121" s="170"/>
      <c r="SV121" s="170"/>
      <c r="SW121" s="170"/>
      <c r="SX121" s="170"/>
      <c r="SY121" s="170"/>
      <c r="SZ121" s="170"/>
      <c r="TA121" s="170"/>
      <c r="TB121" s="170"/>
      <c r="TC121" s="170"/>
      <c r="TD121" s="170"/>
      <c r="TE121" s="170"/>
      <c r="TF121" s="170"/>
      <c r="TG121" s="170"/>
      <c r="TH121" s="170"/>
      <c r="TI121" s="170"/>
      <c r="TJ121" s="170"/>
      <c r="TK121" s="170"/>
      <c r="TL121" s="170"/>
      <c r="TM121" s="170"/>
      <c r="TN121" s="170"/>
      <c r="TO121" s="170"/>
      <c r="TP121" s="170"/>
      <c r="TQ121" s="170"/>
      <c r="TR121" s="170"/>
      <c r="TS121" s="170"/>
      <c r="TT121" s="170"/>
      <c r="TU121" s="170"/>
      <c r="TV121" s="170"/>
      <c r="TW121" s="170"/>
      <c r="TX121" s="170"/>
      <c r="TY121" s="170"/>
      <c r="TZ121" s="170"/>
      <c r="UA121" s="170"/>
      <c r="UB121" s="170"/>
      <c r="UC121" s="170"/>
      <c r="UD121" s="170"/>
      <c r="UE121" s="170"/>
      <c r="UF121" s="170"/>
      <c r="UG121" s="170"/>
      <c r="UH121" s="170"/>
      <c r="UI121" s="170"/>
      <c r="UJ121" s="170"/>
      <c r="UK121" s="170"/>
      <c r="UL121" s="170"/>
      <c r="UM121" s="170"/>
      <c r="UN121" s="170"/>
      <c r="UO121" s="170"/>
      <c r="UP121" s="170"/>
      <c r="UQ121" s="170"/>
      <c r="UR121" s="170"/>
      <c r="US121" s="170"/>
      <c r="UT121" s="170"/>
      <c r="UU121" s="170"/>
      <c r="UV121" s="170"/>
      <c r="UW121" s="170"/>
      <c r="UX121" s="170"/>
      <c r="UY121" s="170"/>
      <c r="UZ121" s="170"/>
      <c r="VA121" s="170"/>
      <c r="VB121" s="170"/>
      <c r="VC121" s="170"/>
      <c r="VD121" s="170"/>
      <c r="VE121" s="170"/>
      <c r="VF121" s="170"/>
      <c r="VG121" s="170"/>
      <c r="VH121" s="170"/>
      <c r="VI121" s="170"/>
      <c r="VJ121" s="170"/>
      <c r="VM121" s="171">
        <f>IF(AND($VQ121&gt;0,COUNTA(H121:VJ121)=0),0,IF(AND(COUNTBLANK(D121)=0,CNGE_2024_M1_Secc3!$Q764="X",COUNTA(H121:VJ121)=0),0,IF(AND(COUNTBLANK(D121)=0,CNGE_2024_M1_Secc3!$Q764="",COUNTA(H121:VJ121)&gt;0),0,IF(AND(COUNTBLANK(D121)=1,COUNTA(H121:VJ121)=0),0,1))))</f>
        <v>0</v>
      </c>
      <c r="VN121" s="194">
        <f t="shared" si="1"/>
        <v>0</v>
      </c>
      <c r="VO121" s="200">
        <f>IF(AND(CNGE_2024_M1_Secc3!$Q764="X",COUNTA(H121:VJ121)&gt;0),1,0)</f>
        <v>0</v>
      </c>
      <c r="VP121" s="211">
        <f>IF(SUM(H121:VJ121)=SUM(CNGE_2024_M1_Secc3!S764:AD764),0,1)</f>
        <v>0</v>
      </c>
      <c r="VQ121" s="200">
        <f>IF(COUNTIF(CNGE_2024_M1_Secc3!M175,"NA")&gt;0,1,IF(AND(CNGE_2024_M1_Secc3!S175&lt;&gt;"",CNGE_2024_M1_Secc3!S175&lt;&gt;1),1,0))</f>
        <v>0</v>
      </c>
    </row>
    <row r="122" spans="1:589" customFormat="1" ht="15" customHeight="1">
      <c r="A122" s="115"/>
      <c r="B122" s="87"/>
      <c r="C122" s="32" t="s">
        <v>178</v>
      </c>
      <c r="D122" s="361" t="str">
        <f>IF(CNGE_2024_M1_Secc3!D176="","",CNGE_2024_M1_Secc3!D176)</f>
        <v/>
      </c>
      <c r="E122" s="361"/>
      <c r="F122" s="361"/>
      <c r="G122" s="361"/>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0"/>
      <c r="AY122" s="170"/>
      <c r="AZ122" s="170"/>
      <c r="BA122" s="170"/>
      <c r="BB122" s="170"/>
      <c r="BC122" s="170"/>
      <c r="BD122" s="170"/>
      <c r="BE122" s="170"/>
      <c r="BF122" s="170"/>
      <c r="BG122" s="170"/>
      <c r="BH122" s="170"/>
      <c r="BI122" s="170"/>
      <c r="BJ122" s="170"/>
      <c r="BK122" s="170"/>
      <c r="BL122" s="170"/>
      <c r="BM122" s="170"/>
      <c r="BN122" s="170"/>
      <c r="BO122" s="170"/>
      <c r="BP122" s="170"/>
      <c r="BQ122" s="170"/>
      <c r="BR122" s="170"/>
      <c r="BS122" s="170"/>
      <c r="BT122" s="170"/>
      <c r="BU122" s="170"/>
      <c r="BV122" s="170"/>
      <c r="BW122" s="170"/>
      <c r="BX122" s="170"/>
      <c r="BY122" s="170"/>
      <c r="BZ122" s="170"/>
      <c r="CA122" s="170"/>
      <c r="CB122" s="170"/>
      <c r="CC122" s="170"/>
      <c r="CD122" s="170"/>
      <c r="CE122" s="170"/>
      <c r="CF122" s="170"/>
      <c r="CG122" s="170"/>
      <c r="CH122" s="170"/>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0"/>
      <c r="DF122" s="170"/>
      <c r="DG122" s="170"/>
      <c r="DH122" s="170"/>
      <c r="DI122" s="170"/>
      <c r="DJ122" s="170"/>
      <c r="DK122" s="170"/>
      <c r="DL122" s="170"/>
      <c r="DM122" s="170"/>
      <c r="DN122" s="170"/>
      <c r="DO122" s="170"/>
      <c r="DP122" s="170"/>
      <c r="DQ122" s="170"/>
      <c r="DR122" s="170"/>
      <c r="DS122" s="170"/>
      <c r="DT122" s="170"/>
      <c r="DU122" s="170"/>
      <c r="DV122" s="170"/>
      <c r="DW122" s="170"/>
      <c r="DX122" s="170"/>
      <c r="DY122" s="170"/>
      <c r="DZ122" s="170"/>
      <c r="EA122" s="170"/>
      <c r="EB122" s="170"/>
      <c r="EC122" s="170"/>
      <c r="ED122" s="170"/>
      <c r="EE122" s="170"/>
      <c r="EF122" s="170"/>
      <c r="EG122" s="170"/>
      <c r="EH122" s="170"/>
      <c r="EI122" s="170"/>
      <c r="EJ122" s="170"/>
      <c r="EK122" s="170"/>
      <c r="EL122" s="170"/>
      <c r="EM122" s="170"/>
      <c r="EN122" s="170"/>
      <c r="EO122" s="170"/>
      <c r="EP122" s="170"/>
      <c r="EQ122" s="170"/>
      <c r="ER122" s="170"/>
      <c r="ES122" s="170"/>
      <c r="ET122" s="170"/>
      <c r="EU122" s="170"/>
      <c r="EV122" s="170"/>
      <c r="EW122" s="170"/>
      <c r="EX122" s="170"/>
      <c r="EY122" s="170"/>
      <c r="EZ122" s="170"/>
      <c r="FA122" s="170"/>
      <c r="FB122" s="170"/>
      <c r="FC122" s="170"/>
      <c r="FD122" s="170"/>
      <c r="FE122" s="170"/>
      <c r="FF122" s="170"/>
      <c r="FG122" s="170"/>
      <c r="FH122" s="170"/>
      <c r="FI122" s="170"/>
      <c r="FJ122" s="170"/>
      <c r="FK122" s="170"/>
      <c r="FL122" s="170"/>
      <c r="FM122" s="170"/>
      <c r="FN122" s="170"/>
      <c r="FO122" s="170"/>
      <c r="FP122" s="170"/>
      <c r="FQ122" s="170"/>
      <c r="FR122" s="170"/>
      <c r="FS122" s="170"/>
      <c r="FT122" s="170"/>
      <c r="FU122" s="170"/>
      <c r="FV122" s="170"/>
      <c r="FW122" s="170"/>
      <c r="FX122" s="170"/>
      <c r="FY122" s="170"/>
      <c r="FZ122" s="170"/>
      <c r="GA122" s="170"/>
      <c r="GB122" s="170"/>
      <c r="GC122" s="170"/>
      <c r="GD122" s="170"/>
      <c r="GE122" s="170"/>
      <c r="GF122" s="170"/>
      <c r="GG122" s="170"/>
      <c r="GH122" s="170"/>
      <c r="GI122" s="170"/>
      <c r="GJ122" s="170"/>
      <c r="GK122" s="170"/>
      <c r="GL122" s="170"/>
      <c r="GM122" s="170"/>
      <c r="GN122" s="170"/>
      <c r="GO122" s="170"/>
      <c r="GP122" s="170"/>
      <c r="GQ122" s="170"/>
      <c r="GR122" s="170"/>
      <c r="GS122" s="170"/>
      <c r="GT122" s="170"/>
      <c r="GU122" s="170"/>
      <c r="GV122" s="170"/>
      <c r="GW122" s="170"/>
      <c r="GX122" s="170"/>
      <c r="GY122" s="170"/>
      <c r="GZ122" s="170"/>
      <c r="HA122" s="170"/>
      <c r="HB122" s="170"/>
      <c r="HC122" s="170"/>
      <c r="HD122" s="170"/>
      <c r="HE122" s="170"/>
      <c r="HF122" s="170"/>
      <c r="HG122" s="170"/>
      <c r="HH122" s="170"/>
      <c r="HI122" s="170"/>
      <c r="HJ122" s="170"/>
      <c r="HK122" s="170"/>
      <c r="HL122" s="170"/>
      <c r="HM122" s="170"/>
      <c r="HN122" s="170"/>
      <c r="HO122" s="170"/>
      <c r="HP122" s="170"/>
      <c r="HQ122" s="170"/>
      <c r="HR122" s="170"/>
      <c r="HS122" s="170"/>
      <c r="HT122" s="170"/>
      <c r="HU122" s="170"/>
      <c r="HV122" s="170"/>
      <c r="HW122" s="170"/>
      <c r="HX122" s="170"/>
      <c r="HY122" s="170"/>
      <c r="HZ122" s="170"/>
      <c r="IA122" s="170"/>
      <c r="IB122" s="170"/>
      <c r="IC122" s="170"/>
      <c r="ID122" s="170"/>
      <c r="IE122" s="170"/>
      <c r="IF122" s="170"/>
      <c r="IG122" s="170"/>
      <c r="IH122" s="170"/>
      <c r="II122" s="170"/>
      <c r="IJ122" s="170"/>
      <c r="IK122" s="170"/>
      <c r="IL122" s="170"/>
      <c r="IM122" s="170"/>
      <c r="IN122" s="170"/>
      <c r="IO122" s="170"/>
      <c r="IP122" s="170"/>
      <c r="IQ122" s="170"/>
      <c r="IR122" s="170"/>
      <c r="IS122" s="170"/>
      <c r="IT122" s="170"/>
      <c r="IU122" s="170"/>
      <c r="IV122" s="170"/>
      <c r="IW122" s="170"/>
      <c r="IX122" s="170"/>
      <c r="IY122" s="170"/>
      <c r="IZ122" s="170"/>
      <c r="JA122" s="170"/>
      <c r="JB122" s="170"/>
      <c r="JC122" s="170"/>
      <c r="JD122" s="170"/>
      <c r="JE122" s="170"/>
      <c r="JF122" s="170"/>
      <c r="JG122" s="170"/>
      <c r="JH122" s="170"/>
      <c r="JI122" s="170"/>
      <c r="JJ122" s="170"/>
      <c r="JK122" s="170"/>
      <c r="JL122" s="170"/>
      <c r="JM122" s="170"/>
      <c r="JN122" s="170"/>
      <c r="JO122" s="170"/>
      <c r="JP122" s="170"/>
      <c r="JQ122" s="170"/>
      <c r="JR122" s="170"/>
      <c r="JS122" s="170"/>
      <c r="JT122" s="170"/>
      <c r="JU122" s="170"/>
      <c r="JV122" s="170"/>
      <c r="JW122" s="170"/>
      <c r="JX122" s="170"/>
      <c r="JY122" s="170"/>
      <c r="JZ122" s="170"/>
      <c r="KA122" s="170"/>
      <c r="KB122" s="170"/>
      <c r="KC122" s="170"/>
      <c r="KD122" s="170"/>
      <c r="KE122" s="170"/>
      <c r="KF122" s="170"/>
      <c r="KG122" s="170"/>
      <c r="KH122" s="170"/>
      <c r="KI122" s="170"/>
      <c r="KJ122" s="170"/>
      <c r="KK122" s="170"/>
      <c r="KL122" s="170"/>
      <c r="KM122" s="170"/>
      <c r="KN122" s="170"/>
      <c r="KO122" s="170"/>
      <c r="KP122" s="170"/>
      <c r="KQ122" s="170"/>
      <c r="KR122" s="170"/>
      <c r="KS122" s="170"/>
      <c r="KT122" s="170"/>
      <c r="KU122" s="170"/>
      <c r="KV122" s="170"/>
      <c r="KW122" s="170"/>
      <c r="KX122" s="170"/>
      <c r="KY122" s="170"/>
      <c r="KZ122" s="170"/>
      <c r="LA122" s="170"/>
      <c r="LB122" s="170"/>
      <c r="LC122" s="170"/>
      <c r="LD122" s="170"/>
      <c r="LE122" s="170"/>
      <c r="LF122" s="170"/>
      <c r="LG122" s="170"/>
      <c r="LH122" s="170"/>
      <c r="LI122" s="170"/>
      <c r="LJ122" s="170"/>
      <c r="LK122" s="170"/>
      <c r="LL122" s="170"/>
      <c r="LM122" s="170"/>
      <c r="LN122" s="170"/>
      <c r="LO122" s="170"/>
      <c r="LP122" s="170"/>
      <c r="LQ122" s="170"/>
      <c r="LR122" s="170"/>
      <c r="LS122" s="170"/>
      <c r="LT122" s="170"/>
      <c r="LU122" s="170"/>
      <c r="LV122" s="170"/>
      <c r="LW122" s="170"/>
      <c r="LX122" s="170"/>
      <c r="LY122" s="170"/>
      <c r="LZ122" s="170"/>
      <c r="MA122" s="170"/>
      <c r="MB122" s="170"/>
      <c r="MC122" s="170"/>
      <c r="MD122" s="170"/>
      <c r="ME122" s="170"/>
      <c r="MF122" s="170"/>
      <c r="MG122" s="170"/>
      <c r="MH122" s="170"/>
      <c r="MI122" s="170"/>
      <c r="MJ122" s="170"/>
      <c r="MK122" s="170"/>
      <c r="ML122" s="170"/>
      <c r="MM122" s="170"/>
      <c r="MN122" s="170"/>
      <c r="MO122" s="170"/>
      <c r="MP122" s="170"/>
      <c r="MQ122" s="170"/>
      <c r="MR122" s="170"/>
      <c r="MS122" s="170"/>
      <c r="MT122" s="170"/>
      <c r="MU122" s="170"/>
      <c r="MV122" s="170"/>
      <c r="MW122" s="170"/>
      <c r="MX122" s="170"/>
      <c r="MY122" s="170"/>
      <c r="MZ122" s="170"/>
      <c r="NA122" s="170"/>
      <c r="NB122" s="170"/>
      <c r="NC122" s="170"/>
      <c r="ND122" s="170"/>
      <c r="NE122" s="170"/>
      <c r="NF122" s="170"/>
      <c r="NG122" s="170"/>
      <c r="NH122" s="170"/>
      <c r="NI122" s="170"/>
      <c r="NJ122" s="170"/>
      <c r="NK122" s="170"/>
      <c r="NL122" s="170"/>
      <c r="NM122" s="170"/>
      <c r="NN122" s="170"/>
      <c r="NO122" s="170"/>
      <c r="NP122" s="170"/>
      <c r="NQ122" s="170"/>
      <c r="NR122" s="170"/>
      <c r="NS122" s="170"/>
      <c r="NT122" s="170"/>
      <c r="NU122" s="170"/>
      <c r="NV122" s="170"/>
      <c r="NW122" s="170"/>
      <c r="NX122" s="170"/>
      <c r="NY122" s="170"/>
      <c r="NZ122" s="170"/>
      <c r="OA122" s="170"/>
      <c r="OB122" s="170"/>
      <c r="OC122" s="170"/>
      <c r="OD122" s="170"/>
      <c r="OE122" s="170"/>
      <c r="OF122" s="170"/>
      <c r="OG122" s="170"/>
      <c r="OH122" s="170"/>
      <c r="OI122" s="170"/>
      <c r="OJ122" s="170"/>
      <c r="OK122" s="170"/>
      <c r="OL122" s="170"/>
      <c r="OM122" s="170"/>
      <c r="ON122" s="170"/>
      <c r="OO122" s="170"/>
      <c r="OP122" s="170"/>
      <c r="OQ122" s="170"/>
      <c r="OR122" s="170"/>
      <c r="OS122" s="170"/>
      <c r="OT122" s="170"/>
      <c r="OU122" s="170"/>
      <c r="OV122" s="170"/>
      <c r="OW122" s="170"/>
      <c r="OX122" s="170"/>
      <c r="OY122" s="170"/>
      <c r="OZ122" s="170"/>
      <c r="PA122" s="170"/>
      <c r="PB122" s="170"/>
      <c r="PC122" s="170"/>
      <c r="PD122" s="170"/>
      <c r="PE122" s="170"/>
      <c r="PF122" s="170"/>
      <c r="PG122" s="170"/>
      <c r="PH122" s="170"/>
      <c r="PI122" s="170"/>
      <c r="PJ122" s="170"/>
      <c r="PK122" s="170"/>
      <c r="PL122" s="170"/>
      <c r="PM122" s="170"/>
      <c r="PN122" s="170"/>
      <c r="PO122" s="170"/>
      <c r="PP122" s="170"/>
      <c r="PQ122" s="170"/>
      <c r="PR122" s="170"/>
      <c r="PS122" s="170"/>
      <c r="PT122" s="170"/>
      <c r="PU122" s="170"/>
      <c r="PV122" s="170"/>
      <c r="PW122" s="170"/>
      <c r="PX122" s="170"/>
      <c r="PY122" s="170"/>
      <c r="PZ122" s="170"/>
      <c r="QA122" s="170"/>
      <c r="QB122" s="170"/>
      <c r="QC122" s="170"/>
      <c r="QD122" s="170"/>
      <c r="QE122" s="170"/>
      <c r="QF122" s="170"/>
      <c r="QG122" s="170"/>
      <c r="QH122" s="170"/>
      <c r="QI122" s="170"/>
      <c r="QJ122" s="170"/>
      <c r="QK122" s="170"/>
      <c r="QL122" s="170"/>
      <c r="QM122" s="170"/>
      <c r="QN122" s="170"/>
      <c r="QO122" s="170"/>
      <c r="QP122" s="170"/>
      <c r="QQ122" s="170"/>
      <c r="QR122" s="170"/>
      <c r="QS122" s="170"/>
      <c r="QT122" s="170"/>
      <c r="QU122" s="170"/>
      <c r="QV122" s="170"/>
      <c r="QW122" s="170"/>
      <c r="QX122" s="170"/>
      <c r="QY122" s="170"/>
      <c r="QZ122" s="170"/>
      <c r="RA122" s="170"/>
      <c r="RB122" s="170"/>
      <c r="RC122" s="170"/>
      <c r="RD122" s="170"/>
      <c r="RE122" s="170"/>
      <c r="RF122" s="170"/>
      <c r="RG122" s="170"/>
      <c r="RH122" s="170"/>
      <c r="RI122" s="170"/>
      <c r="RJ122" s="170"/>
      <c r="RK122" s="170"/>
      <c r="RL122" s="170"/>
      <c r="RM122" s="170"/>
      <c r="RN122" s="170"/>
      <c r="RO122" s="170"/>
      <c r="RP122" s="170"/>
      <c r="RQ122" s="170"/>
      <c r="RR122" s="170"/>
      <c r="RS122" s="170"/>
      <c r="RT122" s="170"/>
      <c r="RU122" s="170"/>
      <c r="RV122" s="170"/>
      <c r="RW122" s="170"/>
      <c r="RX122" s="170"/>
      <c r="RY122" s="170"/>
      <c r="RZ122" s="170"/>
      <c r="SA122" s="170"/>
      <c r="SB122" s="170"/>
      <c r="SC122" s="170"/>
      <c r="SD122" s="170"/>
      <c r="SE122" s="170"/>
      <c r="SF122" s="170"/>
      <c r="SG122" s="170"/>
      <c r="SH122" s="170"/>
      <c r="SI122" s="170"/>
      <c r="SJ122" s="170"/>
      <c r="SK122" s="170"/>
      <c r="SL122" s="170"/>
      <c r="SM122" s="170"/>
      <c r="SN122" s="170"/>
      <c r="SO122" s="170"/>
      <c r="SP122" s="170"/>
      <c r="SQ122" s="170"/>
      <c r="SR122" s="170"/>
      <c r="SS122" s="170"/>
      <c r="ST122" s="170"/>
      <c r="SU122" s="170"/>
      <c r="SV122" s="170"/>
      <c r="SW122" s="170"/>
      <c r="SX122" s="170"/>
      <c r="SY122" s="170"/>
      <c r="SZ122" s="170"/>
      <c r="TA122" s="170"/>
      <c r="TB122" s="170"/>
      <c r="TC122" s="170"/>
      <c r="TD122" s="170"/>
      <c r="TE122" s="170"/>
      <c r="TF122" s="170"/>
      <c r="TG122" s="170"/>
      <c r="TH122" s="170"/>
      <c r="TI122" s="170"/>
      <c r="TJ122" s="170"/>
      <c r="TK122" s="170"/>
      <c r="TL122" s="170"/>
      <c r="TM122" s="170"/>
      <c r="TN122" s="170"/>
      <c r="TO122" s="170"/>
      <c r="TP122" s="170"/>
      <c r="TQ122" s="170"/>
      <c r="TR122" s="170"/>
      <c r="TS122" s="170"/>
      <c r="TT122" s="170"/>
      <c r="TU122" s="170"/>
      <c r="TV122" s="170"/>
      <c r="TW122" s="170"/>
      <c r="TX122" s="170"/>
      <c r="TY122" s="170"/>
      <c r="TZ122" s="170"/>
      <c r="UA122" s="170"/>
      <c r="UB122" s="170"/>
      <c r="UC122" s="170"/>
      <c r="UD122" s="170"/>
      <c r="UE122" s="170"/>
      <c r="UF122" s="170"/>
      <c r="UG122" s="170"/>
      <c r="UH122" s="170"/>
      <c r="UI122" s="170"/>
      <c r="UJ122" s="170"/>
      <c r="UK122" s="170"/>
      <c r="UL122" s="170"/>
      <c r="UM122" s="170"/>
      <c r="UN122" s="170"/>
      <c r="UO122" s="170"/>
      <c r="UP122" s="170"/>
      <c r="UQ122" s="170"/>
      <c r="UR122" s="170"/>
      <c r="US122" s="170"/>
      <c r="UT122" s="170"/>
      <c r="UU122" s="170"/>
      <c r="UV122" s="170"/>
      <c r="UW122" s="170"/>
      <c r="UX122" s="170"/>
      <c r="UY122" s="170"/>
      <c r="UZ122" s="170"/>
      <c r="VA122" s="170"/>
      <c r="VB122" s="170"/>
      <c r="VC122" s="170"/>
      <c r="VD122" s="170"/>
      <c r="VE122" s="170"/>
      <c r="VF122" s="170"/>
      <c r="VG122" s="170"/>
      <c r="VH122" s="170"/>
      <c r="VI122" s="170"/>
      <c r="VJ122" s="170"/>
      <c r="VM122" s="171">
        <f>IF(AND($VQ122&gt;0,COUNTA(H122:VJ122)=0),0,IF(AND(COUNTBLANK(D122)=0,CNGE_2024_M1_Secc3!$Q765="X",COUNTA(H122:VJ122)=0),0,IF(AND(COUNTBLANK(D122)=0,CNGE_2024_M1_Secc3!$Q765="",COUNTA(H122:VJ122)&gt;0),0,IF(AND(COUNTBLANK(D122)=1,COUNTA(H122:VJ122)=0),0,1))))</f>
        <v>0</v>
      </c>
      <c r="VN122" s="194">
        <f t="shared" si="1"/>
        <v>0</v>
      </c>
      <c r="VO122" s="200">
        <f>IF(AND(CNGE_2024_M1_Secc3!$Q765="X",COUNTA(H122:VJ122)&gt;0),1,0)</f>
        <v>0</v>
      </c>
      <c r="VP122" s="211">
        <f>IF(SUM(H122:VJ122)=SUM(CNGE_2024_M1_Secc3!S765:AD765),0,1)</f>
        <v>0</v>
      </c>
      <c r="VQ122" s="200">
        <f>IF(COUNTIF(CNGE_2024_M1_Secc3!M176,"NA")&gt;0,1,IF(AND(CNGE_2024_M1_Secc3!S176&lt;&gt;"",CNGE_2024_M1_Secc3!S176&lt;&gt;1),1,0))</f>
        <v>0</v>
      </c>
    </row>
    <row r="123" spans="1:589" customFormat="1" ht="15" customHeight="1">
      <c r="A123" s="115"/>
      <c r="B123" s="87"/>
      <c r="C123" s="32" t="s">
        <v>179</v>
      </c>
      <c r="D123" s="361" t="str">
        <f>IF(CNGE_2024_M1_Secc3!D177="","",CNGE_2024_M1_Secc3!D177)</f>
        <v/>
      </c>
      <c r="E123" s="361"/>
      <c r="F123" s="361"/>
      <c r="G123" s="361"/>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0"/>
      <c r="DF123" s="170"/>
      <c r="DG123" s="170"/>
      <c r="DH123" s="170"/>
      <c r="DI123" s="170"/>
      <c r="DJ123" s="170"/>
      <c r="DK123" s="170"/>
      <c r="DL123" s="170"/>
      <c r="DM123" s="170"/>
      <c r="DN123" s="170"/>
      <c r="DO123" s="170"/>
      <c r="DP123" s="170"/>
      <c r="DQ123" s="170"/>
      <c r="DR123" s="170"/>
      <c r="DS123" s="170"/>
      <c r="DT123" s="170"/>
      <c r="DU123" s="170"/>
      <c r="DV123" s="170"/>
      <c r="DW123" s="170"/>
      <c r="DX123" s="170"/>
      <c r="DY123" s="170"/>
      <c r="DZ123" s="170"/>
      <c r="EA123" s="170"/>
      <c r="EB123" s="170"/>
      <c r="EC123" s="170"/>
      <c r="ED123" s="170"/>
      <c r="EE123" s="170"/>
      <c r="EF123" s="170"/>
      <c r="EG123" s="170"/>
      <c r="EH123" s="170"/>
      <c r="EI123" s="170"/>
      <c r="EJ123" s="170"/>
      <c r="EK123" s="170"/>
      <c r="EL123" s="170"/>
      <c r="EM123" s="170"/>
      <c r="EN123" s="170"/>
      <c r="EO123" s="170"/>
      <c r="EP123" s="170"/>
      <c r="EQ123" s="170"/>
      <c r="ER123" s="170"/>
      <c r="ES123" s="170"/>
      <c r="ET123" s="170"/>
      <c r="EU123" s="170"/>
      <c r="EV123" s="170"/>
      <c r="EW123" s="170"/>
      <c r="EX123" s="170"/>
      <c r="EY123" s="170"/>
      <c r="EZ123" s="170"/>
      <c r="FA123" s="170"/>
      <c r="FB123" s="170"/>
      <c r="FC123" s="170"/>
      <c r="FD123" s="170"/>
      <c r="FE123" s="170"/>
      <c r="FF123" s="170"/>
      <c r="FG123" s="170"/>
      <c r="FH123" s="170"/>
      <c r="FI123" s="170"/>
      <c r="FJ123" s="170"/>
      <c r="FK123" s="170"/>
      <c r="FL123" s="170"/>
      <c r="FM123" s="170"/>
      <c r="FN123" s="170"/>
      <c r="FO123" s="170"/>
      <c r="FP123" s="170"/>
      <c r="FQ123" s="170"/>
      <c r="FR123" s="170"/>
      <c r="FS123" s="170"/>
      <c r="FT123" s="170"/>
      <c r="FU123" s="170"/>
      <c r="FV123" s="170"/>
      <c r="FW123" s="170"/>
      <c r="FX123" s="170"/>
      <c r="FY123" s="170"/>
      <c r="FZ123" s="170"/>
      <c r="GA123" s="170"/>
      <c r="GB123" s="170"/>
      <c r="GC123" s="170"/>
      <c r="GD123" s="170"/>
      <c r="GE123" s="170"/>
      <c r="GF123" s="170"/>
      <c r="GG123" s="170"/>
      <c r="GH123" s="170"/>
      <c r="GI123" s="170"/>
      <c r="GJ123" s="170"/>
      <c r="GK123" s="170"/>
      <c r="GL123" s="170"/>
      <c r="GM123" s="170"/>
      <c r="GN123" s="170"/>
      <c r="GO123" s="170"/>
      <c r="GP123" s="170"/>
      <c r="GQ123" s="170"/>
      <c r="GR123" s="170"/>
      <c r="GS123" s="170"/>
      <c r="GT123" s="170"/>
      <c r="GU123" s="170"/>
      <c r="GV123" s="170"/>
      <c r="GW123" s="170"/>
      <c r="GX123" s="170"/>
      <c r="GY123" s="170"/>
      <c r="GZ123" s="170"/>
      <c r="HA123" s="170"/>
      <c r="HB123" s="170"/>
      <c r="HC123" s="170"/>
      <c r="HD123" s="170"/>
      <c r="HE123" s="170"/>
      <c r="HF123" s="170"/>
      <c r="HG123" s="170"/>
      <c r="HH123" s="170"/>
      <c r="HI123" s="170"/>
      <c r="HJ123" s="170"/>
      <c r="HK123" s="170"/>
      <c r="HL123" s="170"/>
      <c r="HM123" s="170"/>
      <c r="HN123" s="170"/>
      <c r="HO123" s="170"/>
      <c r="HP123" s="170"/>
      <c r="HQ123" s="170"/>
      <c r="HR123" s="170"/>
      <c r="HS123" s="170"/>
      <c r="HT123" s="170"/>
      <c r="HU123" s="170"/>
      <c r="HV123" s="170"/>
      <c r="HW123" s="170"/>
      <c r="HX123" s="170"/>
      <c r="HY123" s="170"/>
      <c r="HZ123" s="170"/>
      <c r="IA123" s="170"/>
      <c r="IB123" s="170"/>
      <c r="IC123" s="170"/>
      <c r="ID123" s="170"/>
      <c r="IE123" s="170"/>
      <c r="IF123" s="170"/>
      <c r="IG123" s="170"/>
      <c r="IH123" s="170"/>
      <c r="II123" s="170"/>
      <c r="IJ123" s="170"/>
      <c r="IK123" s="170"/>
      <c r="IL123" s="170"/>
      <c r="IM123" s="170"/>
      <c r="IN123" s="170"/>
      <c r="IO123" s="170"/>
      <c r="IP123" s="170"/>
      <c r="IQ123" s="170"/>
      <c r="IR123" s="170"/>
      <c r="IS123" s="170"/>
      <c r="IT123" s="170"/>
      <c r="IU123" s="170"/>
      <c r="IV123" s="170"/>
      <c r="IW123" s="170"/>
      <c r="IX123" s="170"/>
      <c r="IY123" s="170"/>
      <c r="IZ123" s="170"/>
      <c r="JA123" s="170"/>
      <c r="JB123" s="170"/>
      <c r="JC123" s="170"/>
      <c r="JD123" s="170"/>
      <c r="JE123" s="170"/>
      <c r="JF123" s="170"/>
      <c r="JG123" s="170"/>
      <c r="JH123" s="170"/>
      <c r="JI123" s="170"/>
      <c r="JJ123" s="170"/>
      <c r="JK123" s="170"/>
      <c r="JL123" s="170"/>
      <c r="JM123" s="170"/>
      <c r="JN123" s="170"/>
      <c r="JO123" s="170"/>
      <c r="JP123" s="170"/>
      <c r="JQ123" s="170"/>
      <c r="JR123" s="170"/>
      <c r="JS123" s="170"/>
      <c r="JT123" s="170"/>
      <c r="JU123" s="170"/>
      <c r="JV123" s="170"/>
      <c r="JW123" s="170"/>
      <c r="JX123" s="170"/>
      <c r="JY123" s="170"/>
      <c r="JZ123" s="170"/>
      <c r="KA123" s="170"/>
      <c r="KB123" s="170"/>
      <c r="KC123" s="170"/>
      <c r="KD123" s="170"/>
      <c r="KE123" s="170"/>
      <c r="KF123" s="170"/>
      <c r="KG123" s="170"/>
      <c r="KH123" s="170"/>
      <c r="KI123" s="170"/>
      <c r="KJ123" s="170"/>
      <c r="KK123" s="170"/>
      <c r="KL123" s="170"/>
      <c r="KM123" s="170"/>
      <c r="KN123" s="170"/>
      <c r="KO123" s="170"/>
      <c r="KP123" s="170"/>
      <c r="KQ123" s="170"/>
      <c r="KR123" s="170"/>
      <c r="KS123" s="170"/>
      <c r="KT123" s="170"/>
      <c r="KU123" s="170"/>
      <c r="KV123" s="170"/>
      <c r="KW123" s="170"/>
      <c r="KX123" s="170"/>
      <c r="KY123" s="170"/>
      <c r="KZ123" s="170"/>
      <c r="LA123" s="170"/>
      <c r="LB123" s="170"/>
      <c r="LC123" s="170"/>
      <c r="LD123" s="170"/>
      <c r="LE123" s="170"/>
      <c r="LF123" s="170"/>
      <c r="LG123" s="170"/>
      <c r="LH123" s="170"/>
      <c r="LI123" s="170"/>
      <c r="LJ123" s="170"/>
      <c r="LK123" s="170"/>
      <c r="LL123" s="170"/>
      <c r="LM123" s="170"/>
      <c r="LN123" s="170"/>
      <c r="LO123" s="170"/>
      <c r="LP123" s="170"/>
      <c r="LQ123" s="170"/>
      <c r="LR123" s="170"/>
      <c r="LS123" s="170"/>
      <c r="LT123" s="170"/>
      <c r="LU123" s="170"/>
      <c r="LV123" s="170"/>
      <c r="LW123" s="170"/>
      <c r="LX123" s="170"/>
      <c r="LY123" s="170"/>
      <c r="LZ123" s="170"/>
      <c r="MA123" s="170"/>
      <c r="MB123" s="170"/>
      <c r="MC123" s="170"/>
      <c r="MD123" s="170"/>
      <c r="ME123" s="170"/>
      <c r="MF123" s="170"/>
      <c r="MG123" s="170"/>
      <c r="MH123" s="170"/>
      <c r="MI123" s="170"/>
      <c r="MJ123" s="170"/>
      <c r="MK123" s="170"/>
      <c r="ML123" s="170"/>
      <c r="MM123" s="170"/>
      <c r="MN123" s="170"/>
      <c r="MO123" s="170"/>
      <c r="MP123" s="170"/>
      <c r="MQ123" s="170"/>
      <c r="MR123" s="170"/>
      <c r="MS123" s="170"/>
      <c r="MT123" s="170"/>
      <c r="MU123" s="170"/>
      <c r="MV123" s="170"/>
      <c r="MW123" s="170"/>
      <c r="MX123" s="170"/>
      <c r="MY123" s="170"/>
      <c r="MZ123" s="170"/>
      <c r="NA123" s="170"/>
      <c r="NB123" s="170"/>
      <c r="NC123" s="170"/>
      <c r="ND123" s="170"/>
      <c r="NE123" s="170"/>
      <c r="NF123" s="170"/>
      <c r="NG123" s="170"/>
      <c r="NH123" s="170"/>
      <c r="NI123" s="170"/>
      <c r="NJ123" s="170"/>
      <c r="NK123" s="170"/>
      <c r="NL123" s="170"/>
      <c r="NM123" s="170"/>
      <c r="NN123" s="170"/>
      <c r="NO123" s="170"/>
      <c r="NP123" s="170"/>
      <c r="NQ123" s="170"/>
      <c r="NR123" s="170"/>
      <c r="NS123" s="170"/>
      <c r="NT123" s="170"/>
      <c r="NU123" s="170"/>
      <c r="NV123" s="170"/>
      <c r="NW123" s="170"/>
      <c r="NX123" s="170"/>
      <c r="NY123" s="170"/>
      <c r="NZ123" s="170"/>
      <c r="OA123" s="170"/>
      <c r="OB123" s="170"/>
      <c r="OC123" s="170"/>
      <c r="OD123" s="170"/>
      <c r="OE123" s="170"/>
      <c r="OF123" s="170"/>
      <c r="OG123" s="170"/>
      <c r="OH123" s="170"/>
      <c r="OI123" s="170"/>
      <c r="OJ123" s="170"/>
      <c r="OK123" s="170"/>
      <c r="OL123" s="170"/>
      <c r="OM123" s="170"/>
      <c r="ON123" s="170"/>
      <c r="OO123" s="170"/>
      <c r="OP123" s="170"/>
      <c r="OQ123" s="170"/>
      <c r="OR123" s="170"/>
      <c r="OS123" s="170"/>
      <c r="OT123" s="170"/>
      <c r="OU123" s="170"/>
      <c r="OV123" s="170"/>
      <c r="OW123" s="170"/>
      <c r="OX123" s="170"/>
      <c r="OY123" s="170"/>
      <c r="OZ123" s="170"/>
      <c r="PA123" s="170"/>
      <c r="PB123" s="170"/>
      <c r="PC123" s="170"/>
      <c r="PD123" s="170"/>
      <c r="PE123" s="170"/>
      <c r="PF123" s="170"/>
      <c r="PG123" s="170"/>
      <c r="PH123" s="170"/>
      <c r="PI123" s="170"/>
      <c r="PJ123" s="170"/>
      <c r="PK123" s="170"/>
      <c r="PL123" s="170"/>
      <c r="PM123" s="170"/>
      <c r="PN123" s="170"/>
      <c r="PO123" s="170"/>
      <c r="PP123" s="170"/>
      <c r="PQ123" s="170"/>
      <c r="PR123" s="170"/>
      <c r="PS123" s="170"/>
      <c r="PT123" s="170"/>
      <c r="PU123" s="170"/>
      <c r="PV123" s="170"/>
      <c r="PW123" s="170"/>
      <c r="PX123" s="170"/>
      <c r="PY123" s="170"/>
      <c r="PZ123" s="170"/>
      <c r="QA123" s="170"/>
      <c r="QB123" s="170"/>
      <c r="QC123" s="170"/>
      <c r="QD123" s="170"/>
      <c r="QE123" s="170"/>
      <c r="QF123" s="170"/>
      <c r="QG123" s="170"/>
      <c r="QH123" s="170"/>
      <c r="QI123" s="170"/>
      <c r="QJ123" s="170"/>
      <c r="QK123" s="170"/>
      <c r="QL123" s="170"/>
      <c r="QM123" s="170"/>
      <c r="QN123" s="170"/>
      <c r="QO123" s="170"/>
      <c r="QP123" s="170"/>
      <c r="QQ123" s="170"/>
      <c r="QR123" s="170"/>
      <c r="QS123" s="170"/>
      <c r="QT123" s="170"/>
      <c r="QU123" s="170"/>
      <c r="QV123" s="170"/>
      <c r="QW123" s="170"/>
      <c r="QX123" s="170"/>
      <c r="QY123" s="170"/>
      <c r="QZ123" s="170"/>
      <c r="RA123" s="170"/>
      <c r="RB123" s="170"/>
      <c r="RC123" s="170"/>
      <c r="RD123" s="170"/>
      <c r="RE123" s="170"/>
      <c r="RF123" s="170"/>
      <c r="RG123" s="170"/>
      <c r="RH123" s="170"/>
      <c r="RI123" s="170"/>
      <c r="RJ123" s="170"/>
      <c r="RK123" s="170"/>
      <c r="RL123" s="170"/>
      <c r="RM123" s="170"/>
      <c r="RN123" s="170"/>
      <c r="RO123" s="170"/>
      <c r="RP123" s="170"/>
      <c r="RQ123" s="170"/>
      <c r="RR123" s="170"/>
      <c r="RS123" s="170"/>
      <c r="RT123" s="170"/>
      <c r="RU123" s="170"/>
      <c r="RV123" s="170"/>
      <c r="RW123" s="170"/>
      <c r="RX123" s="170"/>
      <c r="RY123" s="170"/>
      <c r="RZ123" s="170"/>
      <c r="SA123" s="170"/>
      <c r="SB123" s="170"/>
      <c r="SC123" s="170"/>
      <c r="SD123" s="170"/>
      <c r="SE123" s="170"/>
      <c r="SF123" s="170"/>
      <c r="SG123" s="170"/>
      <c r="SH123" s="170"/>
      <c r="SI123" s="170"/>
      <c r="SJ123" s="170"/>
      <c r="SK123" s="170"/>
      <c r="SL123" s="170"/>
      <c r="SM123" s="170"/>
      <c r="SN123" s="170"/>
      <c r="SO123" s="170"/>
      <c r="SP123" s="170"/>
      <c r="SQ123" s="170"/>
      <c r="SR123" s="170"/>
      <c r="SS123" s="170"/>
      <c r="ST123" s="170"/>
      <c r="SU123" s="170"/>
      <c r="SV123" s="170"/>
      <c r="SW123" s="170"/>
      <c r="SX123" s="170"/>
      <c r="SY123" s="170"/>
      <c r="SZ123" s="170"/>
      <c r="TA123" s="170"/>
      <c r="TB123" s="170"/>
      <c r="TC123" s="170"/>
      <c r="TD123" s="170"/>
      <c r="TE123" s="170"/>
      <c r="TF123" s="170"/>
      <c r="TG123" s="170"/>
      <c r="TH123" s="170"/>
      <c r="TI123" s="170"/>
      <c r="TJ123" s="170"/>
      <c r="TK123" s="170"/>
      <c r="TL123" s="170"/>
      <c r="TM123" s="170"/>
      <c r="TN123" s="170"/>
      <c r="TO123" s="170"/>
      <c r="TP123" s="170"/>
      <c r="TQ123" s="170"/>
      <c r="TR123" s="170"/>
      <c r="TS123" s="170"/>
      <c r="TT123" s="170"/>
      <c r="TU123" s="170"/>
      <c r="TV123" s="170"/>
      <c r="TW123" s="170"/>
      <c r="TX123" s="170"/>
      <c r="TY123" s="170"/>
      <c r="TZ123" s="170"/>
      <c r="UA123" s="170"/>
      <c r="UB123" s="170"/>
      <c r="UC123" s="170"/>
      <c r="UD123" s="170"/>
      <c r="UE123" s="170"/>
      <c r="UF123" s="170"/>
      <c r="UG123" s="170"/>
      <c r="UH123" s="170"/>
      <c r="UI123" s="170"/>
      <c r="UJ123" s="170"/>
      <c r="UK123" s="170"/>
      <c r="UL123" s="170"/>
      <c r="UM123" s="170"/>
      <c r="UN123" s="170"/>
      <c r="UO123" s="170"/>
      <c r="UP123" s="170"/>
      <c r="UQ123" s="170"/>
      <c r="UR123" s="170"/>
      <c r="US123" s="170"/>
      <c r="UT123" s="170"/>
      <c r="UU123" s="170"/>
      <c r="UV123" s="170"/>
      <c r="UW123" s="170"/>
      <c r="UX123" s="170"/>
      <c r="UY123" s="170"/>
      <c r="UZ123" s="170"/>
      <c r="VA123" s="170"/>
      <c r="VB123" s="170"/>
      <c r="VC123" s="170"/>
      <c r="VD123" s="170"/>
      <c r="VE123" s="170"/>
      <c r="VF123" s="170"/>
      <c r="VG123" s="170"/>
      <c r="VH123" s="170"/>
      <c r="VI123" s="170"/>
      <c r="VJ123" s="170"/>
      <c r="VM123" s="171">
        <f>IF(AND($VQ123&gt;0,COUNTA(H123:VJ123)=0),0,IF(AND(COUNTBLANK(D123)=0,CNGE_2024_M1_Secc3!$Q766="X",COUNTA(H123:VJ123)=0),0,IF(AND(COUNTBLANK(D123)=0,CNGE_2024_M1_Secc3!$Q766="",COUNTA(H123:VJ123)&gt;0),0,IF(AND(COUNTBLANK(D123)=1,COUNTA(H123:VJ123)=0),0,1))))</f>
        <v>0</v>
      </c>
      <c r="VN123" s="194">
        <f t="shared" si="1"/>
        <v>0</v>
      </c>
      <c r="VO123" s="200">
        <f>IF(AND(CNGE_2024_M1_Secc3!$Q766="X",COUNTA(H123:VJ123)&gt;0),1,0)</f>
        <v>0</v>
      </c>
      <c r="VP123" s="211">
        <f>IF(SUM(H123:VJ123)=SUM(CNGE_2024_M1_Secc3!S766:AD766),0,1)</f>
        <v>0</v>
      </c>
      <c r="VQ123" s="200">
        <f>IF(COUNTIF(CNGE_2024_M1_Secc3!M177,"NA")&gt;0,1,IF(AND(CNGE_2024_M1_Secc3!S177&lt;&gt;"",CNGE_2024_M1_Secc3!S177&lt;&gt;1),1,0))</f>
        <v>0</v>
      </c>
    </row>
    <row r="124" spans="1:589" customFormat="1" ht="15" customHeight="1">
      <c r="A124" s="115"/>
      <c r="B124" s="87"/>
      <c r="C124" s="118" t="s">
        <v>180</v>
      </c>
      <c r="D124" s="361" t="str">
        <f>IF(CNGE_2024_M1_Secc3!D178="","",CNGE_2024_M1_Secc3!D178)</f>
        <v/>
      </c>
      <c r="E124" s="361"/>
      <c r="F124" s="361"/>
      <c r="G124" s="361"/>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170"/>
      <c r="CL124" s="170"/>
      <c r="CM124" s="170"/>
      <c r="CN124" s="170"/>
      <c r="CO124" s="170"/>
      <c r="CP124" s="170"/>
      <c r="CQ124" s="170"/>
      <c r="CR124" s="170"/>
      <c r="CS124" s="170"/>
      <c r="CT124" s="170"/>
      <c r="CU124" s="170"/>
      <c r="CV124" s="170"/>
      <c r="CW124" s="170"/>
      <c r="CX124" s="170"/>
      <c r="CY124" s="170"/>
      <c r="CZ124" s="170"/>
      <c r="DA124" s="170"/>
      <c r="DB124" s="170"/>
      <c r="DC124" s="170"/>
      <c r="DD124" s="170"/>
      <c r="DE124" s="170"/>
      <c r="DF124" s="170"/>
      <c r="DG124" s="170"/>
      <c r="DH124" s="170"/>
      <c r="DI124" s="170"/>
      <c r="DJ124" s="170"/>
      <c r="DK124" s="170"/>
      <c r="DL124" s="170"/>
      <c r="DM124" s="170"/>
      <c r="DN124" s="170"/>
      <c r="DO124" s="170"/>
      <c r="DP124" s="170"/>
      <c r="DQ124" s="170"/>
      <c r="DR124" s="170"/>
      <c r="DS124" s="170"/>
      <c r="DT124" s="170"/>
      <c r="DU124" s="170"/>
      <c r="DV124" s="170"/>
      <c r="DW124" s="170"/>
      <c r="DX124" s="170"/>
      <c r="DY124" s="170"/>
      <c r="DZ124" s="170"/>
      <c r="EA124" s="170"/>
      <c r="EB124" s="170"/>
      <c r="EC124" s="170"/>
      <c r="ED124" s="170"/>
      <c r="EE124" s="170"/>
      <c r="EF124" s="170"/>
      <c r="EG124" s="170"/>
      <c r="EH124" s="170"/>
      <c r="EI124" s="170"/>
      <c r="EJ124" s="170"/>
      <c r="EK124" s="170"/>
      <c r="EL124" s="170"/>
      <c r="EM124" s="170"/>
      <c r="EN124" s="170"/>
      <c r="EO124" s="170"/>
      <c r="EP124" s="170"/>
      <c r="EQ124" s="170"/>
      <c r="ER124" s="170"/>
      <c r="ES124" s="170"/>
      <c r="ET124" s="170"/>
      <c r="EU124" s="170"/>
      <c r="EV124" s="170"/>
      <c r="EW124" s="170"/>
      <c r="EX124" s="170"/>
      <c r="EY124" s="170"/>
      <c r="EZ124" s="170"/>
      <c r="FA124" s="170"/>
      <c r="FB124" s="170"/>
      <c r="FC124" s="170"/>
      <c r="FD124" s="170"/>
      <c r="FE124" s="170"/>
      <c r="FF124" s="170"/>
      <c r="FG124" s="170"/>
      <c r="FH124" s="170"/>
      <c r="FI124" s="170"/>
      <c r="FJ124" s="170"/>
      <c r="FK124" s="170"/>
      <c r="FL124" s="170"/>
      <c r="FM124" s="170"/>
      <c r="FN124" s="170"/>
      <c r="FO124" s="170"/>
      <c r="FP124" s="170"/>
      <c r="FQ124" s="170"/>
      <c r="FR124" s="170"/>
      <c r="FS124" s="170"/>
      <c r="FT124" s="170"/>
      <c r="FU124" s="170"/>
      <c r="FV124" s="170"/>
      <c r="FW124" s="170"/>
      <c r="FX124" s="170"/>
      <c r="FY124" s="170"/>
      <c r="FZ124" s="170"/>
      <c r="GA124" s="170"/>
      <c r="GB124" s="170"/>
      <c r="GC124" s="170"/>
      <c r="GD124" s="170"/>
      <c r="GE124" s="170"/>
      <c r="GF124" s="170"/>
      <c r="GG124" s="170"/>
      <c r="GH124" s="170"/>
      <c r="GI124" s="170"/>
      <c r="GJ124" s="170"/>
      <c r="GK124" s="170"/>
      <c r="GL124" s="170"/>
      <c r="GM124" s="170"/>
      <c r="GN124" s="170"/>
      <c r="GO124" s="170"/>
      <c r="GP124" s="170"/>
      <c r="GQ124" s="170"/>
      <c r="GR124" s="170"/>
      <c r="GS124" s="170"/>
      <c r="GT124" s="170"/>
      <c r="GU124" s="170"/>
      <c r="GV124" s="170"/>
      <c r="GW124" s="170"/>
      <c r="GX124" s="170"/>
      <c r="GY124" s="170"/>
      <c r="GZ124" s="170"/>
      <c r="HA124" s="170"/>
      <c r="HB124" s="170"/>
      <c r="HC124" s="170"/>
      <c r="HD124" s="170"/>
      <c r="HE124" s="170"/>
      <c r="HF124" s="170"/>
      <c r="HG124" s="170"/>
      <c r="HH124" s="170"/>
      <c r="HI124" s="170"/>
      <c r="HJ124" s="170"/>
      <c r="HK124" s="170"/>
      <c r="HL124" s="170"/>
      <c r="HM124" s="170"/>
      <c r="HN124" s="170"/>
      <c r="HO124" s="170"/>
      <c r="HP124" s="170"/>
      <c r="HQ124" s="170"/>
      <c r="HR124" s="170"/>
      <c r="HS124" s="170"/>
      <c r="HT124" s="170"/>
      <c r="HU124" s="170"/>
      <c r="HV124" s="170"/>
      <c r="HW124" s="170"/>
      <c r="HX124" s="170"/>
      <c r="HY124" s="170"/>
      <c r="HZ124" s="170"/>
      <c r="IA124" s="170"/>
      <c r="IB124" s="170"/>
      <c r="IC124" s="170"/>
      <c r="ID124" s="170"/>
      <c r="IE124" s="170"/>
      <c r="IF124" s="170"/>
      <c r="IG124" s="170"/>
      <c r="IH124" s="170"/>
      <c r="II124" s="170"/>
      <c r="IJ124" s="170"/>
      <c r="IK124" s="170"/>
      <c r="IL124" s="170"/>
      <c r="IM124" s="170"/>
      <c r="IN124" s="170"/>
      <c r="IO124" s="170"/>
      <c r="IP124" s="170"/>
      <c r="IQ124" s="170"/>
      <c r="IR124" s="170"/>
      <c r="IS124" s="170"/>
      <c r="IT124" s="170"/>
      <c r="IU124" s="170"/>
      <c r="IV124" s="170"/>
      <c r="IW124" s="170"/>
      <c r="IX124" s="170"/>
      <c r="IY124" s="170"/>
      <c r="IZ124" s="170"/>
      <c r="JA124" s="170"/>
      <c r="JB124" s="170"/>
      <c r="JC124" s="170"/>
      <c r="JD124" s="170"/>
      <c r="JE124" s="170"/>
      <c r="JF124" s="170"/>
      <c r="JG124" s="170"/>
      <c r="JH124" s="170"/>
      <c r="JI124" s="170"/>
      <c r="JJ124" s="170"/>
      <c r="JK124" s="170"/>
      <c r="JL124" s="170"/>
      <c r="JM124" s="170"/>
      <c r="JN124" s="170"/>
      <c r="JO124" s="170"/>
      <c r="JP124" s="170"/>
      <c r="JQ124" s="170"/>
      <c r="JR124" s="170"/>
      <c r="JS124" s="170"/>
      <c r="JT124" s="170"/>
      <c r="JU124" s="170"/>
      <c r="JV124" s="170"/>
      <c r="JW124" s="170"/>
      <c r="JX124" s="170"/>
      <c r="JY124" s="170"/>
      <c r="JZ124" s="170"/>
      <c r="KA124" s="170"/>
      <c r="KB124" s="170"/>
      <c r="KC124" s="170"/>
      <c r="KD124" s="170"/>
      <c r="KE124" s="170"/>
      <c r="KF124" s="170"/>
      <c r="KG124" s="170"/>
      <c r="KH124" s="170"/>
      <c r="KI124" s="170"/>
      <c r="KJ124" s="170"/>
      <c r="KK124" s="170"/>
      <c r="KL124" s="170"/>
      <c r="KM124" s="170"/>
      <c r="KN124" s="170"/>
      <c r="KO124" s="170"/>
      <c r="KP124" s="170"/>
      <c r="KQ124" s="170"/>
      <c r="KR124" s="170"/>
      <c r="KS124" s="170"/>
      <c r="KT124" s="170"/>
      <c r="KU124" s="170"/>
      <c r="KV124" s="170"/>
      <c r="KW124" s="170"/>
      <c r="KX124" s="170"/>
      <c r="KY124" s="170"/>
      <c r="KZ124" s="170"/>
      <c r="LA124" s="170"/>
      <c r="LB124" s="170"/>
      <c r="LC124" s="170"/>
      <c r="LD124" s="170"/>
      <c r="LE124" s="170"/>
      <c r="LF124" s="170"/>
      <c r="LG124" s="170"/>
      <c r="LH124" s="170"/>
      <c r="LI124" s="170"/>
      <c r="LJ124" s="170"/>
      <c r="LK124" s="170"/>
      <c r="LL124" s="170"/>
      <c r="LM124" s="170"/>
      <c r="LN124" s="170"/>
      <c r="LO124" s="170"/>
      <c r="LP124" s="170"/>
      <c r="LQ124" s="170"/>
      <c r="LR124" s="170"/>
      <c r="LS124" s="170"/>
      <c r="LT124" s="170"/>
      <c r="LU124" s="170"/>
      <c r="LV124" s="170"/>
      <c r="LW124" s="170"/>
      <c r="LX124" s="170"/>
      <c r="LY124" s="170"/>
      <c r="LZ124" s="170"/>
      <c r="MA124" s="170"/>
      <c r="MB124" s="170"/>
      <c r="MC124" s="170"/>
      <c r="MD124" s="170"/>
      <c r="ME124" s="170"/>
      <c r="MF124" s="170"/>
      <c r="MG124" s="170"/>
      <c r="MH124" s="170"/>
      <c r="MI124" s="170"/>
      <c r="MJ124" s="170"/>
      <c r="MK124" s="170"/>
      <c r="ML124" s="170"/>
      <c r="MM124" s="170"/>
      <c r="MN124" s="170"/>
      <c r="MO124" s="170"/>
      <c r="MP124" s="170"/>
      <c r="MQ124" s="170"/>
      <c r="MR124" s="170"/>
      <c r="MS124" s="170"/>
      <c r="MT124" s="170"/>
      <c r="MU124" s="170"/>
      <c r="MV124" s="170"/>
      <c r="MW124" s="170"/>
      <c r="MX124" s="170"/>
      <c r="MY124" s="170"/>
      <c r="MZ124" s="170"/>
      <c r="NA124" s="170"/>
      <c r="NB124" s="170"/>
      <c r="NC124" s="170"/>
      <c r="ND124" s="170"/>
      <c r="NE124" s="170"/>
      <c r="NF124" s="170"/>
      <c r="NG124" s="170"/>
      <c r="NH124" s="170"/>
      <c r="NI124" s="170"/>
      <c r="NJ124" s="170"/>
      <c r="NK124" s="170"/>
      <c r="NL124" s="170"/>
      <c r="NM124" s="170"/>
      <c r="NN124" s="170"/>
      <c r="NO124" s="170"/>
      <c r="NP124" s="170"/>
      <c r="NQ124" s="170"/>
      <c r="NR124" s="170"/>
      <c r="NS124" s="170"/>
      <c r="NT124" s="170"/>
      <c r="NU124" s="170"/>
      <c r="NV124" s="170"/>
      <c r="NW124" s="170"/>
      <c r="NX124" s="170"/>
      <c r="NY124" s="170"/>
      <c r="NZ124" s="170"/>
      <c r="OA124" s="170"/>
      <c r="OB124" s="170"/>
      <c r="OC124" s="170"/>
      <c r="OD124" s="170"/>
      <c r="OE124" s="170"/>
      <c r="OF124" s="170"/>
      <c r="OG124" s="170"/>
      <c r="OH124" s="170"/>
      <c r="OI124" s="170"/>
      <c r="OJ124" s="170"/>
      <c r="OK124" s="170"/>
      <c r="OL124" s="170"/>
      <c r="OM124" s="170"/>
      <c r="ON124" s="170"/>
      <c r="OO124" s="170"/>
      <c r="OP124" s="170"/>
      <c r="OQ124" s="170"/>
      <c r="OR124" s="170"/>
      <c r="OS124" s="170"/>
      <c r="OT124" s="170"/>
      <c r="OU124" s="170"/>
      <c r="OV124" s="170"/>
      <c r="OW124" s="170"/>
      <c r="OX124" s="170"/>
      <c r="OY124" s="170"/>
      <c r="OZ124" s="170"/>
      <c r="PA124" s="170"/>
      <c r="PB124" s="170"/>
      <c r="PC124" s="170"/>
      <c r="PD124" s="170"/>
      <c r="PE124" s="170"/>
      <c r="PF124" s="170"/>
      <c r="PG124" s="170"/>
      <c r="PH124" s="170"/>
      <c r="PI124" s="170"/>
      <c r="PJ124" s="170"/>
      <c r="PK124" s="170"/>
      <c r="PL124" s="170"/>
      <c r="PM124" s="170"/>
      <c r="PN124" s="170"/>
      <c r="PO124" s="170"/>
      <c r="PP124" s="170"/>
      <c r="PQ124" s="170"/>
      <c r="PR124" s="170"/>
      <c r="PS124" s="170"/>
      <c r="PT124" s="170"/>
      <c r="PU124" s="170"/>
      <c r="PV124" s="170"/>
      <c r="PW124" s="170"/>
      <c r="PX124" s="170"/>
      <c r="PY124" s="170"/>
      <c r="PZ124" s="170"/>
      <c r="QA124" s="170"/>
      <c r="QB124" s="170"/>
      <c r="QC124" s="170"/>
      <c r="QD124" s="170"/>
      <c r="QE124" s="170"/>
      <c r="QF124" s="170"/>
      <c r="QG124" s="170"/>
      <c r="QH124" s="170"/>
      <c r="QI124" s="170"/>
      <c r="QJ124" s="170"/>
      <c r="QK124" s="170"/>
      <c r="QL124" s="170"/>
      <c r="QM124" s="170"/>
      <c r="QN124" s="170"/>
      <c r="QO124" s="170"/>
      <c r="QP124" s="170"/>
      <c r="QQ124" s="170"/>
      <c r="QR124" s="170"/>
      <c r="QS124" s="170"/>
      <c r="QT124" s="170"/>
      <c r="QU124" s="170"/>
      <c r="QV124" s="170"/>
      <c r="QW124" s="170"/>
      <c r="QX124" s="170"/>
      <c r="QY124" s="170"/>
      <c r="QZ124" s="170"/>
      <c r="RA124" s="170"/>
      <c r="RB124" s="170"/>
      <c r="RC124" s="170"/>
      <c r="RD124" s="170"/>
      <c r="RE124" s="170"/>
      <c r="RF124" s="170"/>
      <c r="RG124" s="170"/>
      <c r="RH124" s="170"/>
      <c r="RI124" s="170"/>
      <c r="RJ124" s="170"/>
      <c r="RK124" s="170"/>
      <c r="RL124" s="170"/>
      <c r="RM124" s="170"/>
      <c r="RN124" s="170"/>
      <c r="RO124" s="170"/>
      <c r="RP124" s="170"/>
      <c r="RQ124" s="170"/>
      <c r="RR124" s="170"/>
      <c r="RS124" s="170"/>
      <c r="RT124" s="170"/>
      <c r="RU124" s="170"/>
      <c r="RV124" s="170"/>
      <c r="RW124" s="170"/>
      <c r="RX124" s="170"/>
      <c r="RY124" s="170"/>
      <c r="RZ124" s="170"/>
      <c r="SA124" s="170"/>
      <c r="SB124" s="170"/>
      <c r="SC124" s="170"/>
      <c r="SD124" s="170"/>
      <c r="SE124" s="170"/>
      <c r="SF124" s="170"/>
      <c r="SG124" s="170"/>
      <c r="SH124" s="170"/>
      <c r="SI124" s="170"/>
      <c r="SJ124" s="170"/>
      <c r="SK124" s="170"/>
      <c r="SL124" s="170"/>
      <c r="SM124" s="170"/>
      <c r="SN124" s="170"/>
      <c r="SO124" s="170"/>
      <c r="SP124" s="170"/>
      <c r="SQ124" s="170"/>
      <c r="SR124" s="170"/>
      <c r="SS124" s="170"/>
      <c r="ST124" s="170"/>
      <c r="SU124" s="170"/>
      <c r="SV124" s="170"/>
      <c r="SW124" s="170"/>
      <c r="SX124" s="170"/>
      <c r="SY124" s="170"/>
      <c r="SZ124" s="170"/>
      <c r="TA124" s="170"/>
      <c r="TB124" s="170"/>
      <c r="TC124" s="170"/>
      <c r="TD124" s="170"/>
      <c r="TE124" s="170"/>
      <c r="TF124" s="170"/>
      <c r="TG124" s="170"/>
      <c r="TH124" s="170"/>
      <c r="TI124" s="170"/>
      <c r="TJ124" s="170"/>
      <c r="TK124" s="170"/>
      <c r="TL124" s="170"/>
      <c r="TM124" s="170"/>
      <c r="TN124" s="170"/>
      <c r="TO124" s="170"/>
      <c r="TP124" s="170"/>
      <c r="TQ124" s="170"/>
      <c r="TR124" s="170"/>
      <c r="TS124" s="170"/>
      <c r="TT124" s="170"/>
      <c r="TU124" s="170"/>
      <c r="TV124" s="170"/>
      <c r="TW124" s="170"/>
      <c r="TX124" s="170"/>
      <c r="TY124" s="170"/>
      <c r="TZ124" s="170"/>
      <c r="UA124" s="170"/>
      <c r="UB124" s="170"/>
      <c r="UC124" s="170"/>
      <c r="UD124" s="170"/>
      <c r="UE124" s="170"/>
      <c r="UF124" s="170"/>
      <c r="UG124" s="170"/>
      <c r="UH124" s="170"/>
      <c r="UI124" s="170"/>
      <c r="UJ124" s="170"/>
      <c r="UK124" s="170"/>
      <c r="UL124" s="170"/>
      <c r="UM124" s="170"/>
      <c r="UN124" s="170"/>
      <c r="UO124" s="170"/>
      <c r="UP124" s="170"/>
      <c r="UQ124" s="170"/>
      <c r="UR124" s="170"/>
      <c r="US124" s="170"/>
      <c r="UT124" s="170"/>
      <c r="UU124" s="170"/>
      <c r="UV124" s="170"/>
      <c r="UW124" s="170"/>
      <c r="UX124" s="170"/>
      <c r="UY124" s="170"/>
      <c r="UZ124" s="170"/>
      <c r="VA124" s="170"/>
      <c r="VB124" s="170"/>
      <c r="VC124" s="170"/>
      <c r="VD124" s="170"/>
      <c r="VE124" s="170"/>
      <c r="VF124" s="170"/>
      <c r="VG124" s="170"/>
      <c r="VH124" s="170"/>
      <c r="VI124" s="170"/>
      <c r="VJ124" s="170"/>
      <c r="VM124" s="171">
        <f>IF(AND($VQ124&gt;0,COUNTA(H124:VJ124)=0),0,IF(AND(COUNTBLANK(D124)=0,CNGE_2024_M1_Secc3!$Q767="X",COUNTA(H124:VJ124)=0),0,IF(AND(COUNTBLANK(D124)=0,CNGE_2024_M1_Secc3!$Q767="",COUNTA(H124:VJ124)&gt;0),0,IF(AND(COUNTBLANK(D124)=1,COUNTA(H124:VJ124)=0),0,1))))</f>
        <v>0</v>
      </c>
      <c r="VN124" s="194">
        <f t="shared" si="1"/>
        <v>0</v>
      </c>
      <c r="VO124" s="200">
        <f>IF(AND(CNGE_2024_M1_Secc3!$Q767="X",COUNTA(H124:VJ124)&gt;0),1,0)</f>
        <v>0</v>
      </c>
      <c r="VP124" s="211">
        <f>IF(SUM(H124:VJ124)=SUM(CNGE_2024_M1_Secc3!S767:AD767),0,1)</f>
        <v>0</v>
      </c>
      <c r="VQ124" s="200">
        <f>IF(COUNTIF(CNGE_2024_M1_Secc3!M178,"NA")&gt;0,1,IF(AND(CNGE_2024_M1_Secc3!S178&lt;&gt;"",CNGE_2024_M1_Secc3!S178&lt;&gt;1),1,0))</f>
        <v>0</v>
      </c>
    </row>
    <row r="125" spans="1:589" customFormat="1" ht="15" customHeight="1">
      <c r="A125" s="115"/>
      <c r="B125" s="87"/>
      <c r="C125" s="118" t="s">
        <v>181</v>
      </c>
      <c r="D125" s="361" t="str">
        <f>IF(CNGE_2024_M1_Secc3!D179="","",CNGE_2024_M1_Secc3!D179)</f>
        <v/>
      </c>
      <c r="E125" s="361"/>
      <c r="F125" s="361"/>
      <c r="G125" s="361"/>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170"/>
      <c r="CL125" s="170"/>
      <c r="CM125" s="170"/>
      <c r="CN125" s="170"/>
      <c r="CO125" s="170"/>
      <c r="CP125" s="170"/>
      <c r="CQ125" s="170"/>
      <c r="CR125" s="170"/>
      <c r="CS125" s="170"/>
      <c r="CT125" s="170"/>
      <c r="CU125" s="170"/>
      <c r="CV125" s="170"/>
      <c r="CW125" s="170"/>
      <c r="CX125" s="170"/>
      <c r="CY125" s="170"/>
      <c r="CZ125" s="170"/>
      <c r="DA125" s="170"/>
      <c r="DB125" s="170"/>
      <c r="DC125" s="170"/>
      <c r="DD125" s="170"/>
      <c r="DE125" s="170"/>
      <c r="DF125" s="170"/>
      <c r="DG125" s="170"/>
      <c r="DH125" s="170"/>
      <c r="DI125" s="170"/>
      <c r="DJ125" s="170"/>
      <c r="DK125" s="170"/>
      <c r="DL125" s="170"/>
      <c r="DM125" s="170"/>
      <c r="DN125" s="170"/>
      <c r="DO125" s="170"/>
      <c r="DP125" s="170"/>
      <c r="DQ125" s="170"/>
      <c r="DR125" s="170"/>
      <c r="DS125" s="170"/>
      <c r="DT125" s="170"/>
      <c r="DU125" s="170"/>
      <c r="DV125" s="170"/>
      <c r="DW125" s="170"/>
      <c r="DX125" s="170"/>
      <c r="DY125" s="170"/>
      <c r="DZ125" s="170"/>
      <c r="EA125" s="170"/>
      <c r="EB125" s="170"/>
      <c r="EC125" s="170"/>
      <c r="ED125" s="170"/>
      <c r="EE125" s="170"/>
      <c r="EF125" s="170"/>
      <c r="EG125" s="170"/>
      <c r="EH125" s="170"/>
      <c r="EI125" s="170"/>
      <c r="EJ125" s="170"/>
      <c r="EK125" s="170"/>
      <c r="EL125" s="170"/>
      <c r="EM125" s="170"/>
      <c r="EN125" s="170"/>
      <c r="EO125" s="170"/>
      <c r="EP125" s="170"/>
      <c r="EQ125" s="170"/>
      <c r="ER125" s="170"/>
      <c r="ES125" s="170"/>
      <c r="ET125" s="170"/>
      <c r="EU125" s="170"/>
      <c r="EV125" s="170"/>
      <c r="EW125" s="170"/>
      <c r="EX125" s="170"/>
      <c r="EY125" s="170"/>
      <c r="EZ125" s="170"/>
      <c r="FA125" s="170"/>
      <c r="FB125" s="170"/>
      <c r="FC125" s="170"/>
      <c r="FD125" s="170"/>
      <c r="FE125" s="170"/>
      <c r="FF125" s="170"/>
      <c r="FG125" s="170"/>
      <c r="FH125" s="170"/>
      <c r="FI125" s="170"/>
      <c r="FJ125" s="170"/>
      <c r="FK125" s="170"/>
      <c r="FL125" s="170"/>
      <c r="FM125" s="170"/>
      <c r="FN125" s="170"/>
      <c r="FO125" s="170"/>
      <c r="FP125" s="170"/>
      <c r="FQ125" s="170"/>
      <c r="FR125" s="170"/>
      <c r="FS125" s="170"/>
      <c r="FT125" s="170"/>
      <c r="FU125" s="170"/>
      <c r="FV125" s="170"/>
      <c r="FW125" s="170"/>
      <c r="FX125" s="170"/>
      <c r="FY125" s="170"/>
      <c r="FZ125" s="170"/>
      <c r="GA125" s="170"/>
      <c r="GB125" s="170"/>
      <c r="GC125" s="170"/>
      <c r="GD125" s="170"/>
      <c r="GE125" s="170"/>
      <c r="GF125" s="170"/>
      <c r="GG125" s="170"/>
      <c r="GH125" s="170"/>
      <c r="GI125" s="170"/>
      <c r="GJ125" s="170"/>
      <c r="GK125" s="170"/>
      <c r="GL125" s="170"/>
      <c r="GM125" s="170"/>
      <c r="GN125" s="170"/>
      <c r="GO125" s="170"/>
      <c r="GP125" s="170"/>
      <c r="GQ125" s="170"/>
      <c r="GR125" s="170"/>
      <c r="GS125" s="170"/>
      <c r="GT125" s="170"/>
      <c r="GU125" s="170"/>
      <c r="GV125" s="170"/>
      <c r="GW125" s="170"/>
      <c r="GX125" s="170"/>
      <c r="GY125" s="170"/>
      <c r="GZ125" s="170"/>
      <c r="HA125" s="170"/>
      <c r="HB125" s="170"/>
      <c r="HC125" s="170"/>
      <c r="HD125" s="170"/>
      <c r="HE125" s="170"/>
      <c r="HF125" s="170"/>
      <c r="HG125" s="170"/>
      <c r="HH125" s="170"/>
      <c r="HI125" s="170"/>
      <c r="HJ125" s="170"/>
      <c r="HK125" s="170"/>
      <c r="HL125" s="170"/>
      <c r="HM125" s="170"/>
      <c r="HN125" s="170"/>
      <c r="HO125" s="170"/>
      <c r="HP125" s="170"/>
      <c r="HQ125" s="170"/>
      <c r="HR125" s="170"/>
      <c r="HS125" s="170"/>
      <c r="HT125" s="170"/>
      <c r="HU125" s="170"/>
      <c r="HV125" s="170"/>
      <c r="HW125" s="170"/>
      <c r="HX125" s="170"/>
      <c r="HY125" s="170"/>
      <c r="HZ125" s="170"/>
      <c r="IA125" s="170"/>
      <c r="IB125" s="170"/>
      <c r="IC125" s="170"/>
      <c r="ID125" s="170"/>
      <c r="IE125" s="170"/>
      <c r="IF125" s="170"/>
      <c r="IG125" s="170"/>
      <c r="IH125" s="170"/>
      <c r="II125" s="170"/>
      <c r="IJ125" s="170"/>
      <c r="IK125" s="170"/>
      <c r="IL125" s="170"/>
      <c r="IM125" s="170"/>
      <c r="IN125" s="170"/>
      <c r="IO125" s="170"/>
      <c r="IP125" s="170"/>
      <c r="IQ125" s="170"/>
      <c r="IR125" s="170"/>
      <c r="IS125" s="170"/>
      <c r="IT125" s="170"/>
      <c r="IU125" s="170"/>
      <c r="IV125" s="170"/>
      <c r="IW125" s="170"/>
      <c r="IX125" s="170"/>
      <c r="IY125" s="170"/>
      <c r="IZ125" s="170"/>
      <c r="JA125" s="170"/>
      <c r="JB125" s="170"/>
      <c r="JC125" s="170"/>
      <c r="JD125" s="170"/>
      <c r="JE125" s="170"/>
      <c r="JF125" s="170"/>
      <c r="JG125" s="170"/>
      <c r="JH125" s="170"/>
      <c r="JI125" s="170"/>
      <c r="JJ125" s="170"/>
      <c r="JK125" s="170"/>
      <c r="JL125" s="170"/>
      <c r="JM125" s="170"/>
      <c r="JN125" s="170"/>
      <c r="JO125" s="170"/>
      <c r="JP125" s="170"/>
      <c r="JQ125" s="170"/>
      <c r="JR125" s="170"/>
      <c r="JS125" s="170"/>
      <c r="JT125" s="170"/>
      <c r="JU125" s="170"/>
      <c r="JV125" s="170"/>
      <c r="JW125" s="170"/>
      <c r="JX125" s="170"/>
      <c r="JY125" s="170"/>
      <c r="JZ125" s="170"/>
      <c r="KA125" s="170"/>
      <c r="KB125" s="170"/>
      <c r="KC125" s="170"/>
      <c r="KD125" s="170"/>
      <c r="KE125" s="170"/>
      <c r="KF125" s="170"/>
      <c r="KG125" s="170"/>
      <c r="KH125" s="170"/>
      <c r="KI125" s="170"/>
      <c r="KJ125" s="170"/>
      <c r="KK125" s="170"/>
      <c r="KL125" s="170"/>
      <c r="KM125" s="170"/>
      <c r="KN125" s="170"/>
      <c r="KO125" s="170"/>
      <c r="KP125" s="170"/>
      <c r="KQ125" s="170"/>
      <c r="KR125" s="170"/>
      <c r="KS125" s="170"/>
      <c r="KT125" s="170"/>
      <c r="KU125" s="170"/>
      <c r="KV125" s="170"/>
      <c r="KW125" s="170"/>
      <c r="KX125" s="170"/>
      <c r="KY125" s="170"/>
      <c r="KZ125" s="170"/>
      <c r="LA125" s="170"/>
      <c r="LB125" s="170"/>
      <c r="LC125" s="170"/>
      <c r="LD125" s="170"/>
      <c r="LE125" s="170"/>
      <c r="LF125" s="170"/>
      <c r="LG125" s="170"/>
      <c r="LH125" s="170"/>
      <c r="LI125" s="170"/>
      <c r="LJ125" s="170"/>
      <c r="LK125" s="170"/>
      <c r="LL125" s="170"/>
      <c r="LM125" s="170"/>
      <c r="LN125" s="170"/>
      <c r="LO125" s="170"/>
      <c r="LP125" s="170"/>
      <c r="LQ125" s="170"/>
      <c r="LR125" s="170"/>
      <c r="LS125" s="170"/>
      <c r="LT125" s="170"/>
      <c r="LU125" s="170"/>
      <c r="LV125" s="170"/>
      <c r="LW125" s="170"/>
      <c r="LX125" s="170"/>
      <c r="LY125" s="170"/>
      <c r="LZ125" s="170"/>
      <c r="MA125" s="170"/>
      <c r="MB125" s="170"/>
      <c r="MC125" s="170"/>
      <c r="MD125" s="170"/>
      <c r="ME125" s="170"/>
      <c r="MF125" s="170"/>
      <c r="MG125" s="170"/>
      <c r="MH125" s="170"/>
      <c r="MI125" s="170"/>
      <c r="MJ125" s="170"/>
      <c r="MK125" s="170"/>
      <c r="ML125" s="170"/>
      <c r="MM125" s="170"/>
      <c r="MN125" s="170"/>
      <c r="MO125" s="170"/>
      <c r="MP125" s="170"/>
      <c r="MQ125" s="170"/>
      <c r="MR125" s="170"/>
      <c r="MS125" s="170"/>
      <c r="MT125" s="170"/>
      <c r="MU125" s="170"/>
      <c r="MV125" s="170"/>
      <c r="MW125" s="170"/>
      <c r="MX125" s="170"/>
      <c r="MY125" s="170"/>
      <c r="MZ125" s="170"/>
      <c r="NA125" s="170"/>
      <c r="NB125" s="170"/>
      <c r="NC125" s="170"/>
      <c r="ND125" s="170"/>
      <c r="NE125" s="170"/>
      <c r="NF125" s="170"/>
      <c r="NG125" s="170"/>
      <c r="NH125" s="170"/>
      <c r="NI125" s="170"/>
      <c r="NJ125" s="170"/>
      <c r="NK125" s="170"/>
      <c r="NL125" s="170"/>
      <c r="NM125" s="170"/>
      <c r="NN125" s="170"/>
      <c r="NO125" s="170"/>
      <c r="NP125" s="170"/>
      <c r="NQ125" s="170"/>
      <c r="NR125" s="170"/>
      <c r="NS125" s="170"/>
      <c r="NT125" s="170"/>
      <c r="NU125" s="170"/>
      <c r="NV125" s="170"/>
      <c r="NW125" s="170"/>
      <c r="NX125" s="170"/>
      <c r="NY125" s="170"/>
      <c r="NZ125" s="170"/>
      <c r="OA125" s="170"/>
      <c r="OB125" s="170"/>
      <c r="OC125" s="170"/>
      <c r="OD125" s="170"/>
      <c r="OE125" s="170"/>
      <c r="OF125" s="170"/>
      <c r="OG125" s="170"/>
      <c r="OH125" s="170"/>
      <c r="OI125" s="170"/>
      <c r="OJ125" s="170"/>
      <c r="OK125" s="170"/>
      <c r="OL125" s="170"/>
      <c r="OM125" s="170"/>
      <c r="ON125" s="170"/>
      <c r="OO125" s="170"/>
      <c r="OP125" s="170"/>
      <c r="OQ125" s="170"/>
      <c r="OR125" s="170"/>
      <c r="OS125" s="170"/>
      <c r="OT125" s="170"/>
      <c r="OU125" s="170"/>
      <c r="OV125" s="170"/>
      <c r="OW125" s="170"/>
      <c r="OX125" s="170"/>
      <c r="OY125" s="170"/>
      <c r="OZ125" s="170"/>
      <c r="PA125" s="170"/>
      <c r="PB125" s="170"/>
      <c r="PC125" s="170"/>
      <c r="PD125" s="170"/>
      <c r="PE125" s="170"/>
      <c r="PF125" s="170"/>
      <c r="PG125" s="170"/>
      <c r="PH125" s="170"/>
      <c r="PI125" s="170"/>
      <c r="PJ125" s="170"/>
      <c r="PK125" s="170"/>
      <c r="PL125" s="170"/>
      <c r="PM125" s="170"/>
      <c r="PN125" s="170"/>
      <c r="PO125" s="170"/>
      <c r="PP125" s="170"/>
      <c r="PQ125" s="170"/>
      <c r="PR125" s="170"/>
      <c r="PS125" s="170"/>
      <c r="PT125" s="170"/>
      <c r="PU125" s="170"/>
      <c r="PV125" s="170"/>
      <c r="PW125" s="170"/>
      <c r="PX125" s="170"/>
      <c r="PY125" s="170"/>
      <c r="PZ125" s="170"/>
      <c r="QA125" s="170"/>
      <c r="QB125" s="170"/>
      <c r="QC125" s="170"/>
      <c r="QD125" s="170"/>
      <c r="QE125" s="170"/>
      <c r="QF125" s="170"/>
      <c r="QG125" s="170"/>
      <c r="QH125" s="170"/>
      <c r="QI125" s="170"/>
      <c r="QJ125" s="170"/>
      <c r="QK125" s="170"/>
      <c r="QL125" s="170"/>
      <c r="QM125" s="170"/>
      <c r="QN125" s="170"/>
      <c r="QO125" s="170"/>
      <c r="QP125" s="170"/>
      <c r="QQ125" s="170"/>
      <c r="QR125" s="170"/>
      <c r="QS125" s="170"/>
      <c r="QT125" s="170"/>
      <c r="QU125" s="170"/>
      <c r="QV125" s="170"/>
      <c r="QW125" s="170"/>
      <c r="QX125" s="170"/>
      <c r="QY125" s="170"/>
      <c r="QZ125" s="170"/>
      <c r="RA125" s="170"/>
      <c r="RB125" s="170"/>
      <c r="RC125" s="170"/>
      <c r="RD125" s="170"/>
      <c r="RE125" s="170"/>
      <c r="RF125" s="170"/>
      <c r="RG125" s="170"/>
      <c r="RH125" s="170"/>
      <c r="RI125" s="170"/>
      <c r="RJ125" s="170"/>
      <c r="RK125" s="170"/>
      <c r="RL125" s="170"/>
      <c r="RM125" s="170"/>
      <c r="RN125" s="170"/>
      <c r="RO125" s="170"/>
      <c r="RP125" s="170"/>
      <c r="RQ125" s="170"/>
      <c r="RR125" s="170"/>
      <c r="RS125" s="170"/>
      <c r="RT125" s="170"/>
      <c r="RU125" s="170"/>
      <c r="RV125" s="170"/>
      <c r="RW125" s="170"/>
      <c r="RX125" s="170"/>
      <c r="RY125" s="170"/>
      <c r="RZ125" s="170"/>
      <c r="SA125" s="170"/>
      <c r="SB125" s="170"/>
      <c r="SC125" s="170"/>
      <c r="SD125" s="170"/>
      <c r="SE125" s="170"/>
      <c r="SF125" s="170"/>
      <c r="SG125" s="170"/>
      <c r="SH125" s="170"/>
      <c r="SI125" s="170"/>
      <c r="SJ125" s="170"/>
      <c r="SK125" s="170"/>
      <c r="SL125" s="170"/>
      <c r="SM125" s="170"/>
      <c r="SN125" s="170"/>
      <c r="SO125" s="170"/>
      <c r="SP125" s="170"/>
      <c r="SQ125" s="170"/>
      <c r="SR125" s="170"/>
      <c r="SS125" s="170"/>
      <c r="ST125" s="170"/>
      <c r="SU125" s="170"/>
      <c r="SV125" s="170"/>
      <c r="SW125" s="170"/>
      <c r="SX125" s="170"/>
      <c r="SY125" s="170"/>
      <c r="SZ125" s="170"/>
      <c r="TA125" s="170"/>
      <c r="TB125" s="170"/>
      <c r="TC125" s="170"/>
      <c r="TD125" s="170"/>
      <c r="TE125" s="170"/>
      <c r="TF125" s="170"/>
      <c r="TG125" s="170"/>
      <c r="TH125" s="170"/>
      <c r="TI125" s="170"/>
      <c r="TJ125" s="170"/>
      <c r="TK125" s="170"/>
      <c r="TL125" s="170"/>
      <c r="TM125" s="170"/>
      <c r="TN125" s="170"/>
      <c r="TO125" s="170"/>
      <c r="TP125" s="170"/>
      <c r="TQ125" s="170"/>
      <c r="TR125" s="170"/>
      <c r="TS125" s="170"/>
      <c r="TT125" s="170"/>
      <c r="TU125" s="170"/>
      <c r="TV125" s="170"/>
      <c r="TW125" s="170"/>
      <c r="TX125" s="170"/>
      <c r="TY125" s="170"/>
      <c r="TZ125" s="170"/>
      <c r="UA125" s="170"/>
      <c r="UB125" s="170"/>
      <c r="UC125" s="170"/>
      <c r="UD125" s="170"/>
      <c r="UE125" s="170"/>
      <c r="UF125" s="170"/>
      <c r="UG125" s="170"/>
      <c r="UH125" s="170"/>
      <c r="UI125" s="170"/>
      <c r="UJ125" s="170"/>
      <c r="UK125" s="170"/>
      <c r="UL125" s="170"/>
      <c r="UM125" s="170"/>
      <c r="UN125" s="170"/>
      <c r="UO125" s="170"/>
      <c r="UP125" s="170"/>
      <c r="UQ125" s="170"/>
      <c r="UR125" s="170"/>
      <c r="US125" s="170"/>
      <c r="UT125" s="170"/>
      <c r="UU125" s="170"/>
      <c r="UV125" s="170"/>
      <c r="UW125" s="170"/>
      <c r="UX125" s="170"/>
      <c r="UY125" s="170"/>
      <c r="UZ125" s="170"/>
      <c r="VA125" s="170"/>
      <c r="VB125" s="170"/>
      <c r="VC125" s="170"/>
      <c r="VD125" s="170"/>
      <c r="VE125" s="170"/>
      <c r="VF125" s="170"/>
      <c r="VG125" s="170"/>
      <c r="VH125" s="170"/>
      <c r="VI125" s="170"/>
      <c r="VJ125" s="170"/>
      <c r="VM125" s="171">
        <f>IF(AND($VQ125&gt;0,COUNTA(H125:VJ125)=0),0,IF(AND(COUNTBLANK(D125)=0,CNGE_2024_M1_Secc3!$Q768="X",COUNTA(H125:VJ125)=0),0,IF(AND(COUNTBLANK(D125)=0,CNGE_2024_M1_Secc3!$Q768="",COUNTA(H125:VJ125)&gt;0),0,IF(AND(COUNTBLANK(D125)=1,COUNTA(H125:VJ125)=0),0,1))))</f>
        <v>0</v>
      </c>
      <c r="VN125" s="194">
        <f t="shared" si="1"/>
        <v>0</v>
      </c>
      <c r="VO125" s="200">
        <f>IF(AND(CNGE_2024_M1_Secc3!$Q768="X",COUNTA(H125:VJ125)&gt;0),1,0)</f>
        <v>0</v>
      </c>
      <c r="VP125" s="211">
        <f>IF(SUM(H125:VJ125)=SUM(CNGE_2024_M1_Secc3!S768:AD768),0,1)</f>
        <v>0</v>
      </c>
      <c r="VQ125" s="200">
        <f>IF(COUNTIF(CNGE_2024_M1_Secc3!M179,"NA")&gt;0,1,IF(AND(CNGE_2024_M1_Secc3!S179&lt;&gt;"",CNGE_2024_M1_Secc3!S179&lt;&gt;1),1,0))</f>
        <v>0</v>
      </c>
    </row>
    <row r="126" spans="1:589" customFormat="1" ht="15" customHeight="1">
      <c r="A126" s="115"/>
      <c r="B126" s="87"/>
      <c r="C126" s="118" t="s">
        <v>182</v>
      </c>
      <c r="D126" s="361" t="str">
        <f>IF(CNGE_2024_M1_Secc3!D180="","",CNGE_2024_M1_Secc3!D180)</f>
        <v/>
      </c>
      <c r="E126" s="361"/>
      <c r="F126" s="361"/>
      <c r="G126" s="361"/>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0"/>
      <c r="BN126" s="170"/>
      <c r="BO126" s="170"/>
      <c r="BP126" s="170"/>
      <c r="BQ126" s="170"/>
      <c r="BR126" s="170"/>
      <c r="BS126" s="170"/>
      <c r="BT126" s="170"/>
      <c r="BU126" s="170"/>
      <c r="BV126" s="170"/>
      <c r="BW126" s="170"/>
      <c r="BX126" s="170"/>
      <c r="BY126" s="170"/>
      <c r="BZ126" s="170"/>
      <c r="CA126" s="170"/>
      <c r="CB126" s="170"/>
      <c r="CC126" s="170"/>
      <c r="CD126" s="170"/>
      <c r="CE126" s="170"/>
      <c r="CF126" s="170"/>
      <c r="CG126" s="170"/>
      <c r="CH126" s="170"/>
      <c r="CI126" s="170"/>
      <c r="CJ126" s="170"/>
      <c r="CK126" s="170"/>
      <c r="CL126" s="170"/>
      <c r="CM126" s="170"/>
      <c r="CN126" s="170"/>
      <c r="CO126" s="170"/>
      <c r="CP126" s="170"/>
      <c r="CQ126" s="170"/>
      <c r="CR126" s="170"/>
      <c r="CS126" s="170"/>
      <c r="CT126" s="170"/>
      <c r="CU126" s="170"/>
      <c r="CV126" s="170"/>
      <c r="CW126" s="170"/>
      <c r="CX126" s="170"/>
      <c r="CY126" s="170"/>
      <c r="CZ126" s="170"/>
      <c r="DA126" s="170"/>
      <c r="DB126" s="170"/>
      <c r="DC126" s="170"/>
      <c r="DD126" s="170"/>
      <c r="DE126" s="170"/>
      <c r="DF126" s="170"/>
      <c r="DG126" s="170"/>
      <c r="DH126" s="170"/>
      <c r="DI126" s="170"/>
      <c r="DJ126" s="170"/>
      <c r="DK126" s="170"/>
      <c r="DL126" s="170"/>
      <c r="DM126" s="170"/>
      <c r="DN126" s="170"/>
      <c r="DO126" s="170"/>
      <c r="DP126" s="170"/>
      <c r="DQ126" s="170"/>
      <c r="DR126" s="170"/>
      <c r="DS126" s="170"/>
      <c r="DT126" s="170"/>
      <c r="DU126" s="170"/>
      <c r="DV126" s="170"/>
      <c r="DW126" s="170"/>
      <c r="DX126" s="170"/>
      <c r="DY126" s="170"/>
      <c r="DZ126" s="170"/>
      <c r="EA126" s="170"/>
      <c r="EB126" s="170"/>
      <c r="EC126" s="170"/>
      <c r="ED126" s="170"/>
      <c r="EE126" s="170"/>
      <c r="EF126" s="170"/>
      <c r="EG126" s="170"/>
      <c r="EH126" s="170"/>
      <c r="EI126" s="170"/>
      <c r="EJ126" s="170"/>
      <c r="EK126" s="170"/>
      <c r="EL126" s="170"/>
      <c r="EM126" s="170"/>
      <c r="EN126" s="170"/>
      <c r="EO126" s="170"/>
      <c r="EP126" s="170"/>
      <c r="EQ126" s="170"/>
      <c r="ER126" s="170"/>
      <c r="ES126" s="170"/>
      <c r="ET126" s="170"/>
      <c r="EU126" s="170"/>
      <c r="EV126" s="170"/>
      <c r="EW126" s="170"/>
      <c r="EX126" s="170"/>
      <c r="EY126" s="170"/>
      <c r="EZ126" s="170"/>
      <c r="FA126" s="170"/>
      <c r="FB126" s="170"/>
      <c r="FC126" s="170"/>
      <c r="FD126" s="170"/>
      <c r="FE126" s="170"/>
      <c r="FF126" s="170"/>
      <c r="FG126" s="170"/>
      <c r="FH126" s="170"/>
      <c r="FI126" s="170"/>
      <c r="FJ126" s="170"/>
      <c r="FK126" s="170"/>
      <c r="FL126" s="170"/>
      <c r="FM126" s="170"/>
      <c r="FN126" s="170"/>
      <c r="FO126" s="170"/>
      <c r="FP126" s="170"/>
      <c r="FQ126" s="170"/>
      <c r="FR126" s="170"/>
      <c r="FS126" s="170"/>
      <c r="FT126" s="170"/>
      <c r="FU126" s="170"/>
      <c r="FV126" s="170"/>
      <c r="FW126" s="170"/>
      <c r="FX126" s="170"/>
      <c r="FY126" s="170"/>
      <c r="FZ126" s="170"/>
      <c r="GA126" s="170"/>
      <c r="GB126" s="170"/>
      <c r="GC126" s="170"/>
      <c r="GD126" s="170"/>
      <c r="GE126" s="170"/>
      <c r="GF126" s="170"/>
      <c r="GG126" s="170"/>
      <c r="GH126" s="170"/>
      <c r="GI126" s="170"/>
      <c r="GJ126" s="170"/>
      <c r="GK126" s="170"/>
      <c r="GL126" s="170"/>
      <c r="GM126" s="170"/>
      <c r="GN126" s="170"/>
      <c r="GO126" s="170"/>
      <c r="GP126" s="170"/>
      <c r="GQ126" s="170"/>
      <c r="GR126" s="170"/>
      <c r="GS126" s="170"/>
      <c r="GT126" s="170"/>
      <c r="GU126" s="170"/>
      <c r="GV126" s="170"/>
      <c r="GW126" s="170"/>
      <c r="GX126" s="170"/>
      <c r="GY126" s="170"/>
      <c r="GZ126" s="170"/>
      <c r="HA126" s="170"/>
      <c r="HB126" s="170"/>
      <c r="HC126" s="170"/>
      <c r="HD126" s="170"/>
      <c r="HE126" s="170"/>
      <c r="HF126" s="170"/>
      <c r="HG126" s="170"/>
      <c r="HH126" s="170"/>
      <c r="HI126" s="170"/>
      <c r="HJ126" s="170"/>
      <c r="HK126" s="170"/>
      <c r="HL126" s="170"/>
      <c r="HM126" s="170"/>
      <c r="HN126" s="170"/>
      <c r="HO126" s="170"/>
      <c r="HP126" s="170"/>
      <c r="HQ126" s="170"/>
      <c r="HR126" s="170"/>
      <c r="HS126" s="170"/>
      <c r="HT126" s="170"/>
      <c r="HU126" s="170"/>
      <c r="HV126" s="170"/>
      <c r="HW126" s="170"/>
      <c r="HX126" s="170"/>
      <c r="HY126" s="170"/>
      <c r="HZ126" s="170"/>
      <c r="IA126" s="170"/>
      <c r="IB126" s="170"/>
      <c r="IC126" s="170"/>
      <c r="ID126" s="170"/>
      <c r="IE126" s="170"/>
      <c r="IF126" s="170"/>
      <c r="IG126" s="170"/>
      <c r="IH126" s="170"/>
      <c r="II126" s="170"/>
      <c r="IJ126" s="170"/>
      <c r="IK126" s="170"/>
      <c r="IL126" s="170"/>
      <c r="IM126" s="170"/>
      <c r="IN126" s="170"/>
      <c r="IO126" s="170"/>
      <c r="IP126" s="170"/>
      <c r="IQ126" s="170"/>
      <c r="IR126" s="170"/>
      <c r="IS126" s="170"/>
      <c r="IT126" s="170"/>
      <c r="IU126" s="170"/>
      <c r="IV126" s="170"/>
      <c r="IW126" s="170"/>
      <c r="IX126" s="170"/>
      <c r="IY126" s="170"/>
      <c r="IZ126" s="170"/>
      <c r="JA126" s="170"/>
      <c r="JB126" s="170"/>
      <c r="JC126" s="170"/>
      <c r="JD126" s="170"/>
      <c r="JE126" s="170"/>
      <c r="JF126" s="170"/>
      <c r="JG126" s="170"/>
      <c r="JH126" s="170"/>
      <c r="JI126" s="170"/>
      <c r="JJ126" s="170"/>
      <c r="JK126" s="170"/>
      <c r="JL126" s="170"/>
      <c r="JM126" s="170"/>
      <c r="JN126" s="170"/>
      <c r="JO126" s="170"/>
      <c r="JP126" s="170"/>
      <c r="JQ126" s="170"/>
      <c r="JR126" s="170"/>
      <c r="JS126" s="170"/>
      <c r="JT126" s="170"/>
      <c r="JU126" s="170"/>
      <c r="JV126" s="170"/>
      <c r="JW126" s="170"/>
      <c r="JX126" s="170"/>
      <c r="JY126" s="170"/>
      <c r="JZ126" s="170"/>
      <c r="KA126" s="170"/>
      <c r="KB126" s="170"/>
      <c r="KC126" s="170"/>
      <c r="KD126" s="170"/>
      <c r="KE126" s="170"/>
      <c r="KF126" s="170"/>
      <c r="KG126" s="170"/>
      <c r="KH126" s="170"/>
      <c r="KI126" s="170"/>
      <c r="KJ126" s="170"/>
      <c r="KK126" s="170"/>
      <c r="KL126" s="170"/>
      <c r="KM126" s="170"/>
      <c r="KN126" s="170"/>
      <c r="KO126" s="170"/>
      <c r="KP126" s="170"/>
      <c r="KQ126" s="170"/>
      <c r="KR126" s="170"/>
      <c r="KS126" s="170"/>
      <c r="KT126" s="170"/>
      <c r="KU126" s="170"/>
      <c r="KV126" s="170"/>
      <c r="KW126" s="170"/>
      <c r="KX126" s="170"/>
      <c r="KY126" s="170"/>
      <c r="KZ126" s="170"/>
      <c r="LA126" s="170"/>
      <c r="LB126" s="170"/>
      <c r="LC126" s="170"/>
      <c r="LD126" s="170"/>
      <c r="LE126" s="170"/>
      <c r="LF126" s="170"/>
      <c r="LG126" s="170"/>
      <c r="LH126" s="170"/>
      <c r="LI126" s="170"/>
      <c r="LJ126" s="170"/>
      <c r="LK126" s="170"/>
      <c r="LL126" s="170"/>
      <c r="LM126" s="170"/>
      <c r="LN126" s="170"/>
      <c r="LO126" s="170"/>
      <c r="LP126" s="170"/>
      <c r="LQ126" s="170"/>
      <c r="LR126" s="170"/>
      <c r="LS126" s="170"/>
      <c r="LT126" s="170"/>
      <c r="LU126" s="170"/>
      <c r="LV126" s="170"/>
      <c r="LW126" s="170"/>
      <c r="LX126" s="170"/>
      <c r="LY126" s="170"/>
      <c r="LZ126" s="170"/>
      <c r="MA126" s="170"/>
      <c r="MB126" s="170"/>
      <c r="MC126" s="170"/>
      <c r="MD126" s="170"/>
      <c r="ME126" s="170"/>
      <c r="MF126" s="170"/>
      <c r="MG126" s="170"/>
      <c r="MH126" s="170"/>
      <c r="MI126" s="170"/>
      <c r="MJ126" s="170"/>
      <c r="MK126" s="170"/>
      <c r="ML126" s="170"/>
      <c r="MM126" s="170"/>
      <c r="MN126" s="170"/>
      <c r="MO126" s="170"/>
      <c r="MP126" s="170"/>
      <c r="MQ126" s="170"/>
      <c r="MR126" s="170"/>
      <c r="MS126" s="170"/>
      <c r="MT126" s="170"/>
      <c r="MU126" s="170"/>
      <c r="MV126" s="170"/>
      <c r="MW126" s="170"/>
      <c r="MX126" s="170"/>
      <c r="MY126" s="170"/>
      <c r="MZ126" s="170"/>
      <c r="NA126" s="170"/>
      <c r="NB126" s="170"/>
      <c r="NC126" s="170"/>
      <c r="ND126" s="170"/>
      <c r="NE126" s="170"/>
      <c r="NF126" s="170"/>
      <c r="NG126" s="170"/>
      <c r="NH126" s="170"/>
      <c r="NI126" s="170"/>
      <c r="NJ126" s="170"/>
      <c r="NK126" s="170"/>
      <c r="NL126" s="170"/>
      <c r="NM126" s="170"/>
      <c r="NN126" s="170"/>
      <c r="NO126" s="170"/>
      <c r="NP126" s="170"/>
      <c r="NQ126" s="170"/>
      <c r="NR126" s="170"/>
      <c r="NS126" s="170"/>
      <c r="NT126" s="170"/>
      <c r="NU126" s="170"/>
      <c r="NV126" s="170"/>
      <c r="NW126" s="170"/>
      <c r="NX126" s="170"/>
      <c r="NY126" s="170"/>
      <c r="NZ126" s="170"/>
      <c r="OA126" s="170"/>
      <c r="OB126" s="170"/>
      <c r="OC126" s="170"/>
      <c r="OD126" s="170"/>
      <c r="OE126" s="170"/>
      <c r="OF126" s="170"/>
      <c r="OG126" s="170"/>
      <c r="OH126" s="170"/>
      <c r="OI126" s="170"/>
      <c r="OJ126" s="170"/>
      <c r="OK126" s="170"/>
      <c r="OL126" s="170"/>
      <c r="OM126" s="170"/>
      <c r="ON126" s="170"/>
      <c r="OO126" s="170"/>
      <c r="OP126" s="170"/>
      <c r="OQ126" s="170"/>
      <c r="OR126" s="170"/>
      <c r="OS126" s="170"/>
      <c r="OT126" s="170"/>
      <c r="OU126" s="170"/>
      <c r="OV126" s="170"/>
      <c r="OW126" s="170"/>
      <c r="OX126" s="170"/>
      <c r="OY126" s="170"/>
      <c r="OZ126" s="170"/>
      <c r="PA126" s="170"/>
      <c r="PB126" s="170"/>
      <c r="PC126" s="170"/>
      <c r="PD126" s="170"/>
      <c r="PE126" s="170"/>
      <c r="PF126" s="170"/>
      <c r="PG126" s="170"/>
      <c r="PH126" s="170"/>
      <c r="PI126" s="170"/>
      <c r="PJ126" s="170"/>
      <c r="PK126" s="170"/>
      <c r="PL126" s="170"/>
      <c r="PM126" s="170"/>
      <c r="PN126" s="170"/>
      <c r="PO126" s="170"/>
      <c r="PP126" s="170"/>
      <c r="PQ126" s="170"/>
      <c r="PR126" s="170"/>
      <c r="PS126" s="170"/>
      <c r="PT126" s="170"/>
      <c r="PU126" s="170"/>
      <c r="PV126" s="170"/>
      <c r="PW126" s="170"/>
      <c r="PX126" s="170"/>
      <c r="PY126" s="170"/>
      <c r="PZ126" s="170"/>
      <c r="QA126" s="170"/>
      <c r="QB126" s="170"/>
      <c r="QC126" s="170"/>
      <c r="QD126" s="170"/>
      <c r="QE126" s="170"/>
      <c r="QF126" s="170"/>
      <c r="QG126" s="170"/>
      <c r="QH126" s="170"/>
      <c r="QI126" s="170"/>
      <c r="QJ126" s="170"/>
      <c r="QK126" s="170"/>
      <c r="QL126" s="170"/>
      <c r="QM126" s="170"/>
      <c r="QN126" s="170"/>
      <c r="QO126" s="170"/>
      <c r="QP126" s="170"/>
      <c r="QQ126" s="170"/>
      <c r="QR126" s="170"/>
      <c r="QS126" s="170"/>
      <c r="QT126" s="170"/>
      <c r="QU126" s="170"/>
      <c r="QV126" s="170"/>
      <c r="QW126" s="170"/>
      <c r="QX126" s="170"/>
      <c r="QY126" s="170"/>
      <c r="QZ126" s="170"/>
      <c r="RA126" s="170"/>
      <c r="RB126" s="170"/>
      <c r="RC126" s="170"/>
      <c r="RD126" s="170"/>
      <c r="RE126" s="170"/>
      <c r="RF126" s="170"/>
      <c r="RG126" s="170"/>
      <c r="RH126" s="170"/>
      <c r="RI126" s="170"/>
      <c r="RJ126" s="170"/>
      <c r="RK126" s="170"/>
      <c r="RL126" s="170"/>
      <c r="RM126" s="170"/>
      <c r="RN126" s="170"/>
      <c r="RO126" s="170"/>
      <c r="RP126" s="170"/>
      <c r="RQ126" s="170"/>
      <c r="RR126" s="170"/>
      <c r="RS126" s="170"/>
      <c r="RT126" s="170"/>
      <c r="RU126" s="170"/>
      <c r="RV126" s="170"/>
      <c r="RW126" s="170"/>
      <c r="RX126" s="170"/>
      <c r="RY126" s="170"/>
      <c r="RZ126" s="170"/>
      <c r="SA126" s="170"/>
      <c r="SB126" s="170"/>
      <c r="SC126" s="170"/>
      <c r="SD126" s="170"/>
      <c r="SE126" s="170"/>
      <c r="SF126" s="170"/>
      <c r="SG126" s="170"/>
      <c r="SH126" s="170"/>
      <c r="SI126" s="170"/>
      <c r="SJ126" s="170"/>
      <c r="SK126" s="170"/>
      <c r="SL126" s="170"/>
      <c r="SM126" s="170"/>
      <c r="SN126" s="170"/>
      <c r="SO126" s="170"/>
      <c r="SP126" s="170"/>
      <c r="SQ126" s="170"/>
      <c r="SR126" s="170"/>
      <c r="SS126" s="170"/>
      <c r="ST126" s="170"/>
      <c r="SU126" s="170"/>
      <c r="SV126" s="170"/>
      <c r="SW126" s="170"/>
      <c r="SX126" s="170"/>
      <c r="SY126" s="170"/>
      <c r="SZ126" s="170"/>
      <c r="TA126" s="170"/>
      <c r="TB126" s="170"/>
      <c r="TC126" s="170"/>
      <c r="TD126" s="170"/>
      <c r="TE126" s="170"/>
      <c r="TF126" s="170"/>
      <c r="TG126" s="170"/>
      <c r="TH126" s="170"/>
      <c r="TI126" s="170"/>
      <c r="TJ126" s="170"/>
      <c r="TK126" s="170"/>
      <c r="TL126" s="170"/>
      <c r="TM126" s="170"/>
      <c r="TN126" s="170"/>
      <c r="TO126" s="170"/>
      <c r="TP126" s="170"/>
      <c r="TQ126" s="170"/>
      <c r="TR126" s="170"/>
      <c r="TS126" s="170"/>
      <c r="TT126" s="170"/>
      <c r="TU126" s="170"/>
      <c r="TV126" s="170"/>
      <c r="TW126" s="170"/>
      <c r="TX126" s="170"/>
      <c r="TY126" s="170"/>
      <c r="TZ126" s="170"/>
      <c r="UA126" s="170"/>
      <c r="UB126" s="170"/>
      <c r="UC126" s="170"/>
      <c r="UD126" s="170"/>
      <c r="UE126" s="170"/>
      <c r="UF126" s="170"/>
      <c r="UG126" s="170"/>
      <c r="UH126" s="170"/>
      <c r="UI126" s="170"/>
      <c r="UJ126" s="170"/>
      <c r="UK126" s="170"/>
      <c r="UL126" s="170"/>
      <c r="UM126" s="170"/>
      <c r="UN126" s="170"/>
      <c r="UO126" s="170"/>
      <c r="UP126" s="170"/>
      <c r="UQ126" s="170"/>
      <c r="UR126" s="170"/>
      <c r="US126" s="170"/>
      <c r="UT126" s="170"/>
      <c r="UU126" s="170"/>
      <c r="UV126" s="170"/>
      <c r="UW126" s="170"/>
      <c r="UX126" s="170"/>
      <c r="UY126" s="170"/>
      <c r="UZ126" s="170"/>
      <c r="VA126" s="170"/>
      <c r="VB126" s="170"/>
      <c r="VC126" s="170"/>
      <c r="VD126" s="170"/>
      <c r="VE126" s="170"/>
      <c r="VF126" s="170"/>
      <c r="VG126" s="170"/>
      <c r="VH126" s="170"/>
      <c r="VI126" s="170"/>
      <c r="VJ126" s="170"/>
      <c r="VM126" s="171">
        <f>IF(AND($VQ126&gt;0,COUNTA(H126:VJ126)=0),0,IF(AND(COUNTBLANK(D126)=0,CNGE_2024_M1_Secc3!$Q769="X",COUNTA(H126:VJ126)=0),0,IF(AND(COUNTBLANK(D126)=0,CNGE_2024_M1_Secc3!$Q769="",COUNTA(H126:VJ126)&gt;0),0,IF(AND(COUNTBLANK(D126)=1,COUNTA(H126:VJ126)=0),0,1))))</f>
        <v>0</v>
      </c>
      <c r="VN126" s="194">
        <f t="shared" si="1"/>
        <v>0</v>
      </c>
      <c r="VO126" s="200">
        <f>IF(AND(CNGE_2024_M1_Secc3!$Q769="X",COUNTA(H126:VJ126)&gt;0),1,0)</f>
        <v>0</v>
      </c>
      <c r="VP126" s="211">
        <f>IF(SUM(H126:VJ126)=SUM(CNGE_2024_M1_Secc3!S769:AD769),0,1)</f>
        <v>0</v>
      </c>
      <c r="VQ126" s="200">
        <f>IF(COUNTIF(CNGE_2024_M1_Secc3!M180,"NA")&gt;0,1,IF(AND(CNGE_2024_M1_Secc3!S180&lt;&gt;"",CNGE_2024_M1_Secc3!S180&lt;&gt;1),1,0))</f>
        <v>0</v>
      </c>
    </row>
    <row r="127" spans="1:589" customFormat="1" ht="15" customHeight="1">
      <c r="A127" s="115"/>
      <c r="B127" s="87"/>
      <c r="C127" s="118" t="s">
        <v>183</v>
      </c>
      <c r="D127" s="361" t="str">
        <f>IF(CNGE_2024_M1_Secc3!D181="","",CNGE_2024_M1_Secc3!D181)</f>
        <v/>
      </c>
      <c r="E127" s="361"/>
      <c r="F127" s="361"/>
      <c r="G127" s="361"/>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0"/>
      <c r="AH127" s="170"/>
      <c r="AI127" s="170"/>
      <c r="AJ127" s="170"/>
      <c r="AK127" s="170"/>
      <c r="AL127" s="170"/>
      <c r="AM127" s="170"/>
      <c r="AN127" s="170"/>
      <c r="AO127" s="170"/>
      <c r="AP127" s="170"/>
      <c r="AQ127" s="170"/>
      <c r="AR127" s="170"/>
      <c r="AS127" s="170"/>
      <c r="AT127" s="170"/>
      <c r="AU127" s="170"/>
      <c r="AV127" s="170"/>
      <c r="AW127" s="170"/>
      <c r="AX127" s="170"/>
      <c r="AY127" s="170"/>
      <c r="AZ127" s="170"/>
      <c r="BA127" s="170"/>
      <c r="BB127" s="170"/>
      <c r="BC127" s="170"/>
      <c r="BD127" s="170"/>
      <c r="BE127" s="170"/>
      <c r="BF127" s="170"/>
      <c r="BG127" s="170"/>
      <c r="BH127" s="170"/>
      <c r="BI127" s="170"/>
      <c r="BJ127" s="170"/>
      <c r="BK127" s="170"/>
      <c r="BL127" s="170"/>
      <c r="BM127" s="170"/>
      <c r="BN127" s="170"/>
      <c r="BO127" s="170"/>
      <c r="BP127" s="170"/>
      <c r="BQ127" s="170"/>
      <c r="BR127" s="170"/>
      <c r="BS127" s="170"/>
      <c r="BT127" s="170"/>
      <c r="BU127" s="170"/>
      <c r="BV127" s="170"/>
      <c r="BW127" s="170"/>
      <c r="BX127" s="170"/>
      <c r="BY127" s="170"/>
      <c r="BZ127" s="170"/>
      <c r="CA127" s="170"/>
      <c r="CB127" s="170"/>
      <c r="CC127" s="170"/>
      <c r="CD127" s="170"/>
      <c r="CE127" s="170"/>
      <c r="CF127" s="170"/>
      <c r="CG127" s="170"/>
      <c r="CH127" s="170"/>
      <c r="CI127" s="170"/>
      <c r="CJ127" s="170"/>
      <c r="CK127" s="170"/>
      <c r="CL127" s="170"/>
      <c r="CM127" s="170"/>
      <c r="CN127" s="170"/>
      <c r="CO127" s="170"/>
      <c r="CP127" s="170"/>
      <c r="CQ127" s="170"/>
      <c r="CR127" s="170"/>
      <c r="CS127" s="170"/>
      <c r="CT127" s="170"/>
      <c r="CU127" s="170"/>
      <c r="CV127" s="170"/>
      <c r="CW127" s="170"/>
      <c r="CX127" s="170"/>
      <c r="CY127" s="170"/>
      <c r="CZ127" s="170"/>
      <c r="DA127" s="170"/>
      <c r="DB127" s="170"/>
      <c r="DC127" s="170"/>
      <c r="DD127" s="170"/>
      <c r="DE127" s="170"/>
      <c r="DF127" s="170"/>
      <c r="DG127" s="170"/>
      <c r="DH127" s="170"/>
      <c r="DI127" s="170"/>
      <c r="DJ127" s="170"/>
      <c r="DK127" s="170"/>
      <c r="DL127" s="170"/>
      <c r="DM127" s="170"/>
      <c r="DN127" s="170"/>
      <c r="DO127" s="170"/>
      <c r="DP127" s="170"/>
      <c r="DQ127" s="170"/>
      <c r="DR127" s="170"/>
      <c r="DS127" s="170"/>
      <c r="DT127" s="170"/>
      <c r="DU127" s="170"/>
      <c r="DV127" s="170"/>
      <c r="DW127" s="170"/>
      <c r="DX127" s="170"/>
      <c r="DY127" s="170"/>
      <c r="DZ127" s="170"/>
      <c r="EA127" s="170"/>
      <c r="EB127" s="170"/>
      <c r="EC127" s="170"/>
      <c r="ED127" s="170"/>
      <c r="EE127" s="170"/>
      <c r="EF127" s="170"/>
      <c r="EG127" s="170"/>
      <c r="EH127" s="170"/>
      <c r="EI127" s="170"/>
      <c r="EJ127" s="170"/>
      <c r="EK127" s="170"/>
      <c r="EL127" s="170"/>
      <c r="EM127" s="170"/>
      <c r="EN127" s="170"/>
      <c r="EO127" s="170"/>
      <c r="EP127" s="170"/>
      <c r="EQ127" s="170"/>
      <c r="ER127" s="170"/>
      <c r="ES127" s="170"/>
      <c r="ET127" s="170"/>
      <c r="EU127" s="170"/>
      <c r="EV127" s="170"/>
      <c r="EW127" s="170"/>
      <c r="EX127" s="170"/>
      <c r="EY127" s="170"/>
      <c r="EZ127" s="170"/>
      <c r="FA127" s="170"/>
      <c r="FB127" s="170"/>
      <c r="FC127" s="170"/>
      <c r="FD127" s="170"/>
      <c r="FE127" s="170"/>
      <c r="FF127" s="170"/>
      <c r="FG127" s="170"/>
      <c r="FH127" s="170"/>
      <c r="FI127" s="170"/>
      <c r="FJ127" s="170"/>
      <c r="FK127" s="170"/>
      <c r="FL127" s="170"/>
      <c r="FM127" s="170"/>
      <c r="FN127" s="170"/>
      <c r="FO127" s="170"/>
      <c r="FP127" s="170"/>
      <c r="FQ127" s="170"/>
      <c r="FR127" s="170"/>
      <c r="FS127" s="170"/>
      <c r="FT127" s="170"/>
      <c r="FU127" s="170"/>
      <c r="FV127" s="170"/>
      <c r="FW127" s="170"/>
      <c r="FX127" s="170"/>
      <c r="FY127" s="170"/>
      <c r="FZ127" s="170"/>
      <c r="GA127" s="170"/>
      <c r="GB127" s="170"/>
      <c r="GC127" s="170"/>
      <c r="GD127" s="170"/>
      <c r="GE127" s="170"/>
      <c r="GF127" s="170"/>
      <c r="GG127" s="170"/>
      <c r="GH127" s="170"/>
      <c r="GI127" s="170"/>
      <c r="GJ127" s="170"/>
      <c r="GK127" s="170"/>
      <c r="GL127" s="170"/>
      <c r="GM127" s="170"/>
      <c r="GN127" s="170"/>
      <c r="GO127" s="170"/>
      <c r="GP127" s="170"/>
      <c r="GQ127" s="170"/>
      <c r="GR127" s="170"/>
      <c r="GS127" s="170"/>
      <c r="GT127" s="170"/>
      <c r="GU127" s="170"/>
      <c r="GV127" s="170"/>
      <c r="GW127" s="170"/>
      <c r="GX127" s="170"/>
      <c r="GY127" s="170"/>
      <c r="GZ127" s="170"/>
      <c r="HA127" s="170"/>
      <c r="HB127" s="170"/>
      <c r="HC127" s="170"/>
      <c r="HD127" s="170"/>
      <c r="HE127" s="170"/>
      <c r="HF127" s="170"/>
      <c r="HG127" s="170"/>
      <c r="HH127" s="170"/>
      <c r="HI127" s="170"/>
      <c r="HJ127" s="170"/>
      <c r="HK127" s="170"/>
      <c r="HL127" s="170"/>
      <c r="HM127" s="170"/>
      <c r="HN127" s="170"/>
      <c r="HO127" s="170"/>
      <c r="HP127" s="170"/>
      <c r="HQ127" s="170"/>
      <c r="HR127" s="170"/>
      <c r="HS127" s="170"/>
      <c r="HT127" s="170"/>
      <c r="HU127" s="170"/>
      <c r="HV127" s="170"/>
      <c r="HW127" s="170"/>
      <c r="HX127" s="170"/>
      <c r="HY127" s="170"/>
      <c r="HZ127" s="170"/>
      <c r="IA127" s="170"/>
      <c r="IB127" s="170"/>
      <c r="IC127" s="170"/>
      <c r="ID127" s="170"/>
      <c r="IE127" s="170"/>
      <c r="IF127" s="170"/>
      <c r="IG127" s="170"/>
      <c r="IH127" s="170"/>
      <c r="II127" s="170"/>
      <c r="IJ127" s="170"/>
      <c r="IK127" s="170"/>
      <c r="IL127" s="170"/>
      <c r="IM127" s="170"/>
      <c r="IN127" s="170"/>
      <c r="IO127" s="170"/>
      <c r="IP127" s="170"/>
      <c r="IQ127" s="170"/>
      <c r="IR127" s="170"/>
      <c r="IS127" s="170"/>
      <c r="IT127" s="170"/>
      <c r="IU127" s="170"/>
      <c r="IV127" s="170"/>
      <c r="IW127" s="170"/>
      <c r="IX127" s="170"/>
      <c r="IY127" s="170"/>
      <c r="IZ127" s="170"/>
      <c r="JA127" s="170"/>
      <c r="JB127" s="170"/>
      <c r="JC127" s="170"/>
      <c r="JD127" s="170"/>
      <c r="JE127" s="170"/>
      <c r="JF127" s="170"/>
      <c r="JG127" s="170"/>
      <c r="JH127" s="170"/>
      <c r="JI127" s="170"/>
      <c r="JJ127" s="170"/>
      <c r="JK127" s="170"/>
      <c r="JL127" s="170"/>
      <c r="JM127" s="170"/>
      <c r="JN127" s="170"/>
      <c r="JO127" s="170"/>
      <c r="JP127" s="170"/>
      <c r="JQ127" s="170"/>
      <c r="JR127" s="170"/>
      <c r="JS127" s="170"/>
      <c r="JT127" s="170"/>
      <c r="JU127" s="170"/>
      <c r="JV127" s="170"/>
      <c r="JW127" s="170"/>
      <c r="JX127" s="170"/>
      <c r="JY127" s="170"/>
      <c r="JZ127" s="170"/>
      <c r="KA127" s="170"/>
      <c r="KB127" s="170"/>
      <c r="KC127" s="170"/>
      <c r="KD127" s="170"/>
      <c r="KE127" s="170"/>
      <c r="KF127" s="170"/>
      <c r="KG127" s="170"/>
      <c r="KH127" s="170"/>
      <c r="KI127" s="170"/>
      <c r="KJ127" s="170"/>
      <c r="KK127" s="170"/>
      <c r="KL127" s="170"/>
      <c r="KM127" s="170"/>
      <c r="KN127" s="170"/>
      <c r="KO127" s="170"/>
      <c r="KP127" s="170"/>
      <c r="KQ127" s="170"/>
      <c r="KR127" s="170"/>
      <c r="KS127" s="170"/>
      <c r="KT127" s="170"/>
      <c r="KU127" s="170"/>
      <c r="KV127" s="170"/>
      <c r="KW127" s="170"/>
      <c r="KX127" s="170"/>
      <c r="KY127" s="170"/>
      <c r="KZ127" s="170"/>
      <c r="LA127" s="170"/>
      <c r="LB127" s="170"/>
      <c r="LC127" s="170"/>
      <c r="LD127" s="170"/>
      <c r="LE127" s="170"/>
      <c r="LF127" s="170"/>
      <c r="LG127" s="170"/>
      <c r="LH127" s="170"/>
      <c r="LI127" s="170"/>
      <c r="LJ127" s="170"/>
      <c r="LK127" s="170"/>
      <c r="LL127" s="170"/>
      <c r="LM127" s="170"/>
      <c r="LN127" s="170"/>
      <c r="LO127" s="170"/>
      <c r="LP127" s="170"/>
      <c r="LQ127" s="170"/>
      <c r="LR127" s="170"/>
      <c r="LS127" s="170"/>
      <c r="LT127" s="170"/>
      <c r="LU127" s="170"/>
      <c r="LV127" s="170"/>
      <c r="LW127" s="170"/>
      <c r="LX127" s="170"/>
      <c r="LY127" s="170"/>
      <c r="LZ127" s="170"/>
      <c r="MA127" s="170"/>
      <c r="MB127" s="170"/>
      <c r="MC127" s="170"/>
      <c r="MD127" s="170"/>
      <c r="ME127" s="170"/>
      <c r="MF127" s="170"/>
      <c r="MG127" s="170"/>
      <c r="MH127" s="170"/>
      <c r="MI127" s="170"/>
      <c r="MJ127" s="170"/>
      <c r="MK127" s="170"/>
      <c r="ML127" s="170"/>
      <c r="MM127" s="170"/>
      <c r="MN127" s="170"/>
      <c r="MO127" s="170"/>
      <c r="MP127" s="170"/>
      <c r="MQ127" s="170"/>
      <c r="MR127" s="170"/>
      <c r="MS127" s="170"/>
      <c r="MT127" s="170"/>
      <c r="MU127" s="170"/>
      <c r="MV127" s="170"/>
      <c r="MW127" s="170"/>
      <c r="MX127" s="170"/>
      <c r="MY127" s="170"/>
      <c r="MZ127" s="170"/>
      <c r="NA127" s="170"/>
      <c r="NB127" s="170"/>
      <c r="NC127" s="170"/>
      <c r="ND127" s="170"/>
      <c r="NE127" s="170"/>
      <c r="NF127" s="170"/>
      <c r="NG127" s="170"/>
      <c r="NH127" s="170"/>
      <c r="NI127" s="170"/>
      <c r="NJ127" s="170"/>
      <c r="NK127" s="170"/>
      <c r="NL127" s="170"/>
      <c r="NM127" s="170"/>
      <c r="NN127" s="170"/>
      <c r="NO127" s="170"/>
      <c r="NP127" s="170"/>
      <c r="NQ127" s="170"/>
      <c r="NR127" s="170"/>
      <c r="NS127" s="170"/>
      <c r="NT127" s="170"/>
      <c r="NU127" s="170"/>
      <c r="NV127" s="170"/>
      <c r="NW127" s="170"/>
      <c r="NX127" s="170"/>
      <c r="NY127" s="170"/>
      <c r="NZ127" s="170"/>
      <c r="OA127" s="170"/>
      <c r="OB127" s="170"/>
      <c r="OC127" s="170"/>
      <c r="OD127" s="170"/>
      <c r="OE127" s="170"/>
      <c r="OF127" s="170"/>
      <c r="OG127" s="170"/>
      <c r="OH127" s="170"/>
      <c r="OI127" s="170"/>
      <c r="OJ127" s="170"/>
      <c r="OK127" s="170"/>
      <c r="OL127" s="170"/>
      <c r="OM127" s="170"/>
      <c r="ON127" s="170"/>
      <c r="OO127" s="170"/>
      <c r="OP127" s="170"/>
      <c r="OQ127" s="170"/>
      <c r="OR127" s="170"/>
      <c r="OS127" s="170"/>
      <c r="OT127" s="170"/>
      <c r="OU127" s="170"/>
      <c r="OV127" s="170"/>
      <c r="OW127" s="170"/>
      <c r="OX127" s="170"/>
      <c r="OY127" s="170"/>
      <c r="OZ127" s="170"/>
      <c r="PA127" s="170"/>
      <c r="PB127" s="170"/>
      <c r="PC127" s="170"/>
      <c r="PD127" s="170"/>
      <c r="PE127" s="170"/>
      <c r="PF127" s="170"/>
      <c r="PG127" s="170"/>
      <c r="PH127" s="170"/>
      <c r="PI127" s="170"/>
      <c r="PJ127" s="170"/>
      <c r="PK127" s="170"/>
      <c r="PL127" s="170"/>
      <c r="PM127" s="170"/>
      <c r="PN127" s="170"/>
      <c r="PO127" s="170"/>
      <c r="PP127" s="170"/>
      <c r="PQ127" s="170"/>
      <c r="PR127" s="170"/>
      <c r="PS127" s="170"/>
      <c r="PT127" s="170"/>
      <c r="PU127" s="170"/>
      <c r="PV127" s="170"/>
      <c r="PW127" s="170"/>
      <c r="PX127" s="170"/>
      <c r="PY127" s="170"/>
      <c r="PZ127" s="170"/>
      <c r="QA127" s="170"/>
      <c r="QB127" s="170"/>
      <c r="QC127" s="170"/>
      <c r="QD127" s="170"/>
      <c r="QE127" s="170"/>
      <c r="QF127" s="170"/>
      <c r="QG127" s="170"/>
      <c r="QH127" s="170"/>
      <c r="QI127" s="170"/>
      <c r="QJ127" s="170"/>
      <c r="QK127" s="170"/>
      <c r="QL127" s="170"/>
      <c r="QM127" s="170"/>
      <c r="QN127" s="170"/>
      <c r="QO127" s="170"/>
      <c r="QP127" s="170"/>
      <c r="QQ127" s="170"/>
      <c r="QR127" s="170"/>
      <c r="QS127" s="170"/>
      <c r="QT127" s="170"/>
      <c r="QU127" s="170"/>
      <c r="QV127" s="170"/>
      <c r="QW127" s="170"/>
      <c r="QX127" s="170"/>
      <c r="QY127" s="170"/>
      <c r="QZ127" s="170"/>
      <c r="RA127" s="170"/>
      <c r="RB127" s="170"/>
      <c r="RC127" s="170"/>
      <c r="RD127" s="170"/>
      <c r="RE127" s="170"/>
      <c r="RF127" s="170"/>
      <c r="RG127" s="170"/>
      <c r="RH127" s="170"/>
      <c r="RI127" s="170"/>
      <c r="RJ127" s="170"/>
      <c r="RK127" s="170"/>
      <c r="RL127" s="170"/>
      <c r="RM127" s="170"/>
      <c r="RN127" s="170"/>
      <c r="RO127" s="170"/>
      <c r="RP127" s="170"/>
      <c r="RQ127" s="170"/>
      <c r="RR127" s="170"/>
      <c r="RS127" s="170"/>
      <c r="RT127" s="170"/>
      <c r="RU127" s="170"/>
      <c r="RV127" s="170"/>
      <c r="RW127" s="170"/>
      <c r="RX127" s="170"/>
      <c r="RY127" s="170"/>
      <c r="RZ127" s="170"/>
      <c r="SA127" s="170"/>
      <c r="SB127" s="170"/>
      <c r="SC127" s="170"/>
      <c r="SD127" s="170"/>
      <c r="SE127" s="170"/>
      <c r="SF127" s="170"/>
      <c r="SG127" s="170"/>
      <c r="SH127" s="170"/>
      <c r="SI127" s="170"/>
      <c r="SJ127" s="170"/>
      <c r="SK127" s="170"/>
      <c r="SL127" s="170"/>
      <c r="SM127" s="170"/>
      <c r="SN127" s="170"/>
      <c r="SO127" s="170"/>
      <c r="SP127" s="170"/>
      <c r="SQ127" s="170"/>
      <c r="SR127" s="170"/>
      <c r="SS127" s="170"/>
      <c r="ST127" s="170"/>
      <c r="SU127" s="170"/>
      <c r="SV127" s="170"/>
      <c r="SW127" s="170"/>
      <c r="SX127" s="170"/>
      <c r="SY127" s="170"/>
      <c r="SZ127" s="170"/>
      <c r="TA127" s="170"/>
      <c r="TB127" s="170"/>
      <c r="TC127" s="170"/>
      <c r="TD127" s="170"/>
      <c r="TE127" s="170"/>
      <c r="TF127" s="170"/>
      <c r="TG127" s="170"/>
      <c r="TH127" s="170"/>
      <c r="TI127" s="170"/>
      <c r="TJ127" s="170"/>
      <c r="TK127" s="170"/>
      <c r="TL127" s="170"/>
      <c r="TM127" s="170"/>
      <c r="TN127" s="170"/>
      <c r="TO127" s="170"/>
      <c r="TP127" s="170"/>
      <c r="TQ127" s="170"/>
      <c r="TR127" s="170"/>
      <c r="TS127" s="170"/>
      <c r="TT127" s="170"/>
      <c r="TU127" s="170"/>
      <c r="TV127" s="170"/>
      <c r="TW127" s="170"/>
      <c r="TX127" s="170"/>
      <c r="TY127" s="170"/>
      <c r="TZ127" s="170"/>
      <c r="UA127" s="170"/>
      <c r="UB127" s="170"/>
      <c r="UC127" s="170"/>
      <c r="UD127" s="170"/>
      <c r="UE127" s="170"/>
      <c r="UF127" s="170"/>
      <c r="UG127" s="170"/>
      <c r="UH127" s="170"/>
      <c r="UI127" s="170"/>
      <c r="UJ127" s="170"/>
      <c r="UK127" s="170"/>
      <c r="UL127" s="170"/>
      <c r="UM127" s="170"/>
      <c r="UN127" s="170"/>
      <c r="UO127" s="170"/>
      <c r="UP127" s="170"/>
      <c r="UQ127" s="170"/>
      <c r="UR127" s="170"/>
      <c r="US127" s="170"/>
      <c r="UT127" s="170"/>
      <c r="UU127" s="170"/>
      <c r="UV127" s="170"/>
      <c r="UW127" s="170"/>
      <c r="UX127" s="170"/>
      <c r="UY127" s="170"/>
      <c r="UZ127" s="170"/>
      <c r="VA127" s="170"/>
      <c r="VB127" s="170"/>
      <c r="VC127" s="170"/>
      <c r="VD127" s="170"/>
      <c r="VE127" s="170"/>
      <c r="VF127" s="170"/>
      <c r="VG127" s="170"/>
      <c r="VH127" s="170"/>
      <c r="VI127" s="170"/>
      <c r="VJ127" s="170"/>
      <c r="VM127" s="171">
        <f>IF(AND($VQ127&gt;0,COUNTA(H127:VJ127)=0),0,IF(AND(COUNTBLANK(D127)=0,CNGE_2024_M1_Secc3!$Q770="X",COUNTA(H127:VJ127)=0),0,IF(AND(COUNTBLANK(D127)=0,CNGE_2024_M1_Secc3!$Q770="",COUNTA(H127:VJ127)&gt;0),0,IF(AND(COUNTBLANK(D127)=1,COUNTA(H127:VJ127)=0),0,1))))</f>
        <v>0</v>
      </c>
      <c r="VN127" s="194">
        <f t="shared" si="1"/>
        <v>0</v>
      </c>
      <c r="VO127" s="200">
        <f>IF(AND(CNGE_2024_M1_Secc3!$Q770="X",COUNTA(H127:VJ127)&gt;0),1,0)</f>
        <v>0</v>
      </c>
      <c r="VP127" s="211">
        <f>IF(SUM(H127:VJ127)=SUM(CNGE_2024_M1_Secc3!S770:AD770),0,1)</f>
        <v>0</v>
      </c>
      <c r="VQ127" s="200">
        <f>IF(COUNTIF(CNGE_2024_M1_Secc3!M181,"NA")&gt;0,1,IF(AND(CNGE_2024_M1_Secc3!S181&lt;&gt;"",CNGE_2024_M1_Secc3!S181&lt;&gt;1),1,0))</f>
        <v>0</v>
      </c>
    </row>
    <row r="128" spans="1:589" customFormat="1" ht="15" customHeight="1">
      <c r="A128" s="115"/>
      <c r="B128" s="87"/>
      <c r="C128" s="118" t="s">
        <v>184</v>
      </c>
      <c r="D128" s="361" t="str">
        <f>IF(CNGE_2024_M1_Secc3!D182="","",CNGE_2024_M1_Secc3!D182)</f>
        <v/>
      </c>
      <c r="E128" s="361"/>
      <c r="F128" s="361"/>
      <c r="G128" s="361"/>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0"/>
      <c r="AY128" s="170"/>
      <c r="AZ128" s="170"/>
      <c r="BA128" s="170"/>
      <c r="BB128" s="170"/>
      <c r="BC128" s="170"/>
      <c r="BD128" s="170"/>
      <c r="BE128" s="170"/>
      <c r="BF128" s="170"/>
      <c r="BG128" s="170"/>
      <c r="BH128" s="170"/>
      <c r="BI128" s="170"/>
      <c r="BJ128" s="170"/>
      <c r="BK128" s="170"/>
      <c r="BL128" s="170"/>
      <c r="BM128" s="170"/>
      <c r="BN128" s="170"/>
      <c r="BO128" s="170"/>
      <c r="BP128" s="170"/>
      <c r="BQ128" s="170"/>
      <c r="BR128" s="170"/>
      <c r="BS128" s="170"/>
      <c r="BT128" s="170"/>
      <c r="BU128" s="170"/>
      <c r="BV128" s="170"/>
      <c r="BW128" s="170"/>
      <c r="BX128" s="170"/>
      <c r="BY128" s="170"/>
      <c r="BZ128" s="170"/>
      <c r="CA128" s="170"/>
      <c r="CB128" s="170"/>
      <c r="CC128" s="170"/>
      <c r="CD128" s="170"/>
      <c r="CE128" s="170"/>
      <c r="CF128" s="170"/>
      <c r="CG128" s="170"/>
      <c r="CH128" s="170"/>
      <c r="CI128" s="170"/>
      <c r="CJ128" s="170"/>
      <c r="CK128" s="170"/>
      <c r="CL128" s="170"/>
      <c r="CM128" s="170"/>
      <c r="CN128" s="170"/>
      <c r="CO128" s="170"/>
      <c r="CP128" s="170"/>
      <c r="CQ128" s="170"/>
      <c r="CR128" s="170"/>
      <c r="CS128" s="170"/>
      <c r="CT128" s="170"/>
      <c r="CU128" s="170"/>
      <c r="CV128" s="170"/>
      <c r="CW128" s="170"/>
      <c r="CX128" s="170"/>
      <c r="CY128" s="170"/>
      <c r="CZ128" s="170"/>
      <c r="DA128" s="170"/>
      <c r="DB128" s="170"/>
      <c r="DC128" s="170"/>
      <c r="DD128" s="170"/>
      <c r="DE128" s="170"/>
      <c r="DF128" s="170"/>
      <c r="DG128" s="170"/>
      <c r="DH128" s="170"/>
      <c r="DI128" s="170"/>
      <c r="DJ128" s="170"/>
      <c r="DK128" s="170"/>
      <c r="DL128" s="170"/>
      <c r="DM128" s="170"/>
      <c r="DN128" s="170"/>
      <c r="DO128" s="170"/>
      <c r="DP128" s="170"/>
      <c r="DQ128" s="170"/>
      <c r="DR128" s="170"/>
      <c r="DS128" s="170"/>
      <c r="DT128" s="170"/>
      <c r="DU128" s="170"/>
      <c r="DV128" s="170"/>
      <c r="DW128" s="170"/>
      <c r="DX128" s="170"/>
      <c r="DY128" s="170"/>
      <c r="DZ128" s="170"/>
      <c r="EA128" s="170"/>
      <c r="EB128" s="170"/>
      <c r="EC128" s="170"/>
      <c r="ED128" s="170"/>
      <c r="EE128" s="170"/>
      <c r="EF128" s="170"/>
      <c r="EG128" s="170"/>
      <c r="EH128" s="170"/>
      <c r="EI128" s="170"/>
      <c r="EJ128" s="170"/>
      <c r="EK128" s="170"/>
      <c r="EL128" s="170"/>
      <c r="EM128" s="170"/>
      <c r="EN128" s="170"/>
      <c r="EO128" s="170"/>
      <c r="EP128" s="170"/>
      <c r="EQ128" s="170"/>
      <c r="ER128" s="170"/>
      <c r="ES128" s="170"/>
      <c r="ET128" s="170"/>
      <c r="EU128" s="170"/>
      <c r="EV128" s="170"/>
      <c r="EW128" s="170"/>
      <c r="EX128" s="170"/>
      <c r="EY128" s="170"/>
      <c r="EZ128" s="170"/>
      <c r="FA128" s="170"/>
      <c r="FB128" s="170"/>
      <c r="FC128" s="170"/>
      <c r="FD128" s="170"/>
      <c r="FE128" s="170"/>
      <c r="FF128" s="170"/>
      <c r="FG128" s="170"/>
      <c r="FH128" s="170"/>
      <c r="FI128" s="170"/>
      <c r="FJ128" s="170"/>
      <c r="FK128" s="170"/>
      <c r="FL128" s="170"/>
      <c r="FM128" s="170"/>
      <c r="FN128" s="170"/>
      <c r="FO128" s="170"/>
      <c r="FP128" s="170"/>
      <c r="FQ128" s="170"/>
      <c r="FR128" s="170"/>
      <c r="FS128" s="170"/>
      <c r="FT128" s="170"/>
      <c r="FU128" s="170"/>
      <c r="FV128" s="170"/>
      <c r="FW128" s="170"/>
      <c r="FX128" s="170"/>
      <c r="FY128" s="170"/>
      <c r="FZ128" s="170"/>
      <c r="GA128" s="170"/>
      <c r="GB128" s="170"/>
      <c r="GC128" s="170"/>
      <c r="GD128" s="170"/>
      <c r="GE128" s="170"/>
      <c r="GF128" s="170"/>
      <c r="GG128" s="170"/>
      <c r="GH128" s="170"/>
      <c r="GI128" s="170"/>
      <c r="GJ128" s="170"/>
      <c r="GK128" s="170"/>
      <c r="GL128" s="170"/>
      <c r="GM128" s="170"/>
      <c r="GN128" s="170"/>
      <c r="GO128" s="170"/>
      <c r="GP128" s="170"/>
      <c r="GQ128" s="170"/>
      <c r="GR128" s="170"/>
      <c r="GS128" s="170"/>
      <c r="GT128" s="170"/>
      <c r="GU128" s="170"/>
      <c r="GV128" s="170"/>
      <c r="GW128" s="170"/>
      <c r="GX128" s="170"/>
      <c r="GY128" s="170"/>
      <c r="GZ128" s="170"/>
      <c r="HA128" s="170"/>
      <c r="HB128" s="170"/>
      <c r="HC128" s="170"/>
      <c r="HD128" s="170"/>
      <c r="HE128" s="170"/>
      <c r="HF128" s="170"/>
      <c r="HG128" s="170"/>
      <c r="HH128" s="170"/>
      <c r="HI128" s="170"/>
      <c r="HJ128" s="170"/>
      <c r="HK128" s="170"/>
      <c r="HL128" s="170"/>
      <c r="HM128" s="170"/>
      <c r="HN128" s="170"/>
      <c r="HO128" s="170"/>
      <c r="HP128" s="170"/>
      <c r="HQ128" s="170"/>
      <c r="HR128" s="170"/>
      <c r="HS128" s="170"/>
      <c r="HT128" s="170"/>
      <c r="HU128" s="170"/>
      <c r="HV128" s="170"/>
      <c r="HW128" s="170"/>
      <c r="HX128" s="170"/>
      <c r="HY128" s="170"/>
      <c r="HZ128" s="170"/>
      <c r="IA128" s="170"/>
      <c r="IB128" s="170"/>
      <c r="IC128" s="170"/>
      <c r="ID128" s="170"/>
      <c r="IE128" s="170"/>
      <c r="IF128" s="170"/>
      <c r="IG128" s="170"/>
      <c r="IH128" s="170"/>
      <c r="II128" s="170"/>
      <c r="IJ128" s="170"/>
      <c r="IK128" s="170"/>
      <c r="IL128" s="170"/>
      <c r="IM128" s="170"/>
      <c r="IN128" s="170"/>
      <c r="IO128" s="170"/>
      <c r="IP128" s="170"/>
      <c r="IQ128" s="170"/>
      <c r="IR128" s="170"/>
      <c r="IS128" s="170"/>
      <c r="IT128" s="170"/>
      <c r="IU128" s="170"/>
      <c r="IV128" s="170"/>
      <c r="IW128" s="170"/>
      <c r="IX128" s="170"/>
      <c r="IY128" s="170"/>
      <c r="IZ128" s="170"/>
      <c r="JA128" s="170"/>
      <c r="JB128" s="170"/>
      <c r="JC128" s="170"/>
      <c r="JD128" s="170"/>
      <c r="JE128" s="170"/>
      <c r="JF128" s="170"/>
      <c r="JG128" s="170"/>
      <c r="JH128" s="170"/>
      <c r="JI128" s="170"/>
      <c r="JJ128" s="170"/>
      <c r="JK128" s="170"/>
      <c r="JL128" s="170"/>
      <c r="JM128" s="170"/>
      <c r="JN128" s="170"/>
      <c r="JO128" s="170"/>
      <c r="JP128" s="170"/>
      <c r="JQ128" s="170"/>
      <c r="JR128" s="170"/>
      <c r="JS128" s="170"/>
      <c r="JT128" s="170"/>
      <c r="JU128" s="170"/>
      <c r="JV128" s="170"/>
      <c r="JW128" s="170"/>
      <c r="JX128" s="170"/>
      <c r="JY128" s="170"/>
      <c r="JZ128" s="170"/>
      <c r="KA128" s="170"/>
      <c r="KB128" s="170"/>
      <c r="KC128" s="170"/>
      <c r="KD128" s="170"/>
      <c r="KE128" s="170"/>
      <c r="KF128" s="170"/>
      <c r="KG128" s="170"/>
      <c r="KH128" s="170"/>
      <c r="KI128" s="170"/>
      <c r="KJ128" s="170"/>
      <c r="KK128" s="170"/>
      <c r="KL128" s="170"/>
      <c r="KM128" s="170"/>
      <c r="KN128" s="170"/>
      <c r="KO128" s="170"/>
      <c r="KP128" s="170"/>
      <c r="KQ128" s="170"/>
      <c r="KR128" s="170"/>
      <c r="KS128" s="170"/>
      <c r="KT128" s="170"/>
      <c r="KU128" s="170"/>
      <c r="KV128" s="170"/>
      <c r="KW128" s="170"/>
      <c r="KX128" s="170"/>
      <c r="KY128" s="170"/>
      <c r="KZ128" s="170"/>
      <c r="LA128" s="170"/>
      <c r="LB128" s="170"/>
      <c r="LC128" s="170"/>
      <c r="LD128" s="170"/>
      <c r="LE128" s="170"/>
      <c r="LF128" s="170"/>
      <c r="LG128" s="170"/>
      <c r="LH128" s="170"/>
      <c r="LI128" s="170"/>
      <c r="LJ128" s="170"/>
      <c r="LK128" s="170"/>
      <c r="LL128" s="170"/>
      <c r="LM128" s="170"/>
      <c r="LN128" s="170"/>
      <c r="LO128" s="170"/>
      <c r="LP128" s="170"/>
      <c r="LQ128" s="170"/>
      <c r="LR128" s="170"/>
      <c r="LS128" s="170"/>
      <c r="LT128" s="170"/>
      <c r="LU128" s="170"/>
      <c r="LV128" s="170"/>
      <c r="LW128" s="170"/>
      <c r="LX128" s="170"/>
      <c r="LY128" s="170"/>
      <c r="LZ128" s="170"/>
      <c r="MA128" s="170"/>
      <c r="MB128" s="170"/>
      <c r="MC128" s="170"/>
      <c r="MD128" s="170"/>
      <c r="ME128" s="170"/>
      <c r="MF128" s="170"/>
      <c r="MG128" s="170"/>
      <c r="MH128" s="170"/>
      <c r="MI128" s="170"/>
      <c r="MJ128" s="170"/>
      <c r="MK128" s="170"/>
      <c r="ML128" s="170"/>
      <c r="MM128" s="170"/>
      <c r="MN128" s="170"/>
      <c r="MO128" s="170"/>
      <c r="MP128" s="170"/>
      <c r="MQ128" s="170"/>
      <c r="MR128" s="170"/>
      <c r="MS128" s="170"/>
      <c r="MT128" s="170"/>
      <c r="MU128" s="170"/>
      <c r="MV128" s="170"/>
      <c r="MW128" s="170"/>
      <c r="MX128" s="170"/>
      <c r="MY128" s="170"/>
      <c r="MZ128" s="170"/>
      <c r="NA128" s="170"/>
      <c r="NB128" s="170"/>
      <c r="NC128" s="170"/>
      <c r="ND128" s="170"/>
      <c r="NE128" s="170"/>
      <c r="NF128" s="170"/>
      <c r="NG128" s="170"/>
      <c r="NH128" s="170"/>
      <c r="NI128" s="170"/>
      <c r="NJ128" s="170"/>
      <c r="NK128" s="170"/>
      <c r="NL128" s="170"/>
      <c r="NM128" s="170"/>
      <c r="NN128" s="170"/>
      <c r="NO128" s="170"/>
      <c r="NP128" s="170"/>
      <c r="NQ128" s="170"/>
      <c r="NR128" s="170"/>
      <c r="NS128" s="170"/>
      <c r="NT128" s="170"/>
      <c r="NU128" s="170"/>
      <c r="NV128" s="170"/>
      <c r="NW128" s="170"/>
      <c r="NX128" s="170"/>
      <c r="NY128" s="170"/>
      <c r="NZ128" s="170"/>
      <c r="OA128" s="170"/>
      <c r="OB128" s="170"/>
      <c r="OC128" s="170"/>
      <c r="OD128" s="170"/>
      <c r="OE128" s="170"/>
      <c r="OF128" s="170"/>
      <c r="OG128" s="170"/>
      <c r="OH128" s="170"/>
      <c r="OI128" s="170"/>
      <c r="OJ128" s="170"/>
      <c r="OK128" s="170"/>
      <c r="OL128" s="170"/>
      <c r="OM128" s="170"/>
      <c r="ON128" s="170"/>
      <c r="OO128" s="170"/>
      <c r="OP128" s="170"/>
      <c r="OQ128" s="170"/>
      <c r="OR128" s="170"/>
      <c r="OS128" s="170"/>
      <c r="OT128" s="170"/>
      <c r="OU128" s="170"/>
      <c r="OV128" s="170"/>
      <c r="OW128" s="170"/>
      <c r="OX128" s="170"/>
      <c r="OY128" s="170"/>
      <c r="OZ128" s="170"/>
      <c r="PA128" s="170"/>
      <c r="PB128" s="170"/>
      <c r="PC128" s="170"/>
      <c r="PD128" s="170"/>
      <c r="PE128" s="170"/>
      <c r="PF128" s="170"/>
      <c r="PG128" s="170"/>
      <c r="PH128" s="170"/>
      <c r="PI128" s="170"/>
      <c r="PJ128" s="170"/>
      <c r="PK128" s="170"/>
      <c r="PL128" s="170"/>
      <c r="PM128" s="170"/>
      <c r="PN128" s="170"/>
      <c r="PO128" s="170"/>
      <c r="PP128" s="170"/>
      <c r="PQ128" s="170"/>
      <c r="PR128" s="170"/>
      <c r="PS128" s="170"/>
      <c r="PT128" s="170"/>
      <c r="PU128" s="170"/>
      <c r="PV128" s="170"/>
      <c r="PW128" s="170"/>
      <c r="PX128" s="170"/>
      <c r="PY128" s="170"/>
      <c r="PZ128" s="170"/>
      <c r="QA128" s="170"/>
      <c r="QB128" s="170"/>
      <c r="QC128" s="170"/>
      <c r="QD128" s="170"/>
      <c r="QE128" s="170"/>
      <c r="QF128" s="170"/>
      <c r="QG128" s="170"/>
      <c r="QH128" s="170"/>
      <c r="QI128" s="170"/>
      <c r="QJ128" s="170"/>
      <c r="QK128" s="170"/>
      <c r="QL128" s="170"/>
      <c r="QM128" s="170"/>
      <c r="QN128" s="170"/>
      <c r="QO128" s="170"/>
      <c r="QP128" s="170"/>
      <c r="QQ128" s="170"/>
      <c r="QR128" s="170"/>
      <c r="QS128" s="170"/>
      <c r="QT128" s="170"/>
      <c r="QU128" s="170"/>
      <c r="QV128" s="170"/>
      <c r="QW128" s="170"/>
      <c r="QX128" s="170"/>
      <c r="QY128" s="170"/>
      <c r="QZ128" s="170"/>
      <c r="RA128" s="170"/>
      <c r="RB128" s="170"/>
      <c r="RC128" s="170"/>
      <c r="RD128" s="170"/>
      <c r="RE128" s="170"/>
      <c r="RF128" s="170"/>
      <c r="RG128" s="170"/>
      <c r="RH128" s="170"/>
      <c r="RI128" s="170"/>
      <c r="RJ128" s="170"/>
      <c r="RK128" s="170"/>
      <c r="RL128" s="170"/>
      <c r="RM128" s="170"/>
      <c r="RN128" s="170"/>
      <c r="RO128" s="170"/>
      <c r="RP128" s="170"/>
      <c r="RQ128" s="170"/>
      <c r="RR128" s="170"/>
      <c r="RS128" s="170"/>
      <c r="RT128" s="170"/>
      <c r="RU128" s="170"/>
      <c r="RV128" s="170"/>
      <c r="RW128" s="170"/>
      <c r="RX128" s="170"/>
      <c r="RY128" s="170"/>
      <c r="RZ128" s="170"/>
      <c r="SA128" s="170"/>
      <c r="SB128" s="170"/>
      <c r="SC128" s="170"/>
      <c r="SD128" s="170"/>
      <c r="SE128" s="170"/>
      <c r="SF128" s="170"/>
      <c r="SG128" s="170"/>
      <c r="SH128" s="170"/>
      <c r="SI128" s="170"/>
      <c r="SJ128" s="170"/>
      <c r="SK128" s="170"/>
      <c r="SL128" s="170"/>
      <c r="SM128" s="170"/>
      <c r="SN128" s="170"/>
      <c r="SO128" s="170"/>
      <c r="SP128" s="170"/>
      <c r="SQ128" s="170"/>
      <c r="SR128" s="170"/>
      <c r="SS128" s="170"/>
      <c r="ST128" s="170"/>
      <c r="SU128" s="170"/>
      <c r="SV128" s="170"/>
      <c r="SW128" s="170"/>
      <c r="SX128" s="170"/>
      <c r="SY128" s="170"/>
      <c r="SZ128" s="170"/>
      <c r="TA128" s="170"/>
      <c r="TB128" s="170"/>
      <c r="TC128" s="170"/>
      <c r="TD128" s="170"/>
      <c r="TE128" s="170"/>
      <c r="TF128" s="170"/>
      <c r="TG128" s="170"/>
      <c r="TH128" s="170"/>
      <c r="TI128" s="170"/>
      <c r="TJ128" s="170"/>
      <c r="TK128" s="170"/>
      <c r="TL128" s="170"/>
      <c r="TM128" s="170"/>
      <c r="TN128" s="170"/>
      <c r="TO128" s="170"/>
      <c r="TP128" s="170"/>
      <c r="TQ128" s="170"/>
      <c r="TR128" s="170"/>
      <c r="TS128" s="170"/>
      <c r="TT128" s="170"/>
      <c r="TU128" s="170"/>
      <c r="TV128" s="170"/>
      <c r="TW128" s="170"/>
      <c r="TX128" s="170"/>
      <c r="TY128" s="170"/>
      <c r="TZ128" s="170"/>
      <c r="UA128" s="170"/>
      <c r="UB128" s="170"/>
      <c r="UC128" s="170"/>
      <c r="UD128" s="170"/>
      <c r="UE128" s="170"/>
      <c r="UF128" s="170"/>
      <c r="UG128" s="170"/>
      <c r="UH128" s="170"/>
      <c r="UI128" s="170"/>
      <c r="UJ128" s="170"/>
      <c r="UK128" s="170"/>
      <c r="UL128" s="170"/>
      <c r="UM128" s="170"/>
      <c r="UN128" s="170"/>
      <c r="UO128" s="170"/>
      <c r="UP128" s="170"/>
      <c r="UQ128" s="170"/>
      <c r="UR128" s="170"/>
      <c r="US128" s="170"/>
      <c r="UT128" s="170"/>
      <c r="UU128" s="170"/>
      <c r="UV128" s="170"/>
      <c r="UW128" s="170"/>
      <c r="UX128" s="170"/>
      <c r="UY128" s="170"/>
      <c r="UZ128" s="170"/>
      <c r="VA128" s="170"/>
      <c r="VB128" s="170"/>
      <c r="VC128" s="170"/>
      <c r="VD128" s="170"/>
      <c r="VE128" s="170"/>
      <c r="VF128" s="170"/>
      <c r="VG128" s="170"/>
      <c r="VH128" s="170"/>
      <c r="VI128" s="170"/>
      <c r="VJ128" s="170"/>
      <c r="VM128" s="171">
        <f>IF(AND($VQ128&gt;0,COUNTA(H128:VJ128)=0),0,IF(AND(COUNTBLANK(D128)=0,CNGE_2024_M1_Secc3!$Q771="X",COUNTA(H128:VJ128)=0),0,IF(AND(COUNTBLANK(D128)=0,CNGE_2024_M1_Secc3!$Q771="",COUNTA(H128:VJ128)&gt;0),0,IF(AND(COUNTBLANK(D128)=1,COUNTA(H128:VJ128)=0),0,1))))</f>
        <v>0</v>
      </c>
      <c r="VN128" s="194">
        <f t="shared" si="1"/>
        <v>0</v>
      </c>
      <c r="VO128" s="200">
        <f>IF(AND(CNGE_2024_M1_Secc3!$Q771="X",COUNTA(H128:VJ128)&gt;0),1,0)</f>
        <v>0</v>
      </c>
      <c r="VP128" s="211">
        <f>IF(SUM(H128:VJ128)=SUM(CNGE_2024_M1_Secc3!S771:AD771),0,1)</f>
        <v>0</v>
      </c>
      <c r="VQ128" s="200">
        <f>IF(COUNTIF(CNGE_2024_M1_Secc3!M182,"NA")&gt;0,1,IF(AND(CNGE_2024_M1_Secc3!S182&lt;&gt;"",CNGE_2024_M1_Secc3!S182&lt;&gt;1),1,0))</f>
        <v>0</v>
      </c>
    </row>
    <row r="129" spans="1:589" customFormat="1" ht="15" customHeight="1">
      <c r="A129" s="115"/>
      <c r="B129" s="87"/>
      <c r="C129" s="118" t="s">
        <v>185</v>
      </c>
      <c r="D129" s="361" t="str">
        <f>IF(CNGE_2024_M1_Secc3!D183="","",CNGE_2024_M1_Secc3!D183)</f>
        <v/>
      </c>
      <c r="E129" s="361"/>
      <c r="F129" s="361"/>
      <c r="G129" s="361"/>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c r="AE129" s="170"/>
      <c r="AF129" s="170"/>
      <c r="AG129" s="170"/>
      <c r="AH129" s="170"/>
      <c r="AI129" s="170"/>
      <c r="AJ129" s="170"/>
      <c r="AK129" s="170"/>
      <c r="AL129" s="170"/>
      <c r="AM129" s="170"/>
      <c r="AN129" s="170"/>
      <c r="AO129" s="170"/>
      <c r="AP129" s="170"/>
      <c r="AQ129" s="170"/>
      <c r="AR129" s="170"/>
      <c r="AS129" s="170"/>
      <c r="AT129" s="170"/>
      <c r="AU129" s="170"/>
      <c r="AV129" s="170"/>
      <c r="AW129" s="170"/>
      <c r="AX129" s="170"/>
      <c r="AY129" s="170"/>
      <c r="AZ129" s="170"/>
      <c r="BA129" s="170"/>
      <c r="BB129" s="170"/>
      <c r="BC129" s="170"/>
      <c r="BD129" s="170"/>
      <c r="BE129" s="170"/>
      <c r="BF129" s="170"/>
      <c r="BG129" s="170"/>
      <c r="BH129" s="170"/>
      <c r="BI129" s="170"/>
      <c r="BJ129" s="170"/>
      <c r="BK129" s="170"/>
      <c r="BL129" s="170"/>
      <c r="BM129" s="170"/>
      <c r="BN129" s="170"/>
      <c r="BO129" s="170"/>
      <c r="BP129" s="170"/>
      <c r="BQ129" s="170"/>
      <c r="BR129" s="170"/>
      <c r="BS129" s="170"/>
      <c r="BT129" s="170"/>
      <c r="BU129" s="170"/>
      <c r="BV129" s="170"/>
      <c r="BW129" s="170"/>
      <c r="BX129" s="170"/>
      <c r="BY129" s="170"/>
      <c r="BZ129" s="170"/>
      <c r="CA129" s="170"/>
      <c r="CB129" s="170"/>
      <c r="CC129" s="170"/>
      <c r="CD129" s="170"/>
      <c r="CE129" s="170"/>
      <c r="CF129" s="170"/>
      <c r="CG129" s="170"/>
      <c r="CH129" s="170"/>
      <c r="CI129" s="170"/>
      <c r="CJ129" s="170"/>
      <c r="CK129" s="170"/>
      <c r="CL129" s="170"/>
      <c r="CM129" s="170"/>
      <c r="CN129" s="170"/>
      <c r="CO129" s="170"/>
      <c r="CP129" s="170"/>
      <c r="CQ129" s="170"/>
      <c r="CR129" s="170"/>
      <c r="CS129" s="170"/>
      <c r="CT129" s="170"/>
      <c r="CU129" s="170"/>
      <c r="CV129" s="170"/>
      <c r="CW129" s="170"/>
      <c r="CX129" s="170"/>
      <c r="CY129" s="170"/>
      <c r="CZ129" s="170"/>
      <c r="DA129" s="170"/>
      <c r="DB129" s="170"/>
      <c r="DC129" s="170"/>
      <c r="DD129" s="170"/>
      <c r="DE129" s="170"/>
      <c r="DF129" s="170"/>
      <c r="DG129" s="170"/>
      <c r="DH129" s="170"/>
      <c r="DI129" s="170"/>
      <c r="DJ129" s="170"/>
      <c r="DK129" s="170"/>
      <c r="DL129" s="170"/>
      <c r="DM129" s="170"/>
      <c r="DN129" s="170"/>
      <c r="DO129" s="170"/>
      <c r="DP129" s="170"/>
      <c r="DQ129" s="170"/>
      <c r="DR129" s="170"/>
      <c r="DS129" s="170"/>
      <c r="DT129" s="170"/>
      <c r="DU129" s="170"/>
      <c r="DV129" s="170"/>
      <c r="DW129" s="170"/>
      <c r="DX129" s="170"/>
      <c r="DY129" s="170"/>
      <c r="DZ129" s="170"/>
      <c r="EA129" s="170"/>
      <c r="EB129" s="170"/>
      <c r="EC129" s="170"/>
      <c r="ED129" s="170"/>
      <c r="EE129" s="170"/>
      <c r="EF129" s="170"/>
      <c r="EG129" s="170"/>
      <c r="EH129" s="170"/>
      <c r="EI129" s="170"/>
      <c r="EJ129" s="170"/>
      <c r="EK129" s="170"/>
      <c r="EL129" s="170"/>
      <c r="EM129" s="170"/>
      <c r="EN129" s="170"/>
      <c r="EO129" s="170"/>
      <c r="EP129" s="170"/>
      <c r="EQ129" s="170"/>
      <c r="ER129" s="170"/>
      <c r="ES129" s="170"/>
      <c r="ET129" s="170"/>
      <c r="EU129" s="170"/>
      <c r="EV129" s="170"/>
      <c r="EW129" s="170"/>
      <c r="EX129" s="170"/>
      <c r="EY129" s="170"/>
      <c r="EZ129" s="170"/>
      <c r="FA129" s="170"/>
      <c r="FB129" s="170"/>
      <c r="FC129" s="170"/>
      <c r="FD129" s="170"/>
      <c r="FE129" s="170"/>
      <c r="FF129" s="170"/>
      <c r="FG129" s="170"/>
      <c r="FH129" s="170"/>
      <c r="FI129" s="170"/>
      <c r="FJ129" s="170"/>
      <c r="FK129" s="170"/>
      <c r="FL129" s="170"/>
      <c r="FM129" s="170"/>
      <c r="FN129" s="170"/>
      <c r="FO129" s="170"/>
      <c r="FP129" s="170"/>
      <c r="FQ129" s="170"/>
      <c r="FR129" s="170"/>
      <c r="FS129" s="170"/>
      <c r="FT129" s="170"/>
      <c r="FU129" s="170"/>
      <c r="FV129" s="170"/>
      <c r="FW129" s="170"/>
      <c r="FX129" s="170"/>
      <c r="FY129" s="170"/>
      <c r="FZ129" s="170"/>
      <c r="GA129" s="170"/>
      <c r="GB129" s="170"/>
      <c r="GC129" s="170"/>
      <c r="GD129" s="170"/>
      <c r="GE129" s="170"/>
      <c r="GF129" s="170"/>
      <c r="GG129" s="170"/>
      <c r="GH129" s="170"/>
      <c r="GI129" s="170"/>
      <c r="GJ129" s="170"/>
      <c r="GK129" s="170"/>
      <c r="GL129" s="170"/>
      <c r="GM129" s="170"/>
      <c r="GN129" s="170"/>
      <c r="GO129" s="170"/>
      <c r="GP129" s="170"/>
      <c r="GQ129" s="170"/>
      <c r="GR129" s="170"/>
      <c r="GS129" s="170"/>
      <c r="GT129" s="170"/>
      <c r="GU129" s="170"/>
      <c r="GV129" s="170"/>
      <c r="GW129" s="170"/>
      <c r="GX129" s="170"/>
      <c r="GY129" s="170"/>
      <c r="GZ129" s="170"/>
      <c r="HA129" s="170"/>
      <c r="HB129" s="170"/>
      <c r="HC129" s="170"/>
      <c r="HD129" s="170"/>
      <c r="HE129" s="170"/>
      <c r="HF129" s="170"/>
      <c r="HG129" s="170"/>
      <c r="HH129" s="170"/>
      <c r="HI129" s="170"/>
      <c r="HJ129" s="170"/>
      <c r="HK129" s="170"/>
      <c r="HL129" s="170"/>
      <c r="HM129" s="170"/>
      <c r="HN129" s="170"/>
      <c r="HO129" s="170"/>
      <c r="HP129" s="170"/>
      <c r="HQ129" s="170"/>
      <c r="HR129" s="170"/>
      <c r="HS129" s="170"/>
      <c r="HT129" s="170"/>
      <c r="HU129" s="170"/>
      <c r="HV129" s="170"/>
      <c r="HW129" s="170"/>
      <c r="HX129" s="170"/>
      <c r="HY129" s="170"/>
      <c r="HZ129" s="170"/>
      <c r="IA129" s="170"/>
      <c r="IB129" s="170"/>
      <c r="IC129" s="170"/>
      <c r="ID129" s="170"/>
      <c r="IE129" s="170"/>
      <c r="IF129" s="170"/>
      <c r="IG129" s="170"/>
      <c r="IH129" s="170"/>
      <c r="II129" s="170"/>
      <c r="IJ129" s="170"/>
      <c r="IK129" s="170"/>
      <c r="IL129" s="170"/>
      <c r="IM129" s="170"/>
      <c r="IN129" s="170"/>
      <c r="IO129" s="170"/>
      <c r="IP129" s="170"/>
      <c r="IQ129" s="170"/>
      <c r="IR129" s="170"/>
      <c r="IS129" s="170"/>
      <c r="IT129" s="170"/>
      <c r="IU129" s="170"/>
      <c r="IV129" s="170"/>
      <c r="IW129" s="170"/>
      <c r="IX129" s="170"/>
      <c r="IY129" s="170"/>
      <c r="IZ129" s="170"/>
      <c r="JA129" s="170"/>
      <c r="JB129" s="170"/>
      <c r="JC129" s="170"/>
      <c r="JD129" s="170"/>
      <c r="JE129" s="170"/>
      <c r="JF129" s="170"/>
      <c r="JG129" s="170"/>
      <c r="JH129" s="170"/>
      <c r="JI129" s="170"/>
      <c r="JJ129" s="170"/>
      <c r="JK129" s="170"/>
      <c r="JL129" s="170"/>
      <c r="JM129" s="170"/>
      <c r="JN129" s="170"/>
      <c r="JO129" s="170"/>
      <c r="JP129" s="170"/>
      <c r="JQ129" s="170"/>
      <c r="JR129" s="170"/>
      <c r="JS129" s="170"/>
      <c r="JT129" s="170"/>
      <c r="JU129" s="170"/>
      <c r="JV129" s="170"/>
      <c r="JW129" s="170"/>
      <c r="JX129" s="170"/>
      <c r="JY129" s="170"/>
      <c r="JZ129" s="170"/>
      <c r="KA129" s="170"/>
      <c r="KB129" s="170"/>
      <c r="KC129" s="170"/>
      <c r="KD129" s="170"/>
      <c r="KE129" s="170"/>
      <c r="KF129" s="170"/>
      <c r="KG129" s="170"/>
      <c r="KH129" s="170"/>
      <c r="KI129" s="170"/>
      <c r="KJ129" s="170"/>
      <c r="KK129" s="170"/>
      <c r="KL129" s="170"/>
      <c r="KM129" s="170"/>
      <c r="KN129" s="170"/>
      <c r="KO129" s="170"/>
      <c r="KP129" s="170"/>
      <c r="KQ129" s="170"/>
      <c r="KR129" s="170"/>
      <c r="KS129" s="170"/>
      <c r="KT129" s="170"/>
      <c r="KU129" s="170"/>
      <c r="KV129" s="170"/>
      <c r="KW129" s="170"/>
      <c r="KX129" s="170"/>
      <c r="KY129" s="170"/>
      <c r="KZ129" s="170"/>
      <c r="LA129" s="170"/>
      <c r="LB129" s="170"/>
      <c r="LC129" s="170"/>
      <c r="LD129" s="170"/>
      <c r="LE129" s="170"/>
      <c r="LF129" s="170"/>
      <c r="LG129" s="170"/>
      <c r="LH129" s="170"/>
      <c r="LI129" s="170"/>
      <c r="LJ129" s="170"/>
      <c r="LK129" s="170"/>
      <c r="LL129" s="170"/>
      <c r="LM129" s="170"/>
      <c r="LN129" s="170"/>
      <c r="LO129" s="170"/>
      <c r="LP129" s="170"/>
      <c r="LQ129" s="170"/>
      <c r="LR129" s="170"/>
      <c r="LS129" s="170"/>
      <c r="LT129" s="170"/>
      <c r="LU129" s="170"/>
      <c r="LV129" s="170"/>
      <c r="LW129" s="170"/>
      <c r="LX129" s="170"/>
      <c r="LY129" s="170"/>
      <c r="LZ129" s="170"/>
      <c r="MA129" s="170"/>
      <c r="MB129" s="170"/>
      <c r="MC129" s="170"/>
      <c r="MD129" s="170"/>
      <c r="ME129" s="170"/>
      <c r="MF129" s="170"/>
      <c r="MG129" s="170"/>
      <c r="MH129" s="170"/>
      <c r="MI129" s="170"/>
      <c r="MJ129" s="170"/>
      <c r="MK129" s="170"/>
      <c r="ML129" s="170"/>
      <c r="MM129" s="170"/>
      <c r="MN129" s="170"/>
      <c r="MO129" s="170"/>
      <c r="MP129" s="170"/>
      <c r="MQ129" s="170"/>
      <c r="MR129" s="170"/>
      <c r="MS129" s="170"/>
      <c r="MT129" s="170"/>
      <c r="MU129" s="170"/>
      <c r="MV129" s="170"/>
      <c r="MW129" s="170"/>
      <c r="MX129" s="170"/>
      <c r="MY129" s="170"/>
      <c r="MZ129" s="170"/>
      <c r="NA129" s="170"/>
      <c r="NB129" s="170"/>
      <c r="NC129" s="170"/>
      <c r="ND129" s="170"/>
      <c r="NE129" s="170"/>
      <c r="NF129" s="170"/>
      <c r="NG129" s="170"/>
      <c r="NH129" s="170"/>
      <c r="NI129" s="170"/>
      <c r="NJ129" s="170"/>
      <c r="NK129" s="170"/>
      <c r="NL129" s="170"/>
      <c r="NM129" s="170"/>
      <c r="NN129" s="170"/>
      <c r="NO129" s="170"/>
      <c r="NP129" s="170"/>
      <c r="NQ129" s="170"/>
      <c r="NR129" s="170"/>
      <c r="NS129" s="170"/>
      <c r="NT129" s="170"/>
      <c r="NU129" s="170"/>
      <c r="NV129" s="170"/>
      <c r="NW129" s="170"/>
      <c r="NX129" s="170"/>
      <c r="NY129" s="170"/>
      <c r="NZ129" s="170"/>
      <c r="OA129" s="170"/>
      <c r="OB129" s="170"/>
      <c r="OC129" s="170"/>
      <c r="OD129" s="170"/>
      <c r="OE129" s="170"/>
      <c r="OF129" s="170"/>
      <c r="OG129" s="170"/>
      <c r="OH129" s="170"/>
      <c r="OI129" s="170"/>
      <c r="OJ129" s="170"/>
      <c r="OK129" s="170"/>
      <c r="OL129" s="170"/>
      <c r="OM129" s="170"/>
      <c r="ON129" s="170"/>
      <c r="OO129" s="170"/>
      <c r="OP129" s="170"/>
      <c r="OQ129" s="170"/>
      <c r="OR129" s="170"/>
      <c r="OS129" s="170"/>
      <c r="OT129" s="170"/>
      <c r="OU129" s="170"/>
      <c r="OV129" s="170"/>
      <c r="OW129" s="170"/>
      <c r="OX129" s="170"/>
      <c r="OY129" s="170"/>
      <c r="OZ129" s="170"/>
      <c r="PA129" s="170"/>
      <c r="PB129" s="170"/>
      <c r="PC129" s="170"/>
      <c r="PD129" s="170"/>
      <c r="PE129" s="170"/>
      <c r="PF129" s="170"/>
      <c r="PG129" s="170"/>
      <c r="PH129" s="170"/>
      <c r="PI129" s="170"/>
      <c r="PJ129" s="170"/>
      <c r="PK129" s="170"/>
      <c r="PL129" s="170"/>
      <c r="PM129" s="170"/>
      <c r="PN129" s="170"/>
      <c r="PO129" s="170"/>
      <c r="PP129" s="170"/>
      <c r="PQ129" s="170"/>
      <c r="PR129" s="170"/>
      <c r="PS129" s="170"/>
      <c r="PT129" s="170"/>
      <c r="PU129" s="170"/>
      <c r="PV129" s="170"/>
      <c r="PW129" s="170"/>
      <c r="PX129" s="170"/>
      <c r="PY129" s="170"/>
      <c r="PZ129" s="170"/>
      <c r="QA129" s="170"/>
      <c r="QB129" s="170"/>
      <c r="QC129" s="170"/>
      <c r="QD129" s="170"/>
      <c r="QE129" s="170"/>
      <c r="QF129" s="170"/>
      <c r="QG129" s="170"/>
      <c r="QH129" s="170"/>
      <c r="QI129" s="170"/>
      <c r="QJ129" s="170"/>
      <c r="QK129" s="170"/>
      <c r="QL129" s="170"/>
      <c r="QM129" s="170"/>
      <c r="QN129" s="170"/>
      <c r="QO129" s="170"/>
      <c r="QP129" s="170"/>
      <c r="QQ129" s="170"/>
      <c r="QR129" s="170"/>
      <c r="QS129" s="170"/>
      <c r="QT129" s="170"/>
      <c r="QU129" s="170"/>
      <c r="QV129" s="170"/>
      <c r="QW129" s="170"/>
      <c r="QX129" s="170"/>
      <c r="QY129" s="170"/>
      <c r="QZ129" s="170"/>
      <c r="RA129" s="170"/>
      <c r="RB129" s="170"/>
      <c r="RC129" s="170"/>
      <c r="RD129" s="170"/>
      <c r="RE129" s="170"/>
      <c r="RF129" s="170"/>
      <c r="RG129" s="170"/>
      <c r="RH129" s="170"/>
      <c r="RI129" s="170"/>
      <c r="RJ129" s="170"/>
      <c r="RK129" s="170"/>
      <c r="RL129" s="170"/>
      <c r="RM129" s="170"/>
      <c r="RN129" s="170"/>
      <c r="RO129" s="170"/>
      <c r="RP129" s="170"/>
      <c r="RQ129" s="170"/>
      <c r="RR129" s="170"/>
      <c r="RS129" s="170"/>
      <c r="RT129" s="170"/>
      <c r="RU129" s="170"/>
      <c r="RV129" s="170"/>
      <c r="RW129" s="170"/>
      <c r="RX129" s="170"/>
      <c r="RY129" s="170"/>
      <c r="RZ129" s="170"/>
      <c r="SA129" s="170"/>
      <c r="SB129" s="170"/>
      <c r="SC129" s="170"/>
      <c r="SD129" s="170"/>
      <c r="SE129" s="170"/>
      <c r="SF129" s="170"/>
      <c r="SG129" s="170"/>
      <c r="SH129" s="170"/>
      <c r="SI129" s="170"/>
      <c r="SJ129" s="170"/>
      <c r="SK129" s="170"/>
      <c r="SL129" s="170"/>
      <c r="SM129" s="170"/>
      <c r="SN129" s="170"/>
      <c r="SO129" s="170"/>
      <c r="SP129" s="170"/>
      <c r="SQ129" s="170"/>
      <c r="SR129" s="170"/>
      <c r="SS129" s="170"/>
      <c r="ST129" s="170"/>
      <c r="SU129" s="170"/>
      <c r="SV129" s="170"/>
      <c r="SW129" s="170"/>
      <c r="SX129" s="170"/>
      <c r="SY129" s="170"/>
      <c r="SZ129" s="170"/>
      <c r="TA129" s="170"/>
      <c r="TB129" s="170"/>
      <c r="TC129" s="170"/>
      <c r="TD129" s="170"/>
      <c r="TE129" s="170"/>
      <c r="TF129" s="170"/>
      <c r="TG129" s="170"/>
      <c r="TH129" s="170"/>
      <c r="TI129" s="170"/>
      <c r="TJ129" s="170"/>
      <c r="TK129" s="170"/>
      <c r="TL129" s="170"/>
      <c r="TM129" s="170"/>
      <c r="TN129" s="170"/>
      <c r="TO129" s="170"/>
      <c r="TP129" s="170"/>
      <c r="TQ129" s="170"/>
      <c r="TR129" s="170"/>
      <c r="TS129" s="170"/>
      <c r="TT129" s="170"/>
      <c r="TU129" s="170"/>
      <c r="TV129" s="170"/>
      <c r="TW129" s="170"/>
      <c r="TX129" s="170"/>
      <c r="TY129" s="170"/>
      <c r="TZ129" s="170"/>
      <c r="UA129" s="170"/>
      <c r="UB129" s="170"/>
      <c r="UC129" s="170"/>
      <c r="UD129" s="170"/>
      <c r="UE129" s="170"/>
      <c r="UF129" s="170"/>
      <c r="UG129" s="170"/>
      <c r="UH129" s="170"/>
      <c r="UI129" s="170"/>
      <c r="UJ129" s="170"/>
      <c r="UK129" s="170"/>
      <c r="UL129" s="170"/>
      <c r="UM129" s="170"/>
      <c r="UN129" s="170"/>
      <c r="UO129" s="170"/>
      <c r="UP129" s="170"/>
      <c r="UQ129" s="170"/>
      <c r="UR129" s="170"/>
      <c r="US129" s="170"/>
      <c r="UT129" s="170"/>
      <c r="UU129" s="170"/>
      <c r="UV129" s="170"/>
      <c r="UW129" s="170"/>
      <c r="UX129" s="170"/>
      <c r="UY129" s="170"/>
      <c r="UZ129" s="170"/>
      <c r="VA129" s="170"/>
      <c r="VB129" s="170"/>
      <c r="VC129" s="170"/>
      <c r="VD129" s="170"/>
      <c r="VE129" s="170"/>
      <c r="VF129" s="170"/>
      <c r="VG129" s="170"/>
      <c r="VH129" s="170"/>
      <c r="VI129" s="170"/>
      <c r="VJ129" s="170"/>
      <c r="VM129" s="171">
        <f>IF(AND($VQ129&gt;0,COUNTA(H129:VJ129)=0),0,IF(AND(COUNTBLANK(D129)=0,CNGE_2024_M1_Secc3!$Q772="X",COUNTA(H129:VJ129)=0),0,IF(AND(COUNTBLANK(D129)=0,CNGE_2024_M1_Secc3!$Q772="",COUNTA(H129:VJ129)&gt;0),0,IF(AND(COUNTBLANK(D129)=1,COUNTA(H129:VJ129)=0),0,1))))</f>
        <v>0</v>
      </c>
      <c r="VN129" s="194">
        <f t="shared" si="1"/>
        <v>0</v>
      </c>
      <c r="VO129" s="200">
        <f>IF(AND(CNGE_2024_M1_Secc3!$Q772="X",COUNTA(H129:VJ129)&gt;0),1,0)</f>
        <v>0</v>
      </c>
      <c r="VP129" s="211">
        <f>IF(SUM(H129:VJ129)=SUM(CNGE_2024_M1_Secc3!S772:AD772),0,1)</f>
        <v>0</v>
      </c>
      <c r="VQ129" s="200">
        <f>IF(COUNTIF(CNGE_2024_M1_Secc3!M183,"NA")&gt;0,1,IF(AND(CNGE_2024_M1_Secc3!S183&lt;&gt;"",CNGE_2024_M1_Secc3!S183&lt;&gt;1),1,0))</f>
        <v>0</v>
      </c>
    </row>
    <row r="130" spans="1:589" customFormat="1" ht="15" customHeight="1">
      <c r="A130" s="115"/>
      <c r="B130" s="87"/>
      <c r="C130" s="118" t="s">
        <v>186</v>
      </c>
      <c r="D130" s="361" t="str">
        <f>IF(CNGE_2024_M1_Secc3!D184="","",CNGE_2024_M1_Secc3!D184)</f>
        <v/>
      </c>
      <c r="E130" s="361"/>
      <c r="F130" s="361"/>
      <c r="G130" s="361"/>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0"/>
      <c r="AY130" s="170"/>
      <c r="AZ130" s="170"/>
      <c r="BA130" s="170"/>
      <c r="BB130" s="170"/>
      <c r="BC130" s="170"/>
      <c r="BD130" s="170"/>
      <c r="BE130" s="170"/>
      <c r="BF130" s="170"/>
      <c r="BG130" s="170"/>
      <c r="BH130" s="170"/>
      <c r="BI130" s="170"/>
      <c r="BJ130" s="170"/>
      <c r="BK130" s="170"/>
      <c r="BL130" s="170"/>
      <c r="BM130" s="170"/>
      <c r="BN130" s="170"/>
      <c r="BO130" s="170"/>
      <c r="BP130" s="170"/>
      <c r="BQ130" s="170"/>
      <c r="BR130" s="170"/>
      <c r="BS130" s="170"/>
      <c r="BT130" s="170"/>
      <c r="BU130" s="170"/>
      <c r="BV130" s="170"/>
      <c r="BW130" s="170"/>
      <c r="BX130" s="170"/>
      <c r="BY130" s="170"/>
      <c r="BZ130" s="170"/>
      <c r="CA130" s="170"/>
      <c r="CB130" s="170"/>
      <c r="CC130" s="170"/>
      <c r="CD130" s="170"/>
      <c r="CE130" s="170"/>
      <c r="CF130" s="170"/>
      <c r="CG130" s="170"/>
      <c r="CH130" s="170"/>
      <c r="CI130" s="170"/>
      <c r="CJ130" s="170"/>
      <c r="CK130" s="170"/>
      <c r="CL130" s="170"/>
      <c r="CM130" s="170"/>
      <c r="CN130" s="170"/>
      <c r="CO130" s="170"/>
      <c r="CP130" s="170"/>
      <c r="CQ130" s="170"/>
      <c r="CR130" s="170"/>
      <c r="CS130" s="170"/>
      <c r="CT130" s="170"/>
      <c r="CU130" s="170"/>
      <c r="CV130" s="170"/>
      <c r="CW130" s="170"/>
      <c r="CX130" s="170"/>
      <c r="CY130" s="170"/>
      <c r="CZ130" s="170"/>
      <c r="DA130" s="170"/>
      <c r="DB130" s="170"/>
      <c r="DC130" s="170"/>
      <c r="DD130" s="170"/>
      <c r="DE130" s="170"/>
      <c r="DF130" s="170"/>
      <c r="DG130" s="170"/>
      <c r="DH130" s="170"/>
      <c r="DI130" s="170"/>
      <c r="DJ130" s="170"/>
      <c r="DK130" s="170"/>
      <c r="DL130" s="170"/>
      <c r="DM130" s="170"/>
      <c r="DN130" s="170"/>
      <c r="DO130" s="170"/>
      <c r="DP130" s="170"/>
      <c r="DQ130" s="170"/>
      <c r="DR130" s="170"/>
      <c r="DS130" s="170"/>
      <c r="DT130" s="170"/>
      <c r="DU130" s="170"/>
      <c r="DV130" s="170"/>
      <c r="DW130" s="170"/>
      <c r="DX130" s="170"/>
      <c r="DY130" s="170"/>
      <c r="DZ130" s="170"/>
      <c r="EA130" s="170"/>
      <c r="EB130" s="170"/>
      <c r="EC130" s="170"/>
      <c r="ED130" s="170"/>
      <c r="EE130" s="170"/>
      <c r="EF130" s="170"/>
      <c r="EG130" s="170"/>
      <c r="EH130" s="170"/>
      <c r="EI130" s="170"/>
      <c r="EJ130" s="170"/>
      <c r="EK130" s="170"/>
      <c r="EL130" s="170"/>
      <c r="EM130" s="170"/>
      <c r="EN130" s="170"/>
      <c r="EO130" s="170"/>
      <c r="EP130" s="170"/>
      <c r="EQ130" s="170"/>
      <c r="ER130" s="170"/>
      <c r="ES130" s="170"/>
      <c r="ET130" s="170"/>
      <c r="EU130" s="170"/>
      <c r="EV130" s="170"/>
      <c r="EW130" s="170"/>
      <c r="EX130" s="170"/>
      <c r="EY130" s="170"/>
      <c r="EZ130" s="170"/>
      <c r="FA130" s="170"/>
      <c r="FB130" s="170"/>
      <c r="FC130" s="170"/>
      <c r="FD130" s="170"/>
      <c r="FE130" s="170"/>
      <c r="FF130" s="170"/>
      <c r="FG130" s="170"/>
      <c r="FH130" s="170"/>
      <c r="FI130" s="170"/>
      <c r="FJ130" s="170"/>
      <c r="FK130" s="170"/>
      <c r="FL130" s="170"/>
      <c r="FM130" s="170"/>
      <c r="FN130" s="170"/>
      <c r="FO130" s="170"/>
      <c r="FP130" s="170"/>
      <c r="FQ130" s="170"/>
      <c r="FR130" s="170"/>
      <c r="FS130" s="170"/>
      <c r="FT130" s="170"/>
      <c r="FU130" s="170"/>
      <c r="FV130" s="170"/>
      <c r="FW130" s="170"/>
      <c r="FX130" s="170"/>
      <c r="FY130" s="170"/>
      <c r="FZ130" s="170"/>
      <c r="GA130" s="170"/>
      <c r="GB130" s="170"/>
      <c r="GC130" s="170"/>
      <c r="GD130" s="170"/>
      <c r="GE130" s="170"/>
      <c r="GF130" s="170"/>
      <c r="GG130" s="170"/>
      <c r="GH130" s="170"/>
      <c r="GI130" s="170"/>
      <c r="GJ130" s="170"/>
      <c r="GK130" s="170"/>
      <c r="GL130" s="170"/>
      <c r="GM130" s="170"/>
      <c r="GN130" s="170"/>
      <c r="GO130" s="170"/>
      <c r="GP130" s="170"/>
      <c r="GQ130" s="170"/>
      <c r="GR130" s="170"/>
      <c r="GS130" s="170"/>
      <c r="GT130" s="170"/>
      <c r="GU130" s="170"/>
      <c r="GV130" s="170"/>
      <c r="GW130" s="170"/>
      <c r="GX130" s="170"/>
      <c r="GY130" s="170"/>
      <c r="GZ130" s="170"/>
      <c r="HA130" s="170"/>
      <c r="HB130" s="170"/>
      <c r="HC130" s="170"/>
      <c r="HD130" s="170"/>
      <c r="HE130" s="170"/>
      <c r="HF130" s="170"/>
      <c r="HG130" s="170"/>
      <c r="HH130" s="170"/>
      <c r="HI130" s="170"/>
      <c r="HJ130" s="170"/>
      <c r="HK130" s="170"/>
      <c r="HL130" s="170"/>
      <c r="HM130" s="170"/>
      <c r="HN130" s="170"/>
      <c r="HO130" s="170"/>
      <c r="HP130" s="170"/>
      <c r="HQ130" s="170"/>
      <c r="HR130" s="170"/>
      <c r="HS130" s="170"/>
      <c r="HT130" s="170"/>
      <c r="HU130" s="170"/>
      <c r="HV130" s="170"/>
      <c r="HW130" s="170"/>
      <c r="HX130" s="170"/>
      <c r="HY130" s="170"/>
      <c r="HZ130" s="170"/>
      <c r="IA130" s="170"/>
      <c r="IB130" s="170"/>
      <c r="IC130" s="170"/>
      <c r="ID130" s="170"/>
      <c r="IE130" s="170"/>
      <c r="IF130" s="170"/>
      <c r="IG130" s="170"/>
      <c r="IH130" s="170"/>
      <c r="II130" s="170"/>
      <c r="IJ130" s="170"/>
      <c r="IK130" s="170"/>
      <c r="IL130" s="170"/>
      <c r="IM130" s="170"/>
      <c r="IN130" s="170"/>
      <c r="IO130" s="170"/>
      <c r="IP130" s="170"/>
      <c r="IQ130" s="170"/>
      <c r="IR130" s="170"/>
      <c r="IS130" s="170"/>
      <c r="IT130" s="170"/>
      <c r="IU130" s="170"/>
      <c r="IV130" s="170"/>
      <c r="IW130" s="170"/>
      <c r="IX130" s="170"/>
      <c r="IY130" s="170"/>
      <c r="IZ130" s="170"/>
      <c r="JA130" s="170"/>
      <c r="JB130" s="170"/>
      <c r="JC130" s="170"/>
      <c r="JD130" s="170"/>
      <c r="JE130" s="170"/>
      <c r="JF130" s="170"/>
      <c r="JG130" s="170"/>
      <c r="JH130" s="170"/>
      <c r="JI130" s="170"/>
      <c r="JJ130" s="170"/>
      <c r="JK130" s="170"/>
      <c r="JL130" s="170"/>
      <c r="JM130" s="170"/>
      <c r="JN130" s="170"/>
      <c r="JO130" s="170"/>
      <c r="JP130" s="170"/>
      <c r="JQ130" s="170"/>
      <c r="JR130" s="170"/>
      <c r="JS130" s="170"/>
      <c r="JT130" s="170"/>
      <c r="JU130" s="170"/>
      <c r="JV130" s="170"/>
      <c r="JW130" s="170"/>
      <c r="JX130" s="170"/>
      <c r="JY130" s="170"/>
      <c r="JZ130" s="170"/>
      <c r="KA130" s="170"/>
      <c r="KB130" s="170"/>
      <c r="KC130" s="170"/>
      <c r="KD130" s="170"/>
      <c r="KE130" s="170"/>
      <c r="KF130" s="170"/>
      <c r="KG130" s="170"/>
      <c r="KH130" s="170"/>
      <c r="KI130" s="170"/>
      <c r="KJ130" s="170"/>
      <c r="KK130" s="170"/>
      <c r="KL130" s="170"/>
      <c r="KM130" s="170"/>
      <c r="KN130" s="170"/>
      <c r="KO130" s="170"/>
      <c r="KP130" s="170"/>
      <c r="KQ130" s="170"/>
      <c r="KR130" s="170"/>
      <c r="KS130" s="170"/>
      <c r="KT130" s="170"/>
      <c r="KU130" s="170"/>
      <c r="KV130" s="170"/>
      <c r="KW130" s="170"/>
      <c r="KX130" s="170"/>
      <c r="KY130" s="170"/>
      <c r="KZ130" s="170"/>
      <c r="LA130" s="170"/>
      <c r="LB130" s="170"/>
      <c r="LC130" s="170"/>
      <c r="LD130" s="170"/>
      <c r="LE130" s="170"/>
      <c r="LF130" s="170"/>
      <c r="LG130" s="170"/>
      <c r="LH130" s="170"/>
      <c r="LI130" s="170"/>
      <c r="LJ130" s="170"/>
      <c r="LK130" s="170"/>
      <c r="LL130" s="170"/>
      <c r="LM130" s="170"/>
      <c r="LN130" s="170"/>
      <c r="LO130" s="170"/>
      <c r="LP130" s="170"/>
      <c r="LQ130" s="170"/>
      <c r="LR130" s="170"/>
      <c r="LS130" s="170"/>
      <c r="LT130" s="170"/>
      <c r="LU130" s="170"/>
      <c r="LV130" s="170"/>
      <c r="LW130" s="170"/>
      <c r="LX130" s="170"/>
      <c r="LY130" s="170"/>
      <c r="LZ130" s="170"/>
      <c r="MA130" s="170"/>
      <c r="MB130" s="170"/>
      <c r="MC130" s="170"/>
      <c r="MD130" s="170"/>
      <c r="ME130" s="170"/>
      <c r="MF130" s="170"/>
      <c r="MG130" s="170"/>
      <c r="MH130" s="170"/>
      <c r="MI130" s="170"/>
      <c r="MJ130" s="170"/>
      <c r="MK130" s="170"/>
      <c r="ML130" s="170"/>
      <c r="MM130" s="170"/>
      <c r="MN130" s="170"/>
      <c r="MO130" s="170"/>
      <c r="MP130" s="170"/>
      <c r="MQ130" s="170"/>
      <c r="MR130" s="170"/>
      <c r="MS130" s="170"/>
      <c r="MT130" s="170"/>
      <c r="MU130" s="170"/>
      <c r="MV130" s="170"/>
      <c r="MW130" s="170"/>
      <c r="MX130" s="170"/>
      <c r="MY130" s="170"/>
      <c r="MZ130" s="170"/>
      <c r="NA130" s="170"/>
      <c r="NB130" s="170"/>
      <c r="NC130" s="170"/>
      <c r="ND130" s="170"/>
      <c r="NE130" s="170"/>
      <c r="NF130" s="170"/>
      <c r="NG130" s="170"/>
      <c r="NH130" s="170"/>
      <c r="NI130" s="170"/>
      <c r="NJ130" s="170"/>
      <c r="NK130" s="170"/>
      <c r="NL130" s="170"/>
      <c r="NM130" s="170"/>
      <c r="NN130" s="170"/>
      <c r="NO130" s="170"/>
      <c r="NP130" s="170"/>
      <c r="NQ130" s="170"/>
      <c r="NR130" s="170"/>
      <c r="NS130" s="170"/>
      <c r="NT130" s="170"/>
      <c r="NU130" s="170"/>
      <c r="NV130" s="170"/>
      <c r="NW130" s="170"/>
      <c r="NX130" s="170"/>
      <c r="NY130" s="170"/>
      <c r="NZ130" s="170"/>
      <c r="OA130" s="170"/>
      <c r="OB130" s="170"/>
      <c r="OC130" s="170"/>
      <c r="OD130" s="170"/>
      <c r="OE130" s="170"/>
      <c r="OF130" s="170"/>
      <c r="OG130" s="170"/>
      <c r="OH130" s="170"/>
      <c r="OI130" s="170"/>
      <c r="OJ130" s="170"/>
      <c r="OK130" s="170"/>
      <c r="OL130" s="170"/>
      <c r="OM130" s="170"/>
      <c r="ON130" s="170"/>
      <c r="OO130" s="170"/>
      <c r="OP130" s="170"/>
      <c r="OQ130" s="170"/>
      <c r="OR130" s="170"/>
      <c r="OS130" s="170"/>
      <c r="OT130" s="170"/>
      <c r="OU130" s="170"/>
      <c r="OV130" s="170"/>
      <c r="OW130" s="170"/>
      <c r="OX130" s="170"/>
      <c r="OY130" s="170"/>
      <c r="OZ130" s="170"/>
      <c r="PA130" s="170"/>
      <c r="PB130" s="170"/>
      <c r="PC130" s="170"/>
      <c r="PD130" s="170"/>
      <c r="PE130" s="170"/>
      <c r="PF130" s="170"/>
      <c r="PG130" s="170"/>
      <c r="PH130" s="170"/>
      <c r="PI130" s="170"/>
      <c r="PJ130" s="170"/>
      <c r="PK130" s="170"/>
      <c r="PL130" s="170"/>
      <c r="PM130" s="170"/>
      <c r="PN130" s="170"/>
      <c r="PO130" s="170"/>
      <c r="PP130" s="170"/>
      <c r="PQ130" s="170"/>
      <c r="PR130" s="170"/>
      <c r="PS130" s="170"/>
      <c r="PT130" s="170"/>
      <c r="PU130" s="170"/>
      <c r="PV130" s="170"/>
      <c r="PW130" s="170"/>
      <c r="PX130" s="170"/>
      <c r="PY130" s="170"/>
      <c r="PZ130" s="170"/>
      <c r="QA130" s="170"/>
      <c r="QB130" s="170"/>
      <c r="QC130" s="170"/>
      <c r="QD130" s="170"/>
      <c r="QE130" s="170"/>
      <c r="QF130" s="170"/>
      <c r="QG130" s="170"/>
      <c r="QH130" s="170"/>
      <c r="QI130" s="170"/>
      <c r="QJ130" s="170"/>
      <c r="QK130" s="170"/>
      <c r="QL130" s="170"/>
      <c r="QM130" s="170"/>
      <c r="QN130" s="170"/>
      <c r="QO130" s="170"/>
      <c r="QP130" s="170"/>
      <c r="QQ130" s="170"/>
      <c r="QR130" s="170"/>
      <c r="QS130" s="170"/>
      <c r="QT130" s="170"/>
      <c r="QU130" s="170"/>
      <c r="QV130" s="170"/>
      <c r="QW130" s="170"/>
      <c r="QX130" s="170"/>
      <c r="QY130" s="170"/>
      <c r="QZ130" s="170"/>
      <c r="RA130" s="170"/>
      <c r="RB130" s="170"/>
      <c r="RC130" s="170"/>
      <c r="RD130" s="170"/>
      <c r="RE130" s="170"/>
      <c r="RF130" s="170"/>
      <c r="RG130" s="170"/>
      <c r="RH130" s="170"/>
      <c r="RI130" s="170"/>
      <c r="RJ130" s="170"/>
      <c r="RK130" s="170"/>
      <c r="RL130" s="170"/>
      <c r="RM130" s="170"/>
      <c r="RN130" s="170"/>
      <c r="RO130" s="170"/>
      <c r="RP130" s="170"/>
      <c r="RQ130" s="170"/>
      <c r="RR130" s="170"/>
      <c r="RS130" s="170"/>
      <c r="RT130" s="170"/>
      <c r="RU130" s="170"/>
      <c r="RV130" s="170"/>
      <c r="RW130" s="170"/>
      <c r="RX130" s="170"/>
      <c r="RY130" s="170"/>
      <c r="RZ130" s="170"/>
      <c r="SA130" s="170"/>
      <c r="SB130" s="170"/>
      <c r="SC130" s="170"/>
      <c r="SD130" s="170"/>
      <c r="SE130" s="170"/>
      <c r="SF130" s="170"/>
      <c r="SG130" s="170"/>
      <c r="SH130" s="170"/>
      <c r="SI130" s="170"/>
      <c r="SJ130" s="170"/>
      <c r="SK130" s="170"/>
      <c r="SL130" s="170"/>
      <c r="SM130" s="170"/>
      <c r="SN130" s="170"/>
      <c r="SO130" s="170"/>
      <c r="SP130" s="170"/>
      <c r="SQ130" s="170"/>
      <c r="SR130" s="170"/>
      <c r="SS130" s="170"/>
      <c r="ST130" s="170"/>
      <c r="SU130" s="170"/>
      <c r="SV130" s="170"/>
      <c r="SW130" s="170"/>
      <c r="SX130" s="170"/>
      <c r="SY130" s="170"/>
      <c r="SZ130" s="170"/>
      <c r="TA130" s="170"/>
      <c r="TB130" s="170"/>
      <c r="TC130" s="170"/>
      <c r="TD130" s="170"/>
      <c r="TE130" s="170"/>
      <c r="TF130" s="170"/>
      <c r="TG130" s="170"/>
      <c r="TH130" s="170"/>
      <c r="TI130" s="170"/>
      <c r="TJ130" s="170"/>
      <c r="TK130" s="170"/>
      <c r="TL130" s="170"/>
      <c r="TM130" s="170"/>
      <c r="TN130" s="170"/>
      <c r="TO130" s="170"/>
      <c r="TP130" s="170"/>
      <c r="TQ130" s="170"/>
      <c r="TR130" s="170"/>
      <c r="TS130" s="170"/>
      <c r="TT130" s="170"/>
      <c r="TU130" s="170"/>
      <c r="TV130" s="170"/>
      <c r="TW130" s="170"/>
      <c r="TX130" s="170"/>
      <c r="TY130" s="170"/>
      <c r="TZ130" s="170"/>
      <c r="UA130" s="170"/>
      <c r="UB130" s="170"/>
      <c r="UC130" s="170"/>
      <c r="UD130" s="170"/>
      <c r="UE130" s="170"/>
      <c r="UF130" s="170"/>
      <c r="UG130" s="170"/>
      <c r="UH130" s="170"/>
      <c r="UI130" s="170"/>
      <c r="UJ130" s="170"/>
      <c r="UK130" s="170"/>
      <c r="UL130" s="170"/>
      <c r="UM130" s="170"/>
      <c r="UN130" s="170"/>
      <c r="UO130" s="170"/>
      <c r="UP130" s="170"/>
      <c r="UQ130" s="170"/>
      <c r="UR130" s="170"/>
      <c r="US130" s="170"/>
      <c r="UT130" s="170"/>
      <c r="UU130" s="170"/>
      <c r="UV130" s="170"/>
      <c r="UW130" s="170"/>
      <c r="UX130" s="170"/>
      <c r="UY130" s="170"/>
      <c r="UZ130" s="170"/>
      <c r="VA130" s="170"/>
      <c r="VB130" s="170"/>
      <c r="VC130" s="170"/>
      <c r="VD130" s="170"/>
      <c r="VE130" s="170"/>
      <c r="VF130" s="170"/>
      <c r="VG130" s="170"/>
      <c r="VH130" s="170"/>
      <c r="VI130" s="170"/>
      <c r="VJ130" s="170"/>
      <c r="VM130" s="171">
        <f>IF(AND($VQ130&gt;0,COUNTA(H130:VJ130)=0),0,IF(AND(COUNTBLANK(D130)=0,CNGE_2024_M1_Secc3!$Q773="X",COUNTA(H130:VJ130)=0),0,IF(AND(COUNTBLANK(D130)=0,CNGE_2024_M1_Secc3!$Q773="",COUNTA(H130:VJ130)&gt;0),0,IF(AND(COUNTBLANK(D130)=1,COUNTA(H130:VJ130)=0),0,1))))</f>
        <v>0</v>
      </c>
      <c r="VN130" s="194">
        <f t="shared" si="1"/>
        <v>0</v>
      </c>
      <c r="VO130" s="200">
        <f>IF(AND(CNGE_2024_M1_Secc3!$Q773="X",COUNTA(H130:VJ130)&gt;0),1,0)</f>
        <v>0</v>
      </c>
      <c r="VP130" s="211">
        <f>IF(SUM(H130:VJ130)=SUM(CNGE_2024_M1_Secc3!S773:AD773),0,1)</f>
        <v>0</v>
      </c>
      <c r="VQ130" s="200">
        <f>IF(COUNTIF(CNGE_2024_M1_Secc3!M184,"NA")&gt;0,1,IF(AND(CNGE_2024_M1_Secc3!S184&lt;&gt;"",CNGE_2024_M1_Secc3!S184&lt;&gt;1),1,0))</f>
        <v>0</v>
      </c>
    </row>
    <row r="131" spans="1:589" customFormat="1" ht="15" customHeight="1">
      <c r="A131" s="115"/>
      <c r="B131" s="87"/>
      <c r="C131" s="118" t="s">
        <v>187</v>
      </c>
      <c r="D131" s="361" t="str">
        <f>IF(CNGE_2024_M1_Secc3!D185="","",CNGE_2024_M1_Secc3!D185)</f>
        <v/>
      </c>
      <c r="E131" s="361"/>
      <c r="F131" s="361"/>
      <c r="G131" s="361"/>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0"/>
      <c r="BT131" s="170"/>
      <c r="BU131" s="170"/>
      <c r="BV131" s="170"/>
      <c r="BW131" s="170"/>
      <c r="BX131" s="170"/>
      <c r="BY131" s="170"/>
      <c r="BZ131" s="170"/>
      <c r="CA131" s="170"/>
      <c r="CB131" s="170"/>
      <c r="CC131" s="170"/>
      <c r="CD131" s="170"/>
      <c r="CE131" s="170"/>
      <c r="CF131" s="170"/>
      <c r="CG131" s="170"/>
      <c r="CH131" s="170"/>
      <c r="CI131" s="170"/>
      <c r="CJ131" s="170"/>
      <c r="CK131" s="170"/>
      <c r="CL131" s="170"/>
      <c r="CM131" s="170"/>
      <c r="CN131" s="170"/>
      <c r="CO131" s="170"/>
      <c r="CP131" s="170"/>
      <c r="CQ131" s="170"/>
      <c r="CR131" s="170"/>
      <c r="CS131" s="170"/>
      <c r="CT131" s="170"/>
      <c r="CU131" s="170"/>
      <c r="CV131" s="170"/>
      <c r="CW131" s="170"/>
      <c r="CX131" s="170"/>
      <c r="CY131" s="170"/>
      <c r="CZ131" s="170"/>
      <c r="DA131" s="170"/>
      <c r="DB131" s="170"/>
      <c r="DC131" s="170"/>
      <c r="DD131" s="170"/>
      <c r="DE131" s="170"/>
      <c r="DF131" s="170"/>
      <c r="DG131" s="170"/>
      <c r="DH131" s="170"/>
      <c r="DI131" s="170"/>
      <c r="DJ131" s="170"/>
      <c r="DK131" s="170"/>
      <c r="DL131" s="170"/>
      <c r="DM131" s="170"/>
      <c r="DN131" s="170"/>
      <c r="DO131" s="170"/>
      <c r="DP131" s="170"/>
      <c r="DQ131" s="170"/>
      <c r="DR131" s="170"/>
      <c r="DS131" s="170"/>
      <c r="DT131" s="170"/>
      <c r="DU131" s="170"/>
      <c r="DV131" s="170"/>
      <c r="DW131" s="170"/>
      <c r="DX131" s="170"/>
      <c r="DY131" s="170"/>
      <c r="DZ131" s="170"/>
      <c r="EA131" s="170"/>
      <c r="EB131" s="170"/>
      <c r="EC131" s="170"/>
      <c r="ED131" s="170"/>
      <c r="EE131" s="170"/>
      <c r="EF131" s="170"/>
      <c r="EG131" s="170"/>
      <c r="EH131" s="170"/>
      <c r="EI131" s="170"/>
      <c r="EJ131" s="170"/>
      <c r="EK131" s="170"/>
      <c r="EL131" s="170"/>
      <c r="EM131" s="170"/>
      <c r="EN131" s="170"/>
      <c r="EO131" s="170"/>
      <c r="EP131" s="170"/>
      <c r="EQ131" s="170"/>
      <c r="ER131" s="170"/>
      <c r="ES131" s="170"/>
      <c r="ET131" s="170"/>
      <c r="EU131" s="170"/>
      <c r="EV131" s="170"/>
      <c r="EW131" s="170"/>
      <c r="EX131" s="170"/>
      <c r="EY131" s="170"/>
      <c r="EZ131" s="170"/>
      <c r="FA131" s="170"/>
      <c r="FB131" s="170"/>
      <c r="FC131" s="170"/>
      <c r="FD131" s="170"/>
      <c r="FE131" s="170"/>
      <c r="FF131" s="170"/>
      <c r="FG131" s="170"/>
      <c r="FH131" s="170"/>
      <c r="FI131" s="170"/>
      <c r="FJ131" s="170"/>
      <c r="FK131" s="170"/>
      <c r="FL131" s="170"/>
      <c r="FM131" s="170"/>
      <c r="FN131" s="170"/>
      <c r="FO131" s="170"/>
      <c r="FP131" s="170"/>
      <c r="FQ131" s="170"/>
      <c r="FR131" s="170"/>
      <c r="FS131" s="170"/>
      <c r="FT131" s="170"/>
      <c r="FU131" s="170"/>
      <c r="FV131" s="170"/>
      <c r="FW131" s="170"/>
      <c r="FX131" s="170"/>
      <c r="FY131" s="170"/>
      <c r="FZ131" s="170"/>
      <c r="GA131" s="170"/>
      <c r="GB131" s="170"/>
      <c r="GC131" s="170"/>
      <c r="GD131" s="170"/>
      <c r="GE131" s="170"/>
      <c r="GF131" s="170"/>
      <c r="GG131" s="170"/>
      <c r="GH131" s="170"/>
      <c r="GI131" s="170"/>
      <c r="GJ131" s="170"/>
      <c r="GK131" s="170"/>
      <c r="GL131" s="170"/>
      <c r="GM131" s="170"/>
      <c r="GN131" s="170"/>
      <c r="GO131" s="170"/>
      <c r="GP131" s="170"/>
      <c r="GQ131" s="170"/>
      <c r="GR131" s="170"/>
      <c r="GS131" s="170"/>
      <c r="GT131" s="170"/>
      <c r="GU131" s="170"/>
      <c r="GV131" s="170"/>
      <c r="GW131" s="170"/>
      <c r="GX131" s="170"/>
      <c r="GY131" s="170"/>
      <c r="GZ131" s="170"/>
      <c r="HA131" s="170"/>
      <c r="HB131" s="170"/>
      <c r="HC131" s="170"/>
      <c r="HD131" s="170"/>
      <c r="HE131" s="170"/>
      <c r="HF131" s="170"/>
      <c r="HG131" s="170"/>
      <c r="HH131" s="170"/>
      <c r="HI131" s="170"/>
      <c r="HJ131" s="170"/>
      <c r="HK131" s="170"/>
      <c r="HL131" s="170"/>
      <c r="HM131" s="170"/>
      <c r="HN131" s="170"/>
      <c r="HO131" s="170"/>
      <c r="HP131" s="170"/>
      <c r="HQ131" s="170"/>
      <c r="HR131" s="170"/>
      <c r="HS131" s="170"/>
      <c r="HT131" s="170"/>
      <c r="HU131" s="170"/>
      <c r="HV131" s="170"/>
      <c r="HW131" s="170"/>
      <c r="HX131" s="170"/>
      <c r="HY131" s="170"/>
      <c r="HZ131" s="170"/>
      <c r="IA131" s="170"/>
      <c r="IB131" s="170"/>
      <c r="IC131" s="170"/>
      <c r="ID131" s="170"/>
      <c r="IE131" s="170"/>
      <c r="IF131" s="170"/>
      <c r="IG131" s="170"/>
      <c r="IH131" s="170"/>
      <c r="II131" s="170"/>
      <c r="IJ131" s="170"/>
      <c r="IK131" s="170"/>
      <c r="IL131" s="170"/>
      <c r="IM131" s="170"/>
      <c r="IN131" s="170"/>
      <c r="IO131" s="170"/>
      <c r="IP131" s="170"/>
      <c r="IQ131" s="170"/>
      <c r="IR131" s="170"/>
      <c r="IS131" s="170"/>
      <c r="IT131" s="170"/>
      <c r="IU131" s="170"/>
      <c r="IV131" s="170"/>
      <c r="IW131" s="170"/>
      <c r="IX131" s="170"/>
      <c r="IY131" s="170"/>
      <c r="IZ131" s="170"/>
      <c r="JA131" s="170"/>
      <c r="JB131" s="170"/>
      <c r="JC131" s="170"/>
      <c r="JD131" s="170"/>
      <c r="JE131" s="170"/>
      <c r="JF131" s="170"/>
      <c r="JG131" s="170"/>
      <c r="JH131" s="170"/>
      <c r="JI131" s="170"/>
      <c r="JJ131" s="170"/>
      <c r="JK131" s="170"/>
      <c r="JL131" s="170"/>
      <c r="JM131" s="170"/>
      <c r="JN131" s="170"/>
      <c r="JO131" s="170"/>
      <c r="JP131" s="170"/>
      <c r="JQ131" s="170"/>
      <c r="JR131" s="170"/>
      <c r="JS131" s="170"/>
      <c r="JT131" s="170"/>
      <c r="JU131" s="170"/>
      <c r="JV131" s="170"/>
      <c r="JW131" s="170"/>
      <c r="JX131" s="170"/>
      <c r="JY131" s="170"/>
      <c r="JZ131" s="170"/>
      <c r="KA131" s="170"/>
      <c r="KB131" s="170"/>
      <c r="KC131" s="170"/>
      <c r="KD131" s="170"/>
      <c r="KE131" s="170"/>
      <c r="KF131" s="170"/>
      <c r="KG131" s="170"/>
      <c r="KH131" s="170"/>
      <c r="KI131" s="170"/>
      <c r="KJ131" s="170"/>
      <c r="KK131" s="170"/>
      <c r="KL131" s="170"/>
      <c r="KM131" s="170"/>
      <c r="KN131" s="170"/>
      <c r="KO131" s="170"/>
      <c r="KP131" s="170"/>
      <c r="KQ131" s="170"/>
      <c r="KR131" s="170"/>
      <c r="KS131" s="170"/>
      <c r="KT131" s="170"/>
      <c r="KU131" s="170"/>
      <c r="KV131" s="170"/>
      <c r="KW131" s="170"/>
      <c r="KX131" s="170"/>
      <c r="KY131" s="170"/>
      <c r="KZ131" s="170"/>
      <c r="LA131" s="170"/>
      <c r="LB131" s="170"/>
      <c r="LC131" s="170"/>
      <c r="LD131" s="170"/>
      <c r="LE131" s="170"/>
      <c r="LF131" s="170"/>
      <c r="LG131" s="170"/>
      <c r="LH131" s="170"/>
      <c r="LI131" s="170"/>
      <c r="LJ131" s="170"/>
      <c r="LK131" s="170"/>
      <c r="LL131" s="170"/>
      <c r="LM131" s="170"/>
      <c r="LN131" s="170"/>
      <c r="LO131" s="170"/>
      <c r="LP131" s="170"/>
      <c r="LQ131" s="170"/>
      <c r="LR131" s="170"/>
      <c r="LS131" s="170"/>
      <c r="LT131" s="170"/>
      <c r="LU131" s="170"/>
      <c r="LV131" s="170"/>
      <c r="LW131" s="170"/>
      <c r="LX131" s="170"/>
      <c r="LY131" s="170"/>
      <c r="LZ131" s="170"/>
      <c r="MA131" s="170"/>
      <c r="MB131" s="170"/>
      <c r="MC131" s="170"/>
      <c r="MD131" s="170"/>
      <c r="ME131" s="170"/>
      <c r="MF131" s="170"/>
      <c r="MG131" s="170"/>
      <c r="MH131" s="170"/>
      <c r="MI131" s="170"/>
      <c r="MJ131" s="170"/>
      <c r="MK131" s="170"/>
      <c r="ML131" s="170"/>
      <c r="MM131" s="170"/>
      <c r="MN131" s="170"/>
      <c r="MO131" s="170"/>
      <c r="MP131" s="170"/>
      <c r="MQ131" s="170"/>
      <c r="MR131" s="170"/>
      <c r="MS131" s="170"/>
      <c r="MT131" s="170"/>
      <c r="MU131" s="170"/>
      <c r="MV131" s="170"/>
      <c r="MW131" s="170"/>
      <c r="MX131" s="170"/>
      <c r="MY131" s="170"/>
      <c r="MZ131" s="170"/>
      <c r="NA131" s="170"/>
      <c r="NB131" s="170"/>
      <c r="NC131" s="170"/>
      <c r="ND131" s="170"/>
      <c r="NE131" s="170"/>
      <c r="NF131" s="170"/>
      <c r="NG131" s="170"/>
      <c r="NH131" s="170"/>
      <c r="NI131" s="170"/>
      <c r="NJ131" s="170"/>
      <c r="NK131" s="170"/>
      <c r="NL131" s="170"/>
      <c r="NM131" s="170"/>
      <c r="NN131" s="170"/>
      <c r="NO131" s="170"/>
      <c r="NP131" s="170"/>
      <c r="NQ131" s="170"/>
      <c r="NR131" s="170"/>
      <c r="NS131" s="170"/>
      <c r="NT131" s="170"/>
      <c r="NU131" s="170"/>
      <c r="NV131" s="170"/>
      <c r="NW131" s="170"/>
      <c r="NX131" s="170"/>
      <c r="NY131" s="170"/>
      <c r="NZ131" s="170"/>
      <c r="OA131" s="170"/>
      <c r="OB131" s="170"/>
      <c r="OC131" s="170"/>
      <c r="OD131" s="170"/>
      <c r="OE131" s="170"/>
      <c r="OF131" s="170"/>
      <c r="OG131" s="170"/>
      <c r="OH131" s="170"/>
      <c r="OI131" s="170"/>
      <c r="OJ131" s="170"/>
      <c r="OK131" s="170"/>
      <c r="OL131" s="170"/>
      <c r="OM131" s="170"/>
      <c r="ON131" s="170"/>
      <c r="OO131" s="170"/>
      <c r="OP131" s="170"/>
      <c r="OQ131" s="170"/>
      <c r="OR131" s="170"/>
      <c r="OS131" s="170"/>
      <c r="OT131" s="170"/>
      <c r="OU131" s="170"/>
      <c r="OV131" s="170"/>
      <c r="OW131" s="170"/>
      <c r="OX131" s="170"/>
      <c r="OY131" s="170"/>
      <c r="OZ131" s="170"/>
      <c r="PA131" s="170"/>
      <c r="PB131" s="170"/>
      <c r="PC131" s="170"/>
      <c r="PD131" s="170"/>
      <c r="PE131" s="170"/>
      <c r="PF131" s="170"/>
      <c r="PG131" s="170"/>
      <c r="PH131" s="170"/>
      <c r="PI131" s="170"/>
      <c r="PJ131" s="170"/>
      <c r="PK131" s="170"/>
      <c r="PL131" s="170"/>
      <c r="PM131" s="170"/>
      <c r="PN131" s="170"/>
      <c r="PO131" s="170"/>
      <c r="PP131" s="170"/>
      <c r="PQ131" s="170"/>
      <c r="PR131" s="170"/>
      <c r="PS131" s="170"/>
      <c r="PT131" s="170"/>
      <c r="PU131" s="170"/>
      <c r="PV131" s="170"/>
      <c r="PW131" s="170"/>
      <c r="PX131" s="170"/>
      <c r="PY131" s="170"/>
      <c r="PZ131" s="170"/>
      <c r="QA131" s="170"/>
      <c r="QB131" s="170"/>
      <c r="QC131" s="170"/>
      <c r="QD131" s="170"/>
      <c r="QE131" s="170"/>
      <c r="QF131" s="170"/>
      <c r="QG131" s="170"/>
      <c r="QH131" s="170"/>
      <c r="QI131" s="170"/>
      <c r="QJ131" s="170"/>
      <c r="QK131" s="170"/>
      <c r="QL131" s="170"/>
      <c r="QM131" s="170"/>
      <c r="QN131" s="170"/>
      <c r="QO131" s="170"/>
      <c r="QP131" s="170"/>
      <c r="QQ131" s="170"/>
      <c r="QR131" s="170"/>
      <c r="QS131" s="170"/>
      <c r="QT131" s="170"/>
      <c r="QU131" s="170"/>
      <c r="QV131" s="170"/>
      <c r="QW131" s="170"/>
      <c r="QX131" s="170"/>
      <c r="QY131" s="170"/>
      <c r="QZ131" s="170"/>
      <c r="RA131" s="170"/>
      <c r="RB131" s="170"/>
      <c r="RC131" s="170"/>
      <c r="RD131" s="170"/>
      <c r="RE131" s="170"/>
      <c r="RF131" s="170"/>
      <c r="RG131" s="170"/>
      <c r="RH131" s="170"/>
      <c r="RI131" s="170"/>
      <c r="RJ131" s="170"/>
      <c r="RK131" s="170"/>
      <c r="RL131" s="170"/>
      <c r="RM131" s="170"/>
      <c r="RN131" s="170"/>
      <c r="RO131" s="170"/>
      <c r="RP131" s="170"/>
      <c r="RQ131" s="170"/>
      <c r="RR131" s="170"/>
      <c r="RS131" s="170"/>
      <c r="RT131" s="170"/>
      <c r="RU131" s="170"/>
      <c r="RV131" s="170"/>
      <c r="RW131" s="170"/>
      <c r="RX131" s="170"/>
      <c r="RY131" s="170"/>
      <c r="RZ131" s="170"/>
      <c r="SA131" s="170"/>
      <c r="SB131" s="170"/>
      <c r="SC131" s="170"/>
      <c r="SD131" s="170"/>
      <c r="SE131" s="170"/>
      <c r="SF131" s="170"/>
      <c r="SG131" s="170"/>
      <c r="SH131" s="170"/>
      <c r="SI131" s="170"/>
      <c r="SJ131" s="170"/>
      <c r="SK131" s="170"/>
      <c r="SL131" s="170"/>
      <c r="SM131" s="170"/>
      <c r="SN131" s="170"/>
      <c r="SO131" s="170"/>
      <c r="SP131" s="170"/>
      <c r="SQ131" s="170"/>
      <c r="SR131" s="170"/>
      <c r="SS131" s="170"/>
      <c r="ST131" s="170"/>
      <c r="SU131" s="170"/>
      <c r="SV131" s="170"/>
      <c r="SW131" s="170"/>
      <c r="SX131" s="170"/>
      <c r="SY131" s="170"/>
      <c r="SZ131" s="170"/>
      <c r="TA131" s="170"/>
      <c r="TB131" s="170"/>
      <c r="TC131" s="170"/>
      <c r="TD131" s="170"/>
      <c r="TE131" s="170"/>
      <c r="TF131" s="170"/>
      <c r="TG131" s="170"/>
      <c r="TH131" s="170"/>
      <c r="TI131" s="170"/>
      <c r="TJ131" s="170"/>
      <c r="TK131" s="170"/>
      <c r="TL131" s="170"/>
      <c r="TM131" s="170"/>
      <c r="TN131" s="170"/>
      <c r="TO131" s="170"/>
      <c r="TP131" s="170"/>
      <c r="TQ131" s="170"/>
      <c r="TR131" s="170"/>
      <c r="TS131" s="170"/>
      <c r="TT131" s="170"/>
      <c r="TU131" s="170"/>
      <c r="TV131" s="170"/>
      <c r="TW131" s="170"/>
      <c r="TX131" s="170"/>
      <c r="TY131" s="170"/>
      <c r="TZ131" s="170"/>
      <c r="UA131" s="170"/>
      <c r="UB131" s="170"/>
      <c r="UC131" s="170"/>
      <c r="UD131" s="170"/>
      <c r="UE131" s="170"/>
      <c r="UF131" s="170"/>
      <c r="UG131" s="170"/>
      <c r="UH131" s="170"/>
      <c r="UI131" s="170"/>
      <c r="UJ131" s="170"/>
      <c r="UK131" s="170"/>
      <c r="UL131" s="170"/>
      <c r="UM131" s="170"/>
      <c r="UN131" s="170"/>
      <c r="UO131" s="170"/>
      <c r="UP131" s="170"/>
      <c r="UQ131" s="170"/>
      <c r="UR131" s="170"/>
      <c r="US131" s="170"/>
      <c r="UT131" s="170"/>
      <c r="UU131" s="170"/>
      <c r="UV131" s="170"/>
      <c r="UW131" s="170"/>
      <c r="UX131" s="170"/>
      <c r="UY131" s="170"/>
      <c r="UZ131" s="170"/>
      <c r="VA131" s="170"/>
      <c r="VB131" s="170"/>
      <c r="VC131" s="170"/>
      <c r="VD131" s="170"/>
      <c r="VE131" s="170"/>
      <c r="VF131" s="170"/>
      <c r="VG131" s="170"/>
      <c r="VH131" s="170"/>
      <c r="VI131" s="170"/>
      <c r="VJ131" s="170"/>
      <c r="VM131" s="171">
        <f>IF(AND($VQ131&gt;0,COUNTA(H131:VJ131)=0),0,IF(AND(COUNTBLANK(D131)=0,CNGE_2024_M1_Secc3!$Q774="X",COUNTA(H131:VJ131)=0),0,IF(AND(COUNTBLANK(D131)=0,CNGE_2024_M1_Secc3!$Q774="",COUNTA(H131:VJ131)&gt;0),0,IF(AND(COUNTBLANK(D131)=1,COUNTA(H131:VJ131)=0),0,1))))</f>
        <v>0</v>
      </c>
      <c r="VN131" s="194">
        <f t="shared" si="1"/>
        <v>0</v>
      </c>
      <c r="VO131" s="200">
        <f>IF(AND(CNGE_2024_M1_Secc3!$Q774="X",COUNTA(H131:VJ131)&gt;0),1,0)</f>
        <v>0</v>
      </c>
      <c r="VP131" s="211">
        <f>IF(SUM(H131:VJ131)=SUM(CNGE_2024_M1_Secc3!S774:AD774),0,1)</f>
        <v>0</v>
      </c>
      <c r="VQ131" s="200">
        <f>IF(COUNTIF(CNGE_2024_M1_Secc3!M185,"NA")&gt;0,1,IF(AND(CNGE_2024_M1_Secc3!S185&lt;&gt;"",CNGE_2024_M1_Secc3!S185&lt;&gt;1),1,0))</f>
        <v>0</v>
      </c>
    </row>
    <row r="132" spans="1:589" customFormat="1" ht="15" customHeight="1">
      <c r="A132" s="115"/>
      <c r="B132" s="87"/>
      <c r="C132" s="118" t="s">
        <v>188</v>
      </c>
      <c r="D132" s="361" t="str">
        <f>IF(CNGE_2024_M1_Secc3!D186="","",CNGE_2024_M1_Secc3!D186)</f>
        <v/>
      </c>
      <c r="E132" s="361"/>
      <c r="F132" s="361"/>
      <c r="G132" s="361"/>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c r="AE132" s="170"/>
      <c r="AF132" s="170"/>
      <c r="AG132" s="170"/>
      <c r="AH132" s="170"/>
      <c r="AI132" s="170"/>
      <c r="AJ132" s="170"/>
      <c r="AK132" s="170"/>
      <c r="AL132" s="170"/>
      <c r="AM132" s="170"/>
      <c r="AN132" s="170"/>
      <c r="AO132" s="170"/>
      <c r="AP132" s="170"/>
      <c r="AQ132" s="170"/>
      <c r="AR132" s="170"/>
      <c r="AS132" s="170"/>
      <c r="AT132" s="170"/>
      <c r="AU132" s="170"/>
      <c r="AV132" s="170"/>
      <c r="AW132" s="170"/>
      <c r="AX132" s="170"/>
      <c r="AY132" s="170"/>
      <c r="AZ132" s="170"/>
      <c r="BA132" s="170"/>
      <c r="BB132" s="170"/>
      <c r="BC132" s="170"/>
      <c r="BD132" s="170"/>
      <c r="BE132" s="170"/>
      <c r="BF132" s="170"/>
      <c r="BG132" s="170"/>
      <c r="BH132" s="170"/>
      <c r="BI132" s="170"/>
      <c r="BJ132" s="170"/>
      <c r="BK132" s="170"/>
      <c r="BL132" s="170"/>
      <c r="BM132" s="170"/>
      <c r="BN132" s="170"/>
      <c r="BO132" s="170"/>
      <c r="BP132" s="170"/>
      <c r="BQ132" s="170"/>
      <c r="BR132" s="170"/>
      <c r="BS132" s="170"/>
      <c r="BT132" s="170"/>
      <c r="BU132" s="170"/>
      <c r="BV132" s="170"/>
      <c r="BW132" s="170"/>
      <c r="BX132" s="170"/>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0"/>
      <c r="FU132" s="170"/>
      <c r="FV132" s="170"/>
      <c r="FW132" s="170"/>
      <c r="FX132" s="170"/>
      <c r="FY132" s="170"/>
      <c r="FZ132" s="170"/>
      <c r="GA132" s="170"/>
      <c r="GB132" s="170"/>
      <c r="GC132" s="170"/>
      <c r="GD132" s="170"/>
      <c r="GE132" s="170"/>
      <c r="GF132" s="170"/>
      <c r="GG132" s="170"/>
      <c r="GH132" s="170"/>
      <c r="GI132" s="170"/>
      <c r="GJ132" s="170"/>
      <c r="GK132" s="170"/>
      <c r="GL132" s="170"/>
      <c r="GM132" s="170"/>
      <c r="GN132" s="170"/>
      <c r="GO132" s="170"/>
      <c r="GP132" s="170"/>
      <c r="GQ132" s="170"/>
      <c r="GR132" s="170"/>
      <c r="GS132" s="170"/>
      <c r="GT132" s="170"/>
      <c r="GU132" s="170"/>
      <c r="GV132" s="170"/>
      <c r="GW132" s="170"/>
      <c r="GX132" s="170"/>
      <c r="GY132" s="170"/>
      <c r="GZ132" s="170"/>
      <c r="HA132" s="170"/>
      <c r="HB132" s="170"/>
      <c r="HC132" s="170"/>
      <c r="HD132" s="170"/>
      <c r="HE132" s="170"/>
      <c r="HF132" s="170"/>
      <c r="HG132" s="170"/>
      <c r="HH132" s="170"/>
      <c r="HI132" s="170"/>
      <c r="HJ132" s="170"/>
      <c r="HK132" s="170"/>
      <c r="HL132" s="170"/>
      <c r="HM132" s="170"/>
      <c r="HN132" s="170"/>
      <c r="HO132" s="170"/>
      <c r="HP132" s="170"/>
      <c r="HQ132" s="170"/>
      <c r="HR132" s="170"/>
      <c r="HS132" s="170"/>
      <c r="HT132" s="170"/>
      <c r="HU132" s="170"/>
      <c r="HV132" s="170"/>
      <c r="HW132" s="170"/>
      <c r="HX132" s="170"/>
      <c r="HY132" s="170"/>
      <c r="HZ132" s="170"/>
      <c r="IA132" s="170"/>
      <c r="IB132" s="170"/>
      <c r="IC132" s="170"/>
      <c r="ID132" s="170"/>
      <c r="IE132" s="170"/>
      <c r="IF132" s="170"/>
      <c r="IG132" s="170"/>
      <c r="IH132" s="170"/>
      <c r="II132" s="170"/>
      <c r="IJ132" s="170"/>
      <c r="IK132" s="170"/>
      <c r="IL132" s="170"/>
      <c r="IM132" s="170"/>
      <c r="IN132" s="170"/>
      <c r="IO132" s="170"/>
      <c r="IP132" s="170"/>
      <c r="IQ132" s="170"/>
      <c r="IR132" s="170"/>
      <c r="IS132" s="170"/>
      <c r="IT132" s="170"/>
      <c r="IU132" s="170"/>
      <c r="IV132" s="170"/>
      <c r="IW132" s="170"/>
      <c r="IX132" s="170"/>
      <c r="IY132" s="170"/>
      <c r="IZ132" s="170"/>
      <c r="JA132" s="170"/>
      <c r="JB132" s="170"/>
      <c r="JC132" s="170"/>
      <c r="JD132" s="170"/>
      <c r="JE132" s="170"/>
      <c r="JF132" s="170"/>
      <c r="JG132" s="170"/>
      <c r="JH132" s="170"/>
      <c r="JI132" s="170"/>
      <c r="JJ132" s="170"/>
      <c r="JK132" s="170"/>
      <c r="JL132" s="170"/>
      <c r="JM132" s="170"/>
      <c r="JN132" s="170"/>
      <c r="JO132" s="170"/>
      <c r="JP132" s="170"/>
      <c r="JQ132" s="170"/>
      <c r="JR132" s="170"/>
      <c r="JS132" s="170"/>
      <c r="JT132" s="170"/>
      <c r="JU132" s="170"/>
      <c r="JV132" s="170"/>
      <c r="JW132" s="170"/>
      <c r="JX132" s="170"/>
      <c r="JY132" s="170"/>
      <c r="JZ132" s="170"/>
      <c r="KA132" s="170"/>
      <c r="KB132" s="170"/>
      <c r="KC132" s="170"/>
      <c r="KD132" s="170"/>
      <c r="KE132" s="170"/>
      <c r="KF132" s="170"/>
      <c r="KG132" s="170"/>
      <c r="KH132" s="170"/>
      <c r="KI132" s="170"/>
      <c r="KJ132" s="170"/>
      <c r="KK132" s="170"/>
      <c r="KL132" s="170"/>
      <c r="KM132" s="170"/>
      <c r="KN132" s="170"/>
      <c r="KO132" s="170"/>
      <c r="KP132" s="170"/>
      <c r="KQ132" s="170"/>
      <c r="KR132" s="170"/>
      <c r="KS132" s="170"/>
      <c r="KT132" s="170"/>
      <c r="KU132" s="170"/>
      <c r="KV132" s="170"/>
      <c r="KW132" s="170"/>
      <c r="KX132" s="170"/>
      <c r="KY132" s="170"/>
      <c r="KZ132" s="170"/>
      <c r="LA132" s="170"/>
      <c r="LB132" s="170"/>
      <c r="LC132" s="170"/>
      <c r="LD132" s="170"/>
      <c r="LE132" s="170"/>
      <c r="LF132" s="170"/>
      <c r="LG132" s="170"/>
      <c r="LH132" s="170"/>
      <c r="LI132" s="170"/>
      <c r="LJ132" s="170"/>
      <c r="LK132" s="170"/>
      <c r="LL132" s="170"/>
      <c r="LM132" s="170"/>
      <c r="LN132" s="170"/>
      <c r="LO132" s="170"/>
      <c r="LP132" s="170"/>
      <c r="LQ132" s="170"/>
      <c r="LR132" s="170"/>
      <c r="LS132" s="170"/>
      <c r="LT132" s="170"/>
      <c r="LU132" s="170"/>
      <c r="LV132" s="170"/>
      <c r="LW132" s="170"/>
      <c r="LX132" s="170"/>
      <c r="LY132" s="170"/>
      <c r="LZ132" s="170"/>
      <c r="MA132" s="170"/>
      <c r="MB132" s="170"/>
      <c r="MC132" s="170"/>
      <c r="MD132" s="170"/>
      <c r="ME132" s="170"/>
      <c r="MF132" s="170"/>
      <c r="MG132" s="170"/>
      <c r="MH132" s="170"/>
      <c r="MI132" s="170"/>
      <c r="MJ132" s="170"/>
      <c r="MK132" s="170"/>
      <c r="ML132" s="170"/>
      <c r="MM132" s="170"/>
      <c r="MN132" s="170"/>
      <c r="MO132" s="170"/>
      <c r="MP132" s="170"/>
      <c r="MQ132" s="170"/>
      <c r="MR132" s="170"/>
      <c r="MS132" s="170"/>
      <c r="MT132" s="170"/>
      <c r="MU132" s="170"/>
      <c r="MV132" s="170"/>
      <c r="MW132" s="170"/>
      <c r="MX132" s="170"/>
      <c r="MY132" s="170"/>
      <c r="MZ132" s="170"/>
      <c r="NA132" s="170"/>
      <c r="NB132" s="170"/>
      <c r="NC132" s="170"/>
      <c r="ND132" s="170"/>
      <c r="NE132" s="170"/>
      <c r="NF132" s="170"/>
      <c r="NG132" s="170"/>
      <c r="NH132" s="170"/>
      <c r="NI132" s="170"/>
      <c r="NJ132" s="170"/>
      <c r="NK132" s="170"/>
      <c r="NL132" s="170"/>
      <c r="NM132" s="170"/>
      <c r="NN132" s="170"/>
      <c r="NO132" s="170"/>
      <c r="NP132" s="170"/>
      <c r="NQ132" s="170"/>
      <c r="NR132" s="170"/>
      <c r="NS132" s="170"/>
      <c r="NT132" s="170"/>
      <c r="NU132" s="170"/>
      <c r="NV132" s="170"/>
      <c r="NW132" s="170"/>
      <c r="NX132" s="170"/>
      <c r="NY132" s="170"/>
      <c r="NZ132" s="170"/>
      <c r="OA132" s="170"/>
      <c r="OB132" s="170"/>
      <c r="OC132" s="170"/>
      <c r="OD132" s="170"/>
      <c r="OE132" s="170"/>
      <c r="OF132" s="170"/>
      <c r="OG132" s="170"/>
      <c r="OH132" s="170"/>
      <c r="OI132" s="170"/>
      <c r="OJ132" s="170"/>
      <c r="OK132" s="170"/>
      <c r="OL132" s="170"/>
      <c r="OM132" s="170"/>
      <c r="ON132" s="170"/>
      <c r="OO132" s="170"/>
      <c r="OP132" s="170"/>
      <c r="OQ132" s="170"/>
      <c r="OR132" s="170"/>
      <c r="OS132" s="170"/>
      <c r="OT132" s="170"/>
      <c r="OU132" s="170"/>
      <c r="OV132" s="170"/>
      <c r="OW132" s="170"/>
      <c r="OX132" s="170"/>
      <c r="OY132" s="170"/>
      <c r="OZ132" s="170"/>
      <c r="PA132" s="170"/>
      <c r="PB132" s="170"/>
      <c r="PC132" s="170"/>
      <c r="PD132" s="170"/>
      <c r="PE132" s="170"/>
      <c r="PF132" s="170"/>
      <c r="PG132" s="170"/>
      <c r="PH132" s="170"/>
      <c r="PI132" s="170"/>
      <c r="PJ132" s="170"/>
      <c r="PK132" s="170"/>
      <c r="PL132" s="170"/>
      <c r="PM132" s="170"/>
      <c r="PN132" s="170"/>
      <c r="PO132" s="170"/>
      <c r="PP132" s="170"/>
      <c r="PQ132" s="170"/>
      <c r="PR132" s="170"/>
      <c r="PS132" s="170"/>
      <c r="PT132" s="170"/>
      <c r="PU132" s="170"/>
      <c r="PV132" s="170"/>
      <c r="PW132" s="170"/>
      <c r="PX132" s="170"/>
      <c r="PY132" s="170"/>
      <c r="PZ132" s="170"/>
      <c r="QA132" s="170"/>
      <c r="QB132" s="170"/>
      <c r="QC132" s="170"/>
      <c r="QD132" s="170"/>
      <c r="QE132" s="170"/>
      <c r="QF132" s="170"/>
      <c r="QG132" s="170"/>
      <c r="QH132" s="170"/>
      <c r="QI132" s="170"/>
      <c r="QJ132" s="170"/>
      <c r="QK132" s="170"/>
      <c r="QL132" s="170"/>
      <c r="QM132" s="170"/>
      <c r="QN132" s="170"/>
      <c r="QO132" s="170"/>
      <c r="QP132" s="170"/>
      <c r="QQ132" s="170"/>
      <c r="QR132" s="170"/>
      <c r="QS132" s="170"/>
      <c r="QT132" s="170"/>
      <c r="QU132" s="170"/>
      <c r="QV132" s="170"/>
      <c r="QW132" s="170"/>
      <c r="QX132" s="170"/>
      <c r="QY132" s="170"/>
      <c r="QZ132" s="170"/>
      <c r="RA132" s="170"/>
      <c r="RB132" s="170"/>
      <c r="RC132" s="170"/>
      <c r="RD132" s="170"/>
      <c r="RE132" s="170"/>
      <c r="RF132" s="170"/>
      <c r="RG132" s="170"/>
      <c r="RH132" s="170"/>
      <c r="RI132" s="170"/>
      <c r="RJ132" s="170"/>
      <c r="RK132" s="170"/>
      <c r="RL132" s="170"/>
      <c r="RM132" s="170"/>
      <c r="RN132" s="170"/>
      <c r="RO132" s="170"/>
      <c r="RP132" s="170"/>
      <c r="RQ132" s="170"/>
      <c r="RR132" s="170"/>
      <c r="RS132" s="170"/>
      <c r="RT132" s="170"/>
      <c r="RU132" s="170"/>
      <c r="RV132" s="170"/>
      <c r="RW132" s="170"/>
      <c r="RX132" s="170"/>
      <c r="RY132" s="170"/>
      <c r="RZ132" s="170"/>
      <c r="SA132" s="170"/>
      <c r="SB132" s="170"/>
      <c r="SC132" s="170"/>
      <c r="SD132" s="170"/>
      <c r="SE132" s="170"/>
      <c r="SF132" s="170"/>
      <c r="SG132" s="170"/>
      <c r="SH132" s="170"/>
      <c r="SI132" s="170"/>
      <c r="SJ132" s="170"/>
      <c r="SK132" s="170"/>
      <c r="SL132" s="170"/>
      <c r="SM132" s="170"/>
      <c r="SN132" s="170"/>
      <c r="SO132" s="170"/>
      <c r="SP132" s="170"/>
      <c r="SQ132" s="170"/>
      <c r="SR132" s="170"/>
      <c r="SS132" s="170"/>
      <c r="ST132" s="170"/>
      <c r="SU132" s="170"/>
      <c r="SV132" s="170"/>
      <c r="SW132" s="170"/>
      <c r="SX132" s="170"/>
      <c r="SY132" s="170"/>
      <c r="SZ132" s="170"/>
      <c r="TA132" s="170"/>
      <c r="TB132" s="170"/>
      <c r="TC132" s="170"/>
      <c r="TD132" s="170"/>
      <c r="TE132" s="170"/>
      <c r="TF132" s="170"/>
      <c r="TG132" s="170"/>
      <c r="TH132" s="170"/>
      <c r="TI132" s="170"/>
      <c r="TJ132" s="170"/>
      <c r="TK132" s="170"/>
      <c r="TL132" s="170"/>
      <c r="TM132" s="170"/>
      <c r="TN132" s="170"/>
      <c r="TO132" s="170"/>
      <c r="TP132" s="170"/>
      <c r="TQ132" s="170"/>
      <c r="TR132" s="170"/>
      <c r="TS132" s="170"/>
      <c r="TT132" s="170"/>
      <c r="TU132" s="170"/>
      <c r="TV132" s="170"/>
      <c r="TW132" s="170"/>
      <c r="TX132" s="170"/>
      <c r="TY132" s="170"/>
      <c r="TZ132" s="170"/>
      <c r="UA132" s="170"/>
      <c r="UB132" s="170"/>
      <c r="UC132" s="170"/>
      <c r="UD132" s="170"/>
      <c r="UE132" s="170"/>
      <c r="UF132" s="170"/>
      <c r="UG132" s="170"/>
      <c r="UH132" s="170"/>
      <c r="UI132" s="170"/>
      <c r="UJ132" s="170"/>
      <c r="UK132" s="170"/>
      <c r="UL132" s="170"/>
      <c r="UM132" s="170"/>
      <c r="UN132" s="170"/>
      <c r="UO132" s="170"/>
      <c r="UP132" s="170"/>
      <c r="UQ132" s="170"/>
      <c r="UR132" s="170"/>
      <c r="US132" s="170"/>
      <c r="UT132" s="170"/>
      <c r="UU132" s="170"/>
      <c r="UV132" s="170"/>
      <c r="UW132" s="170"/>
      <c r="UX132" s="170"/>
      <c r="UY132" s="170"/>
      <c r="UZ132" s="170"/>
      <c r="VA132" s="170"/>
      <c r="VB132" s="170"/>
      <c r="VC132" s="170"/>
      <c r="VD132" s="170"/>
      <c r="VE132" s="170"/>
      <c r="VF132" s="170"/>
      <c r="VG132" s="170"/>
      <c r="VH132" s="170"/>
      <c r="VI132" s="170"/>
      <c r="VJ132" s="170"/>
      <c r="VM132" s="171">
        <f>IF(AND($VQ132&gt;0,COUNTA(H132:VJ132)=0),0,IF(AND(COUNTBLANK(D132)=0,CNGE_2024_M1_Secc3!$Q775="X",COUNTA(H132:VJ132)=0),0,IF(AND(COUNTBLANK(D132)=0,CNGE_2024_M1_Secc3!$Q775="",COUNTA(H132:VJ132)&gt;0),0,IF(AND(COUNTBLANK(D132)=1,COUNTA(H132:VJ132)=0),0,1))))</f>
        <v>0</v>
      </c>
      <c r="VN132" s="194">
        <f t="shared" si="1"/>
        <v>0</v>
      </c>
      <c r="VO132" s="200">
        <f>IF(AND(CNGE_2024_M1_Secc3!$Q775="X",COUNTA(H132:VJ132)&gt;0),1,0)</f>
        <v>0</v>
      </c>
      <c r="VP132" s="211">
        <f>IF(SUM(H132:VJ132)=SUM(CNGE_2024_M1_Secc3!S775:AD775),0,1)</f>
        <v>0</v>
      </c>
      <c r="VQ132" s="200">
        <f>IF(COUNTIF(CNGE_2024_M1_Secc3!M186,"NA")&gt;0,1,IF(AND(CNGE_2024_M1_Secc3!S186&lt;&gt;"",CNGE_2024_M1_Secc3!S186&lt;&gt;1),1,0))</f>
        <v>0</v>
      </c>
    </row>
    <row r="133" spans="1:589" customFormat="1" ht="15" customHeight="1">
      <c r="A133" s="115"/>
      <c r="B133" s="87"/>
      <c r="C133" s="118" t="s">
        <v>189</v>
      </c>
      <c r="D133" s="361" t="str">
        <f>IF(CNGE_2024_M1_Secc3!D187="","",CNGE_2024_M1_Secc3!D187)</f>
        <v/>
      </c>
      <c r="E133" s="361"/>
      <c r="F133" s="361"/>
      <c r="G133" s="361"/>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0"/>
      <c r="AY133" s="170"/>
      <c r="AZ133" s="170"/>
      <c r="BA133" s="170"/>
      <c r="BB133" s="170"/>
      <c r="BC133" s="170"/>
      <c r="BD133" s="170"/>
      <c r="BE133" s="170"/>
      <c r="BF133" s="170"/>
      <c r="BG133" s="170"/>
      <c r="BH133" s="170"/>
      <c r="BI133" s="170"/>
      <c r="BJ133" s="170"/>
      <c r="BK133" s="170"/>
      <c r="BL133" s="170"/>
      <c r="BM133" s="170"/>
      <c r="BN133" s="170"/>
      <c r="BO133" s="170"/>
      <c r="BP133" s="170"/>
      <c r="BQ133" s="170"/>
      <c r="BR133" s="170"/>
      <c r="BS133" s="170"/>
      <c r="BT133" s="170"/>
      <c r="BU133" s="170"/>
      <c r="BV133" s="170"/>
      <c r="BW133" s="170"/>
      <c r="BX133" s="170"/>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0"/>
      <c r="FU133" s="170"/>
      <c r="FV133" s="170"/>
      <c r="FW133" s="170"/>
      <c r="FX133" s="170"/>
      <c r="FY133" s="170"/>
      <c r="FZ133" s="170"/>
      <c r="GA133" s="170"/>
      <c r="GB133" s="170"/>
      <c r="GC133" s="170"/>
      <c r="GD133" s="170"/>
      <c r="GE133" s="170"/>
      <c r="GF133" s="170"/>
      <c r="GG133" s="170"/>
      <c r="GH133" s="170"/>
      <c r="GI133" s="170"/>
      <c r="GJ133" s="170"/>
      <c r="GK133" s="170"/>
      <c r="GL133" s="170"/>
      <c r="GM133" s="170"/>
      <c r="GN133" s="170"/>
      <c r="GO133" s="170"/>
      <c r="GP133" s="170"/>
      <c r="GQ133" s="170"/>
      <c r="GR133" s="170"/>
      <c r="GS133" s="170"/>
      <c r="GT133" s="170"/>
      <c r="GU133" s="170"/>
      <c r="GV133" s="170"/>
      <c r="GW133" s="170"/>
      <c r="GX133" s="170"/>
      <c r="GY133" s="170"/>
      <c r="GZ133" s="170"/>
      <c r="HA133" s="170"/>
      <c r="HB133" s="170"/>
      <c r="HC133" s="170"/>
      <c r="HD133" s="170"/>
      <c r="HE133" s="170"/>
      <c r="HF133" s="170"/>
      <c r="HG133" s="170"/>
      <c r="HH133" s="170"/>
      <c r="HI133" s="170"/>
      <c r="HJ133" s="170"/>
      <c r="HK133" s="170"/>
      <c r="HL133" s="170"/>
      <c r="HM133" s="170"/>
      <c r="HN133" s="170"/>
      <c r="HO133" s="170"/>
      <c r="HP133" s="170"/>
      <c r="HQ133" s="170"/>
      <c r="HR133" s="170"/>
      <c r="HS133" s="170"/>
      <c r="HT133" s="170"/>
      <c r="HU133" s="170"/>
      <c r="HV133" s="170"/>
      <c r="HW133" s="170"/>
      <c r="HX133" s="170"/>
      <c r="HY133" s="170"/>
      <c r="HZ133" s="170"/>
      <c r="IA133" s="170"/>
      <c r="IB133" s="170"/>
      <c r="IC133" s="170"/>
      <c r="ID133" s="170"/>
      <c r="IE133" s="170"/>
      <c r="IF133" s="170"/>
      <c r="IG133" s="170"/>
      <c r="IH133" s="170"/>
      <c r="II133" s="170"/>
      <c r="IJ133" s="170"/>
      <c r="IK133" s="170"/>
      <c r="IL133" s="170"/>
      <c r="IM133" s="170"/>
      <c r="IN133" s="170"/>
      <c r="IO133" s="170"/>
      <c r="IP133" s="170"/>
      <c r="IQ133" s="170"/>
      <c r="IR133" s="170"/>
      <c r="IS133" s="170"/>
      <c r="IT133" s="170"/>
      <c r="IU133" s="170"/>
      <c r="IV133" s="170"/>
      <c r="IW133" s="170"/>
      <c r="IX133" s="170"/>
      <c r="IY133" s="170"/>
      <c r="IZ133" s="170"/>
      <c r="JA133" s="170"/>
      <c r="JB133" s="170"/>
      <c r="JC133" s="170"/>
      <c r="JD133" s="170"/>
      <c r="JE133" s="170"/>
      <c r="JF133" s="170"/>
      <c r="JG133" s="170"/>
      <c r="JH133" s="170"/>
      <c r="JI133" s="170"/>
      <c r="JJ133" s="170"/>
      <c r="JK133" s="170"/>
      <c r="JL133" s="170"/>
      <c r="JM133" s="170"/>
      <c r="JN133" s="170"/>
      <c r="JO133" s="170"/>
      <c r="JP133" s="170"/>
      <c r="JQ133" s="170"/>
      <c r="JR133" s="170"/>
      <c r="JS133" s="170"/>
      <c r="JT133" s="170"/>
      <c r="JU133" s="170"/>
      <c r="JV133" s="170"/>
      <c r="JW133" s="170"/>
      <c r="JX133" s="170"/>
      <c r="JY133" s="170"/>
      <c r="JZ133" s="170"/>
      <c r="KA133" s="170"/>
      <c r="KB133" s="170"/>
      <c r="KC133" s="170"/>
      <c r="KD133" s="170"/>
      <c r="KE133" s="170"/>
      <c r="KF133" s="170"/>
      <c r="KG133" s="170"/>
      <c r="KH133" s="170"/>
      <c r="KI133" s="170"/>
      <c r="KJ133" s="170"/>
      <c r="KK133" s="170"/>
      <c r="KL133" s="170"/>
      <c r="KM133" s="170"/>
      <c r="KN133" s="170"/>
      <c r="KO133" s="170"/>
      <c r="KP133" s="170"/>
      <c r="KQ133" s="170"/>
      <c r="KR133" s="170"/>
      <c r="KS133" s="170"/>
      <c r="KT133" s="170"/>
      <c r="KU133" s="170"/>
      <c r="KV133" s="170"/>
      <c r="KW133" s="170"/>
      <c r="KX133" s="170"/>
      <c r="KY133" s="170"/>
      <c r="KZ133" s="170"/>
      <c r="LA133" s="170"/>
      <c r="LB133" s="170"/>
      <c r="LC133" s="170"/>
      <c r="LD133" s="170"/>
      <c r="LE133" s="170"/>
      <c r="LF133" s="170"/>
      <c r="LG133" s="170"/>
      <c r="LH133" s="170"/>
      <c r="LI133" s="170"/>
      <c r="LJ133" s="170"/>
      <c r="LK133" s="170"/>
      <c r="LL133" s="170"/>
      <c r="LM133" s="170"/>
      <c r="LN133" s="170"/>
      <c r="LO133" s="170"/>
      <c r="LP133" s="170"/>
      <c r="LQ133" s="170"/>
      <c r="LR133" s="170"/>
      <c r="LS133" s="170"/>
      <c r="LT133" s="170"/>
      <c r="LU133" s="170"/>
      <c r="LV133" s="170"/>
      <c r="LW133" s="170"/>
      <c r="LX133" s="170"/>
      <c r="LY133" s="170"/>
      <c r="LZ133" s="170"/>
      <c r="MA133" s="170"/>
      <c r="MB133" s="170"/>
      <c r="MC133" s="170"/>
      <c r="MD133" s="170"/>
      <c r="ME133" s="170"/>
      <c r="MF133" s="170"/>
      <c r="MG133" s="170"/>
      <c r="MH133" s="170"/>
      <c r="MI133" s="170"/>
      <c r="MJ133" s="170"/>
      <c r="MK133" s="170"/>
      <c r="ML133" s="170"/>
      <c r="MM133" s="170"/>
      <c r="MN133" s="170"/>
      <c r="MO133" s="170"/>
      <c r="MP133" s="170"/>
      <c r="MQ133" s="170"/>
      <c r="MR133" s="170"/>
      <c r="MS133" s="170"/>
      <c r="MT133" s="170"/>
      <c r="MU133" s="170"/>
      <c r="MV133" s="170"/>
      <c r="MW133" s="170"/>
      <c r="MX133" s="170"/>
      <c r="MY133" s="170"/>
      <c r="MZ133" s="170"/>
      <c r="NA133" s="170"/>
      <c r="NB133" s="170"/>
      <c r="NC133" s="170"/>
      <c r="ND133" s="170"/>
      <c r="NE133" s="170"/>
      <c r="NF133" s="170"/>
      <c r="NG133" s="170"/>
      <c r="NH133" s="170"/>
      <c r="NI133" s="170"/>
      <c r="NJ133" s="170"/>
      <c r="NK133" s="170"/>
      <c r="NL133" s="170"/>
      <c r="NM133" s="170"/>
      <c r="NN133" s="170"/>
      <c r="NO133" s="170"/>
      <c r="NP133" s="170"/>
      <c r="NQ133" s="170"/>
      <c r="NR133" s="170"/>
      <c r="NS133" s="170"/>
      <c r="NT133" s="170"/>
      <c r="NU133" s="170"/>
      <c r="NV133" s="170"/>
      <c r="NW133" s="170"/>
      <c r="NX133" s="170"/>
      <c r="NY133" s="170"/>
      <c r="NZ133" s="170"/>
      <c r="OA133" s="170"/>
      <c r="OB133" s="170"/>
      <c r="OC133" s="170"/>
      <c r="OD133" s="170"/>
      <c r="OE133" s="170"/>
      <c r="OF133" s="170"/>
      <c r="OG133" s="170"/>
      <c r="OH133" s="170"/>
      <c r="OI133" s="170"/>
      <c r="OJ133" s="170"/>
      <c r="OK133" s="170"/>
      <c r="OL133" s="170"/>
      <c r="OM133" s="170"/>
      <c r="ON133" s="170"/>
      <c r="OO133" s="170"/>
      <c r="OP133" s="170"/>
      <c r="OQ133" s="170"/>
      <c r="OR133" s="170"/>
      <c r="OS133" s="170"/>
      <c r="OT133" s="170"/>
      <c r="OU133" s="170"/>
      <c r="OV133" s="170"/>
      <c r="OW133" s="170"/>
      <c r="OX133" s="170"/>
      <c r="OY133" s="170"/>
      <c r="OZ133" s="170"/>
      <c r="PA133" s="170"/>
      <c r="PB133" s="170"/>
      <c r="PC133" s="170"/>
      <c r="PD133" s="170"/>
      <c r="PE133" s="170"/>
      <c r="PF133" s="170"/>
      <c r="PG133" s="170"/>
      <c r="PH133" s="170"/>
      <c r="PI133" s="170"/>
      <c r="PJ133" s="170"/>
      <c r="PK133" s="170"/>
      <c r="PL133" s="170"/>
      <c r="PM133" s="170"/>
      <c r="PN133" s="170"/>
      <c r="PO133" s="170"/>
      <c r="PP133" s="170"/>
      <c r="PQ133" s="170"/>
      <c r="PR133" s="170"/>
      <c r="PS133" s="170"/>
      <c r="PT133" s="170"/>
      <c r="PU133" s="170"/>
      <c r="PV133" s="170"/>
      <c r="PW133" s="170"/>
      <c r="PX133" s="170"/>
      <c r="PY133" s="170"/>
      <c r="PZ133" s="170"/>
      <c r="QA133" s="170"/>
      <c r="QB133" s="170"/>
      <c r="QC133" s="170"/>
      <c r="QD133" s="170"/>
      <c r="QE133" s="170"/>
      <c r="QF133" s="170"/>
      <c r="QG133" s="170"/>
      <c r="QH133" s="170"/>
      <c r="QI133" s="170"/>
      <c r="QJ133" s="170"/>
      <c r="QK133" s="170"/>
      <c r="QL133" s="170"/>
      <c r="QM133" s="170"/>
      <c r="QN133" s="170"/>
      <c r="QO133" s="170"/>
      <c r="QP133" s="170"/>
      <c r="QQ133" s="170"/>
      <c r="QR133" s="170"/>
      <c r="QS133" s="170"/>
      <c r="QT133" s="170"/>
      <c r="QU133" s="170"/>
      <c r="QV133" s="170"/>
      <c r="QW133" s="170"/>
      <c r="QX133" s="170"/>
      <c r="QY133" s="170"/>
      <c r="QZ133" s="170"/>
      <c r="RA133" s="170"/>
      <c r="RB133" s="170"/>
      <c r="RC133" s="170"/>
      <c r="RD133" s="170"/>
      <c r="RE133" s="170"/>
      <c r="RF133" s="170"/>
      <c r="RG133" s="170"/>
      <c r="RH133" s="170"/>
      <c r="RI133" s="170"/>
      <c r="RJ133" s="170"/>
      <c r="RK133" s="170"/>
      <c r="RL133" s="170"/>
      <c r="RM133" s="170"/>
      <c r="RN133" s="170"/>
      <c r="RO133" s="170"/>
      <c r="RP133" s="170"/>
      <c r="RQ133" s="170"/>
      <c r="RR133" s="170"/>
      <c r="RS133" s="170"/>
      <c r="RT133" s="170"/>
      <c r="RU133" s="170"/>
      <c r="RV133" s="170"/>
      <c r="RW133" s="170"/>
      <c r="RX133" s="170"/>
      <c r="RY133" s="170"/>
      <c r="RZ133" s="170"/>
      <c r="SA133" s="170"/>
      <c r="SB133" s="170"/>
      <c r="SC133" s="170"/>
      <c r="SD133" s="170"/>
      <c r="SE133" s="170"/>
      <c r="SF133" s="170"/>
      <c r="SG133" s="170"/>
      <c r="SH133" s="170"/>
      <c r="SI133" s="170"/>
      <c r="SJ133" s="170"/>
      <c r="SK133" s="170"/>
      <c r="SL133" s="170"/>
      <c r="SM133" s="170"/>
      <c r="SN133" s="170"/>
      <c r="SO133" s="170"/>
      <c r="SP133" s="170"/>
      <c r="SQ133" s="170"/>
      <c r="SR133" s="170"/>
      <c r="SS133" s="170"/>
      <c r="ST133" s="170"/>
      <c r="SU133" s="170"/>
      <c r="SV133" s="170"/>
      <c r="SW133" s="170"/>
      <c r="SX133" s="170"/>
      <c r="SY133" s="170"/>
      <c r="SZ133" s="170"/>
      <c r="TA133" s="170"/>
      <c r="TB133" s="170"/>
      <c r="TC133" s="170"/>
      <c r="TD133" s="170"/>
      <c r="TE133" s="170"/>
      <c r="TF133" s="170"/>
      <c r="TG133" s="170"/>
      <c r="TH133" s="170"/>
      <c r="TI133" s="170"/>
      <c r="TJ133" s="170"/>
      <c r="TK133" s="170"/>
      <c r="TL133" s="170"/>
      <c r="TM133" s="170"/>
      <c r="TN133" s="170"/>
      <c r="TO133" s="170"/>
      <c r="TP133" s="170"/>
      <c r="TQ133" s="170"/>
      <c r="TR133" s="170"/>
      <c r="TS133" s="170"/>
      <c r="TT133" s="170"/>
      <c r="TU133" s="170"/>
      <c r="TV133" s="170"/>
      <c r="TW133" s="170"/>
      <c r="TX133" s="170"/>
      <c r="TY133" s="170"/>
      <c r="TZ133" s="170"/>
      <c r="UA133" s="170"/>
      <c r="UB133" s="170"/>
      <c r="UC133" s="170"/>
      <c r="UD133" s="170"/>
      <c r="UE133" s="170"/>
      <c r="UF133" s="170"/>
      <c r="UG133" s="170"/>
      <c r="UH133" s="170"/>
      <c r="UI133" s="170"/>
      <c r="UJ133" s="170"/>
      <c r="UK133" s="170"/>
      <c r="UL133" s="170"/>
      <c r="UM133" s="170"/>
      <c r="UN133" s="170"/>
      <c r="UO133" s="170"/>
      <c r="UP133" s="170"/>
      <c r="UQ133" s="170"/>
      <c r="UR133" s="170"/>
      <c r="US133" s="170"/>
      <c r="UT133" s="170"/>
      <c r="UU133" s="170"/>
      <c r="UV133" s="170"/>
      <c r="UW133" s="170"/>
      <c r="UX133" s="170"/>
      <c r="UY133" s="170"/>
      <c r="UZ133" s="170"/>
      <c r="VA133" s="170"/>
      <c r="VB133" s="170"/>
      <c r="VC133" s="170"/>
      <c r="VD133" s="170"/>
      <c r="VE133" s="170"/>
      <c r="VF133" s="170"/>
      <c r="VG133" s="170"/>
      <c r="VH133" s="170"/>
      <c r="VI133" s="170"/>
      <c r="VJ133" s="170"/>
      <c r="VM133" s="171">
        <f>IF(AND($VQ133&gt;0,COUNTA(H133:VJ133)=0),0,IF(AND(COUNTBLANK(D133)=0,CNGE_2024_M1_Secc3!$Q776="X",COUNTA(H133:VJ133)=0),0,IF(AND(COUNTBLANK(D133)=0,CNGE_2024_M1_Secc3!$Q776="",COUNTA(H133:VJ133)&gt;0),0,IF(AND(COUNTBLANK(D133)=1,COUNTA(H133:VJ133)=0),0,1))))</f>
        <v>0</v>
      </c>
      <c r="VN133" s="194">
        <f t="shared" si="1"/>
        <v>0</v>
      </c>
      <c r="VO133" s="200">
        <f>IF(AND(CNGE_2024_M1_Secc3!$Q776="X",COUNTA(H133:VJ133)&gt;0),1,0)</f>
        <v>0</v>
      </c>
      <c r="VP133" s="211">
        <f>IF(SUM(H133:VJ133)=SUM(CNGE_2024_M1_Secc3!S776:AD776),0,1)</f>
        <v>0</v>
      </c>
      <c r="VQ133" s="200">
        <f>IF(COUNTIF(CNGE_2024_M1_Secc3!M187,"NA")&gt;0,1,IF(AND(CNGE_2024_M1_Secc3!S187&lt;&gt;"",CNGE_2024_M1_Secc3!S187&lt;&gt;1),1,0))</f>
        <v>0</v>
      </c>
    </row>
    <row r="134" spans="1:589" customFormat="1" ht="15" customHeight="1">
      <c r="A134" s="115"/>
      <c r="B134" s="87"/>
      <c r="C134" s="118" t="s">
        <v>190</v>
      </c>
      <c r="D134" s="361" t="str">
        <f>IF(CNGE_2024_M1_Secc3!D188="","",CNGE_2024_M1_Secc3!D188)</f>
        <v/>
      </c>
      <c r="E134" s="361"/>
      <c r="F134" s="361"/>
      <c r="G134" s="361"/>
      <c r="H134" s="170"/>
      <c r="I134" s="170"/>
      <c r="J134" s="170"/>
      <c r="K134" s="170"/>
      <c r="L134" s="170"/>
      <c r="M134" s="170"/>
      <c r="N134" s="170"/>
      <c r="O134" s="170"/>
      <c r="P134" s="170"/>
      <c r="Q134" s="170"/>
      <c r="R134" s="170"/>
      <c r="S134" s="170"/>
      <c r="T134" s="170"/>
      <c r="U134" s="170"/>
      <c r="V134" s="170"/>
      <c r="W134" s="170"/>
      <c r="X134" s="170"/>
      <c r="Y134" s="170"/>
      <c r="Z134" s="170"/>
      <c r="AA134" s="170"/>
      <c r="AB134" s="170"/>
      <c r="AC134" s="170"/>
      <c r="AD134" s="170"/>
      <c r="AE134" s="170"/>
      <c r="AF134" s="170"/>
      <c r="AG134" s="170"/>
      <c r="AH134" s="170"/>
      <c r="AI134" s="170"/>
      <c r="AJ134" s="170"/>
      <c r="AK134" s="170"/>
      <c r="AL134" s="170"/>
      <c r="AM134" s="170"/>
      <c r="AN134" s="170"/>
      <c r="AO134" s="170"/>
      <c r="AP134" s="170"/>
      <c r="AQ134" s="170"/>
      <c r="AR134" s="170"/>
      <c r="AS134" s="170"/>
      <c r="AT134" s="170"/>
      <c r="AU134" s="170"/>
      <c r="AV134" s="170"/>
      <c r="AW134" s="170"/>
      <c r="AX134" s="170"/>
      <c r="AY134" s="170"/>
      <c r="AZ134" s="170"/>
      <c r="BA134" s="170"/>
      <c r="BB134" s="170"/>
      <c r="BC134" s="170"/>
      <c r="BD134" s="170"/>
      <c r="BE134" s="170"/>
      <c r="BF134" s="170"/>
      <c r="BG134" s="170"/>
      <c r="BH134" s="170"/>
      <c r="BI134" s="170"/>
      <c r="BJ134" s="170"/>
      <c r="BK134" s="170"/>
      <c r="BL134" s="170"/>
      <c r="BM134" s="170"/>
      <c r="BN134" s="170"/>
      <c r="BO134" s="170"/>
      <c r="BP134" s="170"/>
      <c r="BQ134" s="170"/>
      <c r="BR134" s="170"/>
      <c r="BS134" s="170"/>
      <c r="BT134" s="170"/>
      <c r="BU134" s="170"/>
      <c r="BV134" s="170"/>
      <c r="BW134" s="170"/>
      <c r="BX134" s="170"/>
      <c r="BY134" s="170"/>
      <c r="BZ134" s="170"/>
      <c r="CA134" s="170"/>
      <c r="CB134" s="170"/>
      <c r="CC134" s="170"/>
      <c r="CD134" s="170"/>
      <c r="CE134" s="170"/>
      <c r="CF134" s="170"/>
      <c r="CG134" s="170"/>
      <c r="CH134" s="170"/>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0"/>
      <c r="DF134" s="170"/>
      <c r="DG134" s="170"/>
      <c r="DH134" s="170"/>
      <c r="DI134" s="170"/>
      <c r="DJ134" s="170"/>
      <c r="DK134" s="170"/>
      <c r="DL134" s="170"/>
      <c r="DM134" s="170"/>
      <c r="DN134" s="170"/>
      <c r="DO134" s="170"/>
      <c r="DP134" s="170"/>
      <c r="DQ134" s="170"/>
      <c r="DR134" s="170"/>
      <c r="DS134" s="170"/>
      <c r="DT134" s="170"/>
      <c r="DU134" s="170"/>
      <c r="DV134" s="170"/>
      <c r="DW134" s="170"/>
      <c r="DX134" s="170"/>
      <c r="DY134" s="170"/>
      <c r="DZ134" s="170"/>
      <c r="EA134" s="170"/>
      <c r="EB134" s="170"/>
      <c r="EC134" s="170"/>
      <c r="ED134" s="170"/>
      <c r="EE134" s="170"/>
      <c r="EF134" s="170"/>
      <c r="EG134" s="170"/>
      <c r="EH134" s="170"/>
      <c r="EI134" s="170"/>
      <c r="EJ134" s="170"/>
      <c r="EK134" s="170"/>
      <c r="EL134" s="170"/>
      <c r="EM134" s="170"/>
      <c r="EN134" s="170"/>
      <c r="EO134" s="170"/>
      <c r="EP134" s="170"/>
      <c r="EQ134" s="170"/>
      <c r="ER134" s="170"/>
      <c r="ES134" s="170"/>
      <c r="ET134" s="170"/>
      <c r="EU134" s="170"/>
      <c r="EV134" s="170"/>
      <c r="EW134" s="170"/>
      <c r="EX134" s="170"/>
      <c r="EY134" s="170"/>
      <c r="EZ134" s="170"/>
      <c r="FA134" s="170"/>
      <c r="FB134" s="170"/>
      <c r="FC134" s="170"/>
      <c r="FD134" s="170"/>
      <c r="FE134" s="170"/>
      <c r="FF134" s="170"/>
      <c r="FG134" s="170"/>
      <c r="FH134" s="170"/>
      <c r="FI134" s="170"/>
      <c r="FJ134" s="170"/>
      <c r="FK134" s="170"/>
      <c r="FL134" s="170"/>
      <c r="FM134" s="170"/>
      <c r="FN134" s="170"/>
      <c r="FO134" s="170"/>
      <c r="FP134" s="170"/>
      <c r="FQ134" s="170"/>
      <c r="FR134" s="170"/>
      <c r="FS134" s="170"/>
      <c r="FT134" s="170"/>
      <c r="FU134" s="170"/>
      <c r="FV134" s="170"/>
      <c r="FW134" s="170"/>
      <c r="FX134" s="170"/>
      <c r="FY134" s="170"/>
      <c r="FZ134" s="170"/>
      <c r="GA134" s="170"/>
      <c r="GB134" s="170"/>
      <c r="GC134" s="170"/>
      <c r="GD134" s="170"/>
      <c r="GE134" s="170"/>
      <c r="GF134" s="170"/>
      <c r="GG134" s="170"/>
      <c r="GH134" s="170"/>
      <c r="GI134" s="170"/>
      <c r="GJ134" s="170"/>
      <c r="GK134" s="170"/>
      <c r="GL134" s="170"/>
      <c r="GM134" s="170"/>
      <c r="GN134" s="170"/>
      <c r="GO134" s="170"/>
      <c r="GP134" s="170"/>
      <c r="GQ134" s="170"/>
      <c r="GR134" s="170"/>
      <c r="GS134" s="170"/>
      <c r="GT134" s="170"/>
      <c r="GU134" s="170"/>
      <c r="GV134" s="170"/>
      <c r="GW134" s="170"/>
      <c r="GX134" s="170"/>
      <c r="GY134" s="170"/>
      <c r="GZ134" s="170"/>
      <c r="HA134" s="170"/>
      <c r="HB134" s="170"/>
      <c r="HC134" s="170"/>
      <c r="HD134" s="170"/>
      <c r="HE134" s="170"/>
      <c r="HF134" s="170"/>
      <c r="HG134" s="170"/>
      <c r="HH134" s="170"/>
      <c r="HI134" s="170"/>
      <c r="HJ134" s="170"/>
      <c r="HK134" s="170"/>
      <c r="HL134" s="170"/>
      <c r="HM134" s="170"/>
      <c r="HN134" s="170"/>
      <c r="HO134" s="170"/>
      <c r="HP134" s="170"/>
      <c r="HQ134" s="170"/>
      <c r="HR134" s="170"/>
      <c r="HS134" s="170"/>
      <c r="HT134" s="170"/>
      <c r="HU134" s="170"/>
      <c r="HV134" s="170"/>
      <c r="HW134" s="170"/>
      <c r="HX134" s="170"/>
      <c r="HY134" s="170"/>
      <c r="HZ134" s="170"/>
      <c r="IA134" s="170"/>
      <c r="IB134" s="170"/>
      <c r="IC134" s="170"/>
      <c r="ID134" s="170"/>
      <c r="IE134" s="170"/>
      <c r="IF134" s="170"/>
      <c r="IG134" s="170"/>
      <c r="IH134" s="170"/>
      <c r="II134" s="170"/>
      <c r="IJ134" s="170"/>
      <c r="IK134" s="170"/>
      <c r="IL134" s="170"/>
      <c r="IM134" s="170"/>
      <c r="IN134" s="170"/>
      <c r="IO134" s="170"/>
      <c r="IP134" s="170"/>
      <c r="IQ134" s="170"/>
      <c r="IR134" s="170"/>
      <c r="IS134" s="170"/>
      <c r="IT134" s="170"/>
      <c r="IU134" s="170"/>
      <c r="IV134" s="170"/>
      <c r="IW134" s="170"/>
      <c r="IX134" s="170"/>
      <c r="IY134" s="170"/>
      <c r="IZ134" s="170"/>
      <c r="JA134" s="170"/>
      <c r="JB134" s="170"/>
      <c r="JC134" s="170"/>
      <c r="JD134" s="170"/>
      <c r="JE134" s="170"/>
      <c r="JF134" s="170"/>
      <c r="JG134" s="170"/>
      <c r="JH134" s="170"/>
      <c r="JI134" s="170"/>
      <c r="JJ134" s="170"/>
      <c r="JK134" s="170"/>
      <c r="JL134" s="170"/>
      <c r="JM134" s="170"/>
      <c r="JN134" s="170"/>
      <c r="JO134" s="170"/>
      <c r="JP134" s="170"/>
      <c r="JQ134" s="170"/>
      <c r="JR134" s="170"/>
      <c r="JS134" s="170"/>
      <c r="JT134" s="170"/>
      <c r="JU134" s="170"/>
      <c r="JV134" s="170"/>
      <c r="JW134" s="170"/>
      <c r="JX134" s="170"/>
      <c r="JY134" s="170"/>
      <c r="JZ134" s="170"/>
      <c r="KA134" s="170"/>
      <c r="KB134" s="170"/>
      <c r="KC134" s="170"/>
      <c r="KD134" s="170"/>
      <c r="KE134" s="170"/>
      <c r="KF134" s="170"/>
      <c r="KG134" s="170"/>
      <c r="KH134" s="170"/>
      <c r="KI134" s="170"/>
      <c r="KJ134" s="170"/>
      <c r="KK134" s="170"/>
      <c r="KL134" s="170"/>
      <c r="KM134" s="170"/>
      <c r="KN134" s="170"/>
      <c r="KO134" s="170"/>
      <c r="KP134" s="170"/>
      <c r="KQ134" s="170"/>
      <c r="KR134" s="170"/>
      <c r="KS134" s="170"/>
      <c r="KT134" s="170"/>
      <c r="KU134" s="170"/>
      <c r="KV134" s="170"/>
      <c r="KW134" s="170"/>
      <c r="KX134" s="170"/>
      <c r="KY134" s="170"/>
      <c r="KZ134" s="170"/>
      <c r="LA134" s="170"/>
      <c r="LB134" s="170"/>
      <c r="LC134" s="170"/>
      <c r="LD134" s="170"/>
      <c r="LE134" s="170"/>
      <c r="LF134" s="170"/>
      <c r="LG134" s="170"/>
      <c r="LH134" s="170"/>
      <c r="LI134" s="170"/>
      <c r="LJ134" s="170"/>
      <c r="LK134" s="170"/>
      <c r="LL134" s="170"/>
      <c r="LM134" s="170"/>
      <c r="LN134" s="170"/>
      <c r="LO134" s="170"/>
      <c r="LP134" s="170"/>
      <c r="LQ134" s="170"/>
      <c r="LR134" s="170"/>
      <c r="LS134" s="170"/>
      <c r="LT134" s="170"/>
      <c r="LU134" s="170"/>
      <c r="LV134" s="170"/>
      <c r="LW134" s="170"/>
      <c r="LX134" s="170"/>
      <c r="LY134" s="170"/>
      <c r="LZ134" s="170"/>
      <c r="MA134" s="170"/>
      <c r="MB134" s="170"/>
      <c r="MC134" s="170"/>
      <c r="MD134" s="170"/>
      <c r="ME134" s="170"/>
      <c r="MF134" s="170"/>
      <c r="MG134" s="170"/>
      <c r="MH134" s="170"/>
      <c r="MI134" s="170"/>
      <c r="MJ134" s="170"/>
      <c r="MK134" s="170"/>
      <c r="ML134" s="170"/>
      <c r="MM134" s="170"/>
      <c r="MN134" s="170"/>
      <c r="MO134" s="170"/>
      <c r="MP134" s="170"/>
      <c r="MQ134" s="170"/>
      <c r="MR134" s="170"/>
      <c r="MS134" s="170"/>
      <c r="MT134" s="170"/>
      <c r="MU134" s="170"/>
      <c r="MV134" s="170"/>
      <c r="MW134" s="170"/>
      <c r="MX134" s="170"/>
      <c r="MY134" s="170"/>
      <c r="MZ134" s="170"/>
      <c r="NA134" s="170"/>
      <c r="NB134" s="170"/>
      <c r="NC134" s="170"/>
      <c r="ND134" s="170"/>
      <c r="NE134" s="170"/>
      <c r="NF134" s="170"/>
      <c r="NG134" s="170"/>
      <c r="NH134" s="170"/>
      <c r="NI134" s="170"/>
      <c r="NJ134" s="170"/>
      <c r="NK134" s="170"/>
      <c r="NL134" s="170"/>
      <c r="NM134" s="170"/>
      <c r="NN134" s="170"/>
      <c r="NO134" s="170"/>
      <c r="NP134" s="170"/>
      <c r="NQ134" s="170"/>
      <c r="NR134" s="170"/>
      <c r="NS134" s="170"/>
      <c r="NT134" s="170"/>
      <c r="NU134" s="170"/>
      <c r="NV134" s="170"/>
      <c r="NW134" s="170"/>
      <c r="NX134" s="170"/>
      <c r="NY134" s="170"/>
      <c r="NZ134" s="170"/>
      <c r="OA134" s="170"/>
      <c r="OB134" s="170"/>
      <c r="OC134" s="170"/>
      <c r="OD134" s="170"/>
      <c r="OE134" s="170"/>
      <c r="OF134" s="170"/>
      <c r="OG134" s="170"/>
      <c r="OH134" s="170"/>
      <c r="OI134" s="170"/>
      <c r="OJ134" s="170"/>
      <c r="OK134" s="170"/>
      <c r="OL134" s="170"/>
      <c r="OM134" s="170"/>
      <c r="ON134" s="170"/>
      <c r="OO134" s="170"/>
      <c r="OP134" s="170"/>
      <c r="OQ134" s="170"/>
      <c r="OR134" s="170"/>
      <c r="OS134" s="170"/>
      <c r="OT134" s="170"/>
      <c r="OU134" s="170"/>
      <c r="OV134" s="170"/>
      <c r="OW134" s="170"/>
      <c r="OX134" s="170"/>
      <c r="OY134" s="170"/>
      <c r="OZ134" s="170"/>
      <c r="PA134" s="170"/>
      <c r="PB134" s="170"/>
      <c r="PC134" s="170"/>
      <c r="PD134" s="170"/>
      <c r="PE134" s="170"/>
      <c r="PF134" s="170"/>
      <c r="PG134" s="170"/>
      <c r="PH134" s="170"/>
      <c r="PI134" s="170"/>
      <c r="PJ134" s="170"/>
      <c r="PK134" s="170"/>
      <c r="PL134" s="170"/>
      <c r="PM134" s="170"/>
      <c r="PN134" s="170"/>
      <c r="PO134" s="170"/>
      <c r="PP134" s="170"/>
      <c r="PQ134" s="170"/>
      <c r="PR134" s="170"/>
      <c r="PS134" s="170"/>
      <c r="PT134" s="170"/>
      <c r="PU134" s="170"/>
      <c r="PV134" s="170"/>
      <c r="PW134" s="170"/>
      <c r="PX134" s="170"/>
      <c r="PY134" s="170"/>
      <c r="PZ134" s="170"/>
      <c r="QA134" s="170"/>
      <c r="QB134" s="170"/>
      <c r="QC134" s="170"/>
      <c r="QD134" s="170"/>
      <c r="QE134" s="170"/>
      <c r="QF134" s="170"/>
      <c r="QG134" s="170"/>
      <c r="QH134" s="170"/>
      <c r="QI134" s="170"/>
      <c r="QJ134" s="170"/>
      <c r="QK134" s="170"/>
      <c r="QL134" s="170"/>
      <c r="QM134" s="170"/>
      <c r="QN134" s="170"/>
      <c r="QO134" s="170"/>
      <c r="QP134" s="170"/>
      <c r="QQ134" s="170"/>
      <c r="QR134" s="170"/>
      <c r="QS134" s="170"/>
      <c r="QT134" s="170"/>
      <c r="QU134" s="170"/>
      <c r="QV134" s="170"/>
      <c r="QW134" s="170"/>
      <c r="QX134" s="170"/>
      <c r="QY134" s="170"/>
      <c r="QZ134" s="170"/>
      <c r="RA134" s="170"/>
      <c r="RB134" s="170"/>
      <c r="RC134" s="170"/>
      <c r="RD134" s="170"/>
      <c r="RE134" s="170"/>
      <c r="RF134" s="170"/>
      <c r="RG134" s="170"/>
      <c r="RH134" s="170"/>
      <c r="RI134" s="170"/>
      <c r="RJ134" s="170"/>
      <c r="RK134" s="170"/>
      <c r="RL134" s="170"/>
      <c r="RM134" s="170"/>
      <c r="RN134" s="170"/>
      <c r="RO134" s="170"/>
      <c r="RP134" s="170"/>
      <c r="RQ134" s="170"/>
      <c r="RR134" s="170"/>
      <c r="RS134" s="170"/>
      <c r="RT134" s="170"/>
      <c r="RU134" s="170"/>
      <c r="RV134" s="170"/>
      <c r="RW134" s="170"/>
      <c r="RX134" s="170"/>
      <c r="RY134" s="170"/>
      <c r="RZ134" s="170"/>
      <c r="SA134" s="170"/>
      <c r="SB134" s="170"/>
      <c r="SC134" s="170"/>
      <c r="SD134" s="170"/>
      <c r="SE134" s="170"/>
      <c r="SF134" s="170"/>
      <c r="SG134" s="170"/>
      <c r="SH134" s="170"/>
      <c r="SI134" s="170"/>
      <c r="SJ134" s="170"/>
      <c r="SK134" s="170"/>
      <c r="SL134" s="170"/>
      <c r="SM134" s="170"/>
      <c r="SN134" s="170"/>
      <c r="SO134" s="170"/>
      <c r="SP134" s="170"/>
      <c r="SQ134" s="170"/>
      <c r="SR134" s="170"/>
      <c r="SS134" s="170"/>
      <c r="ST134" s="170"/>
      <c r="SU134" s="170"/>
      <c r="SV134" s="170"/>
      <c r="SW134" s="170"/>
      <c r="SX134" s="170"/>
      <c r="SY134" s="170"/>
      <c r="SZ134" s="170"/>
      <c r="TA134" s="170"/>
      <c r="TB134" s="170"/>
      <c r="TC134" s="170"/>
      <c r="TD134" s="170"/>
      <c r="TE134" s="170"/>
      <c r="TF134" s="170"/>
      <c r="TG134" s="170"/>
      <c r="TH134" s="170"/>
      <c r="TI134" s="170"/>
      <c r="TJ134" s="170"/>
      <c r="TK134" s="170"/>
      <c r="TL134" s="170"/>
      <c r="TM134" s="170"/>
      <c r="TN134" s="170"/>
      <c r="TO134" s="170"/>
      <c r="TP134" s="170"/>
      <c r="TQ134" s="170"/>
      <c r="TR134" s="170"/>
      <c r="TS134" s="170"/>
      <c r="TT134" s="170"/>
      <c r="TU134" s="170"/>
      <c r="TV134" s="170"/>
      <c r="TW134" s="170"/>
      <c r="TX134" s="170"/>
      <c r="TY134" s="170"/>
      <c r="TZ134" s="170"/>
      <c r="UA134" s="170"/>
      <c r="UB134" s="170"/>
      <c r="UC134" s="170"/>
      <c r="UD134" s="170"/>
      <c r="UE134" s="170"/>
      <c r="UF134" s="170"/>
      <c r="UG134" s="170"/>
      <c r="UH134" s="170"/>
      <c r="UI134" s="170"/>
      <c r="UJ134" s="170"/>
      <c r="UK134" s="170"/>
      <c r="UL134" s="170"/>
      <c r="UM134" s="170"/>
      <c r="UN134" s="170"/>
      <c r="UO134" s="170"/>
      <c r="UP134" s="170"/>
      <c r="UQ134" s="170"/>
      <c r="UR134" s="170"/>
      <c r="US134" s="170"/>
      <c r="UT134" s="170"/>
      <c r="UU134" s="170"/>
      <c r="UV134" s="170"/>
      <c r="UW134" s="170"/>
      <c r="UX134" s="170"/>
      <c r="UY134" s="170"/>
      <c r="UZ134" s="170"/>
      <c r="VA134" s="170"/>
      <c r="VB134" s="170"/>
      <c r="VC134" s="170"/>
      <c r="VD134" s="170"/>
      <c r="VE134" s="170"/>
      <c r="VF134" s="170"/>
      <c r="VG134" s="170"/>
      <c r="VH134" s="170"/>
      <c r="VI134" s="170"/>
      <c r="VJ134" s="170"/>
      <c r="VM134" s="171">
        <f>IF(AND($VQ134&gt;0,COUNTA(H134:VJ134)=0),0,IF(AND(COUNTBLANK(D134)=0,CNGE_2024_M1_Secc3!$Q777="X",COUNTA(H134:VJ134)=0),0,IF(AND(COUNTBLANK(D134)=0,CNGE_2024_M1_Secc3!$Q777="",COUNTA(H134:VJ134)&gt;0),0,IF(AND(COUNTBLANK(D134)=1,COUNTA(H134:VJ134)=0),0,1))))</f>
        <v>0</v>
      </c>
      <c r="VN134" s="194">
        <f t="shared" si="1"/>
        <v>0</v>
      </c>
      <c r="VO134" s="200">
        <f>IF(AND(CNGE_2024_M1_Secc3!$Q777="X",COUNTA(H134:VJ134)&gt;0),1,0)</f>
        <v>0</v>
      </c>
      <c r="VP134" s="211">
        <f>IF(SUM(H134:VJ134)=SUM(CNGE_2024_M1_Secc3!S777:AD777),0,1)</f>
        <v>0</v>
      </c>
      <c r="VQ134" s="200">
        <f>IF(COUNTIF(CNGE_2024_M1_Secc3!M188,"NA")&gt;0,1,IF(AND(CNGE_2024_M1_Secc3!S188&lt;&gt;"",CNGE_2024_M1_Secc3!S188&lt;&gt;1),1,0))</f>
        <v>0</v>
      </c>
    </row>
    <row r="135" spans="1:589" customFormat="1" ht="15" customHeight="1">
      <c r="A135" s="115"/>
      <c r="B135" s="87"/>
      <c r="C135" s="118" t="s">
        <v>191</v>
      </c>
      <c r="D135" s="361" t="str">
        <f>IF(CNGE_2024_M1_Secc3!D189="","",CNGE_2024_M1_Secc3!D189)</f>
        <v/>
      </c>
      <c r="E135" s="361"/>
      <c r="F135" s="361"/>
      <c r="G135" s="361"/>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c r="AU135" s="170"/>
      <c r="AV135" s="170"/>
      <c r="AW135" s="170"/>
      <c r="AX135" s="170"/>
      <c r="AY135" s="170"/>
      <c r="AZ135" s="170"/>
      <c r="BA135" s="170"/>
      <c r="BB135" s="170"/>
      <c r="BC135" s="170"/>
      <c r="BD135" s="170"/>
      <c r="BE135" s="170"/>
      <c r="BF135" s="170"/>
      <c r="BG135" s="170"/>
      <c r="BH135" s="170"/>
      <c r="BI135" s="170"/>
      <c r="BJ135" s="170"/>
      <c r="BK135" s="170"/>
      <c r="BL135" s="170"/>
      <c r="BM135" s="170"/>
      <c r="BN135" s="170"/>
      <c r="BO135" s="170"/>
      <c r="BP135" s="170"/>
      <c r="BQ135" s="170"/>
      <c r="BR135" s="170"/>
      <c r="BS135" s="170"/>
      <c r="BT135" s="170"/>
      <c r="BU135" s="170"/>
      <c r="BV135" s="170"/>
      <c r="BW135" s="170"/>
      <c r="BX135" s="170"/>
      <c r="BY135" s="170"/>
      <c r="BZ135" s="170"/>
      <c r="CA135" s="170"/>
      <c r="CB135" s="170"/>
      <c r="CC135" s="170"/>
      <c r="CD135" s="170"/>
      <c r="CE135" s="170"/>
      <c r="CF135" s="170"/>
      <c r="CG135" s="170"/>
      <c r="CH135" s="17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0"/>
      <c r="DF135" s="170"/>
      <c r="DG135" s="170"/>
      <c r="DH135" s="170"/>
      <c r="DI135" s="170"/>
      <c r="DJ135" s="170"/>
      <c r="DK135" s="170"/>
      <c r="DL135" s="170"/>
      <c r="DM135" s="170"/>
      <c r="DN135" s="170"/>
      <c r="DO135" s="170"/>
      <c r="DP135" s="170"/>
      <c r="DQ135" s="170"/>
      <c r="DR135" s="170"/>
      <c r="DS135" s="170"/>
      <c r="DT135" s="170"/>
      <c r="DU135" s="170"/>
      <c r="DV135" s="170"/>
      <c r="DW135" s="170"/>
      <c r="DX135" s="170"/>
      <c r="DY135" s="170"/>
      <c r="DZ135" s="170"/>
      <c r="EA135" s="170"/>
      <c r="EB135" s="170"/>
      <c r="EC135" s="170"/>
      <c r="ED135" s="170"/>
      <c r="EE135" s="170"/>
      <c r="EF135" s="170"/>
      <c r="EG135" s="170"/>
      <c r="EH135" s="170"/>
      <c r="EI135" s="170"/>
      <c r="EJ135" s="170"/>
      <c r="EK135" s="170"/>
      <c r="EL135" s="170"/>
      <c r="EM135" s="170"/>
      <c r="EN135" s="170"/>
      <c r="EO135" s="170"/>
      <c r="EP135" s="170"/>
      <c r="EQ135" s="170"/>
      <c r="ER135" s="170"/>
      <c r="ES135" s="170"/>
      <c r="ET135" s="170"/>
      <c r="EU135" s="170"/>
      <c r="EV135" s="170"/>
      <c r="EW135" s="170"/>
      <c r="EX135" s="170"/>
      <c r="EY135" s="170"/>
      <c r="EZ135" s="170"/>
      <c r="FA135" s="170"/>
      <c r="FB135" s="170"/>
      <c r="FC135" s="170"/>
      <c r="FD135" s="170"/>
      <c r="FE135" s="170"/>
      <c r="FF135" s="170"/>
      <c r="FG135" s="170"/>
      <c r="FH135" s="170"/>
      <c r="FI135" s="170"/>
      <c r="FJ135" s="170"/>
      <c r="FK135" s="170"/>
      <c r="FL135" s="170"/>
      <c r="FM135" s="170"/>
      <c r="FN135" s="170"/>
      <c r="FO135" s="170"/>
      <c r="FP135" s="170"/>
      <c r="FQ135" s="170"/>
      <c r="FR135" s="170"/>
      <c r="FS135" s="170"/>
      <c r="FT135" s="170"/>
      <c r="FU135" s="170"/>
      <c r="FV135" s="170"/>
      <c r="FW135" s="170"/>
      <c r="FX135" s="170"/>
      <c r="FY135" s="170"/>
      <c r="FZ135" s="170"/>
      <c r="GA135" s="170"/>
      <c r="GB135" s="170"/>
      <c r="GC135" s="170"/>
      <c r="GD135" s="170"/>
      <c r="GE135" s="170"/>
      <c r="GF135" s="170"/>
      <c r="GG135" s="170"/>
      <c r="GH135" s="170"/>
      <c r="GI135" s="170"/>
      <c r="GJ135" s="170"/>
      <c r="GK135" s="170"/>
      <c r="GL135" s="170"/>
      <c r="GM135" s="170"/>
      <c r="GN135" s="170"/>
      <c r="GO135" s="170"/>
      <c r="GP135" s="170"/>
      <c r="GQ135" s="170"/>
      <c r="GR135" s="170"/>
      <c r="GS135" s="170"/>
      <c r="GT135" s="170"/>
      <c r="GU135" s="170"/>
      <c r="GV135" s="170"/>
      <c r="GW135" s="170"/>
      <c r="GX135" s="170"/>
      <c r="GY135" s="170"/>
      <c r="GZ135" s="170"/>
      <c r="HA135" s="170"/>
      <c r="HB135" s="170"/>
      <c r="HC135" s="170"/>
      <c r="HD135" s="170"/>
      <c r="HE135" s="170"/>
      <c r="HF135" s="170"/>
      <c r="HG135" s="170"/>
      <c r="HH135" s="170"/>
      <c r="HI135" s="170"/>
      <c r="HJ135" s="170"/>
      <c r="HK135" s="170"/>
      <c r="HL135" s="170"/>
      <c r="HM135" s="170"/>
      <c r="HN135" s="170"/>
      <c r="HO135" s="170"/>
      <c r="HP135" s="170"/>
      <c r="HQ135" s="170"/>
      <c r="HR135" s="170"/>
      <c r="HS135" s="170"/>
      <c r="HT135" s="170"/>
      <c r="HU135" s="170"/>
      <c r="HV135" s="170"/>
      <c r="HW135" s="170"/>
      <c r="HX135" s="170"/>
      <c r="HY135" s="170"/>
      <c r="HZ135" s="170"/>
      <c r="IA135" s="170"/>
      <c r="IB135" s="170"/>
      <c r="IC135" s="170"/>
      <c r="ID135" s="170"/>
      <c r="IE135" s="170"/>
      <c r="IF135" s="170"/>
      <c r="IG135" s="170"/>
      <c r="IH135" s="170"/>
      <c r="II135" s="170"/>
      <c r="IJ135" s="170"/>
      <c r="IK135" s="170"/>
      <c r="IL135" s="170"/>
      <c r="IM135" s="170"/>
      <c r="IN135" s="170"/>
      <c r="IO135" s="170"/>
      <c r="IP135" s="170"/>
      <c r="IQ135" s="170"/>
      <c r="IR135" s="170"/>
      <c r="IS135" s="170"/>
      <c r="IT135" s="170"/>
      <c r="IU135" s="170"/>
      <c r="IV135" s="170"/>
      <c r="IW135" s="170"/>
      <c r="IX135" s="170"/>
      <c r="IY135" s="170"/>
      <c r="IZ135" s="170"/>
      <c r="JA135" s="170"/>
      <c r="JB135" s="170"/>
      <c r="JC135" s="170"/>
      <c r="JD135" s="170"/>
      <c r="JE135" s="170"/>
      <c r="JF135" s="170"/>
      <c r="JG135" s="170"/>
      <c r="JH135" s="170"/>
      <c r="JI135" s="170"/>
      <c r="JJ135" s="170"/>
      <c r="JK135" s="170"/>
      <c r="JL135" s="170"/>
      <c r="JM135" s="170"/>
      <c r="JN135" s="170"/>
      <c r="JO135" s="170"/>
      <c r="JP135" s="170"/>
      <c r="JQ135" s="170"/>
      <c r="JR135" s="170"/>
      <c r="JS135" s="170"/>
      <c r="JT135" s="170"/>
      <c r="JU135" s="170"/>
      <c r="JV135" s="170"/>
      <c r="JW135" s="170"/>
      <c r="JX135" s="170"/>
      <c r="JY135" s="170"/>
      <c r="JZ135" s="170"/>
      <c r="KA135" s="170"/>
      <c r="KB135" s="170"/>
      <c r="KC135" s="170"/>
      <c r="KD135" s="170"/>
      <c r="KE135" s="170"/>
      <c r="KF135" s="170"/>
      <c r="KG135" s="170"/>
      <c r="KH135" s="170"/>
      <c r="KI135" s="170"/>
      <c r="KJ135" s="170"/>
      <c r="KK135" s="170"/>
      <c r="KL135" s="170"/>
      <c r="KM135" s="170"/>
      <c r="KN135" s="170"/>
      <c r="KO135" s="170"/>
      <c r="KP135" s="170"/>
      <c r="KQ135" s="170"/>
      <c r="KR135" s="170"/>
      <c r="KS135" s="170"/>
      <c r="KT135" s="170"/>
      <c r="KU135" s="170"/>
      <c r="KV135" s="170"/>
      <c r="KW135" s="170"/>
      <c r="KX135" s="170"/>
      <c r="KY135" s="170"/>
      <c r="KZ135" s="170"/>
      <c r="LA135" s="170"/>
      <c r="LB135" s="170"/>
      <c r="LC135" s="170"/>
      <c r="LD135" s="170"/>
      <c r="LE135" s="170"/>
      <c r="LF135" s="170"/>
      <c r="LG135" s="170"/>
      <c r="LH135" s="170"/>
      <c r="LI135" s="170"/>
      <c r="LJ135" s="170"/>
      <c r="LK135" s="170"/>
      <c r="LL135" s="170"/>
      <c r="LM135" s="170"/>
      <c r="LN135" s="170"/>
      <c r="LO135" s="170"/>
      <c r="LP135" s="170"/>
      <c r="LQ135" s="170"/>
      <c r="LR135" s="170"/>
      <c r="LS135" s="170"/>
      <c r="LT135" s="170"/>
      <c r="LU135" s="170"/>
      <c r="LV135" s="170"/>
      <c r="LW135" s="170"/>
      <c r="LX135" s="170"/>
      <c r="LY135" s="170"/>
      <c r="LZ135" s="170"/>
      <c r="MA135" s="170"/>
      <c r="MB135" s="170"/>
      <c r="MC135" s="170"/>
      <c r="MD135" s="170"/>
      <c r="ME135" s="170"/>
      <c r="MF135" s="170"/>
      <c r="MG135" s="170"/>
      <c r="MH135" s="170"/>
      <c r="MI135" s="170"/>
      <c r="MJ135" s="170"/>
      <c r="MK135" s="170"/>
      <c r="ML135" s="170"/>
      <c r="MM135" s="170"/>
      <c r="MN135" s="170"/>
      <c r="MO135" s="170"/>
      <c r="MP135" s="170"/>
      <c r="MQ135" s="170"/>
      <c r="MR135" s="170"/>
      <c r="MS135" s="170"/>
      <c r="MT135" s="170"/>
      <c r="MU135" s="170"/>
      <c r="MV135" s="170"/>
      <c r="MW135" s="170"/>
      <c r="MX135" s="170"/>
      <c r="MY135" s="170"/>
      <c r="MZ135" s="170"/>
      <c r="NA135" s="170"/>
      <c r="NB135" s="170"/>
      <c r="NC135" s="170"/>
      <c r="ND135" s="170"/>
      <c r="NE135" s="170"/>
      <c r="NF135" s="170"/>
      <c r="NG135" s="170"/>
      <c r="NH135" s="170"/>
      <c r="NI135" s="170"/>
      <c r="NJ135" s="170"/>
      <c r="NK135" s="170"/>
      <c r="NL135" s="170"/>
      <c r="NM135" s="170"/>
      <c r="NN135" s="170"/>
      <c r="NO135" s="170"/>
      <c r="NP135" s="170"/>
      <c r="NQ135" s="170"/>
      <c r="NR135" s="170"/>
      <c r="NS135" s="170"/>
      <c r="NT135" s="170"/>
      <c r="NU135" s="170"/>
      <c r="NV135" s="170"/>
      <c r="NW135" s="170"/>
      <c r="NX135" s="170"/>
      <c r="NY135" s="170"/>
      <c r="NZ135" s="170"/>
      <c r="OA135" s="170"/>
      <c r="OB135" s="170"/>
      <c r="OC135" s="170"/>
      <c r="OD135" s="170"/>
      <c r="OE135" s="170"/>
      <c r="OF135" s="170"/>
      <c r="OG135" s="170"/>
      <c r="OH135" s="170"/>
      <c r="OI135" s="170"/>
      <c r="OJ135" s="170"/>
      <c r="OK135" s="170"/>
      <c r="OL135" s="170"/>
      <c r="OM135" s="170"/>
      <c r="ON135" s="170"/>
      <c r="OO135" s="170"/>
      <c r="OP135" s="170"/>
      <c r="OQ135" s="170"/>
      <c r="OR135" s="170"/>
      <c r="OS135" s="170"/>
      <c r="OT135" s="170"/>
      <c r="OU135" s="170"/>
      <c r="OV135" s="170"/>
      <c r="OW135" s="170"/>
      <c r="OX135" s="170"/>
      <c r="OY135" s="170"/>
      <c r="OZ135" s="170"/>
      <c r="PA135" s="170"/>
      <c r="PB135" s="170"/>
      <c r="PC135" s="170"/>
      <c r="PD135" s="170"/>
      <c r="PE135" s="170"/>
      <c r="PF135" s="170"/>
      <c r="PG135" s="170"/>
      <c r="PH135" s="170"/>
      <c r="PI135" s="170"/>
      <c r="PJ135" s="170"/>
      <c r="PK135" s="170"/>
      <c r="PL135" s="170"/>
      <c r="PM135" s="170"/>
      <c r="PN135" s="170"/>
      <c r="PO135" s="170"/>
      <c r="PP135" s="170"/>
      <c r="PQ135" s="170"/>
      <c r="PR135" s="170"/>
      <c r="PS135" s="170"/>
      <c r="PT135" s="170"/>
      <c r="PU135" s="170"/>
      <c r="PV135" s="170"/>
      <c r="PW135" s="170"/>
      <c r="PX135" s="170"/>
      <c r="PY135" s="170"/>
      <c r="PZ135" s="170"/>
      <c r="QA135" s="170"/>
      <c r="QB135" s="170"/>
      <c r="QC135" s="170"/>
      <c r="QD135" s="170"/>
      <c r="QE135" s="170"/>
      <c r="QF135" s="170"/>
      <c r="QG135" s="170"/>
      <c r="QH135" s="170"/>
      <c r="QI135" s="170"/>
      <c r="QJ135" s="170"/>
      <c r="QK135" s="170"/>
      <c r="QL135" s="170"/>
      <c r="QM135" s="170"/>
      <c r="QN135" s="170"/>
      <c r="QO135" s="170"/>
      <c r="QP135" s="170"/>
      <c r="QQ135" s="170"/>
      <c r="QR135" s="170"/>
      <c r="QS135" s="170"/>
      <c r="QT135" s="170"/>
      <c r="QU135" s="170"/>
      <c r="QV135" s="170"/>
      <c r="QW135" s="170"/>
      <c r="QX135" s="170"/>
      <c r="QY135" s="170"/>
      <c r="QZ135" s="170"/>
      <c r="RA135" s="170"/>
      <c r="RB135" s="170"/>
      <c r="RC135" s="170"/>
      <c r="RD135" s="170"/>
      <c r="RE135" s="170"/>
      <c r="RF135" s="170"/>
      <c r="RG135" s="170"/>
      <c r="RH135" s="170"/>
      <c r="RI135" s="170"/>
      <c r="RJ135" s="170"/>
      <c r="RK135" s="170"/>
      <c r="RL135" s="170"/>
      <c r="RM135" s="170"/>
      <c r="RN135" s="170"/>
      <c r="RO135" s="170"/>
      <c r="RP135" s="170"/>
      <c r="RQ135" s="170"/>
      <c r="RR135" s="170"/>
      <c r="RS135" s="170"/>
      <c r="RT135" s="170"/>
      <c r="RU135" s="170"/>
      <c r="RV135" s="170"/>
      <c r="RW135" s="170"/>
      <c r="RX135" s="170"/>
      <c r="RY135" s="170"/>
      <c r="RZ135" s="170"/>
      <c r="SA135" s="170"/>
      <c r="SB135" s="170"/>
      <c r="SC135" s="170"/>
      <c r="SD135" s="170"/>
      <c r="SE135" s="170"/>
      <c r="SF135" s="170"/>
      <c r="SG135" s="170"/>
      <c r="SH135" s="170"/>
      <c r="SI135" s="170"/>
      <c r="SJ135" s="170"/>
      <c r="SK135" s="170"/>
      <c r="SL135" s="170"/>
      <c r="SM135" s="170"/>
      <c r="SN135" s="170"/>
      <c r="SO135" s="170"/>
      <c r="SP135" s="170"/>
      <c r="SQ135" s="170"/>
      <c r="SR135" s="170"/>
      <c r="SS135" s="170"/>
      <c r="ST135" s="170"/>
      <c r="SU135" s="170"/>
      <c r="SV135" s="170"/>
      <c r="SW135" s="170"/>
      <c r="SX135" s="170"/>
      <c r="SY135" s="170"/>
      <c r="SZ135" s="170"/>
      <c r="TA135" s="170"/>
      <c r="TB135" s="170"/>
      <c r="TC135" s="170"/>
      <c r="TD135" s="170"/>
      <c r="TE135" s="170"/>
      <c r="TF135" s="170"/>
      <c r="TG135" s="170"/>
      <c r="TH135" s="170"/>
      <c r="TI135" s="170"/>
      <c r="TJ135" s="170"/>
      <c r="TK135" s="170"/>
      <c r="TL135" s="170"/>
      <c r="TM135" s="170"/>
      <c r="TN135" s="170"/>
      <c r="TO135" s="170"/>
      <c r="TP135" s="170"/>
      <c r="TQ135" s="170"/>
      <c r="TR135" s="170"/>
      <c r="TS135" s="170"/>
      <c r="TT135" s="170"/>
      <c r="TU135" s="170"/>
      <c r="TV135" s="170"/>
      <c r="TW135" s="170"/>
      <c r="TX135" s="170"/>
      <c r="TY135" s="170"/>
      <c r="TZ135" s="170"/>
      <c r="UA135" s="170"/>
      <c r="UB135" s="170"/>
      <c r="UC135" s="170"/>
      <c r="UD135" s="170"/>
      <c r="UE135" s="170"/>
      <c r="UF135" s="170"/>
      <c r="UG135" s="170"/>
      <c r="UH135" s="170"/>
      <c r="UI135" s="170"/>
      <c r="UJ135" s="170"/>
      <c r="UK135" s="170"/>
      <c r="UL135" s="170"/>
      <c r="UM135" s="170"/>
      <c r="UN135" s="170"/>
      <c r="UO135" s="170"/>
      <c r="UP135" s="170"/>
      <c r="UQ135" s="170"/>
      <c r="UR135" s="170"/>
      <c r="US135" s="170"/>
      <c r="UT135" s="170"/>
      <c r="UU135" s="170"/>
      <c r="UV135" s="170"/>
      <c r="UW135" s="170"/>
      <c r="UX135" s="170"/>
      <c r="UY135" s="170"/>
      <c r="UZ135" s="170"/>
      <c r="VA135" s="170"/>
      <c r="VB135" s="170"/>
      <c r="VC135" s="170"/>
      <c r="VD135" s="170"/>
      <c r="VE135" s="170"/>
      <c r="VF135" s="170"/>
      <c r="VG135" s="170"/>
      <c r="VH135" s="170"/>
      <c r="VI135" s="170"/>
      <c r="VJ135" s="170"/>
      <c r="VM135" s="171">
        <f>IF(AND($VQ135&gt;0,COUNTA(H135:VJ135)=0),0,IF(AND(COUNTBLANK(D135)=0,CNGE_2024_M1_Secc3!$Q778="X",COUNTA(H135:VJ135)=0),0,IF(AND(COUNTBLANK(D135)=0,CNGE_2024_M1_Secc3!$Q778="",COUNTA(H135:VJ135)&gt;0),0,IF(AND(COUNTBLANK(D135)=1,COUNTA(H135:VJ135)=0),0,1))))</f>
        <v>0</v>
      </c>
      <c r="VN135" s="194">
        <f t="shared" si="1"/>
        <v>0</v>
      </c>
      <c r="VO135" s="200">
        <f>IF(AND(CNGE_2024_M1_Secc3!$Q778="X",COUNTA(H135:VJ135)&gt;0),1,0)</f>
        <v>0</v>
      </c>
      <c r="VP135" s="211">
        <f>IF(SUM(H135:VJ135)=SUM(CNGE_2024_M1_Secc3!S778:AD778),0,1)</f>
        <v>0</v>
      </c>
      <c r="VQ135" s="200">
        <f>IF(COUNTIF(CNGE_2024_M1_Secc3!M189,"NA")&gt;0,1,IF(AND(CNGE_2024_M1_Secc3!S189&lt;&gt;"",CNGE_2024_M1_Secc3!S189&lt;&gt;1),1,0))</f>
        <v>0</v>
      </c>
    </row>
    <row r="136" spans="1:589" customFormat="1" ht="15" customHeight="1">
      <c r="A136" s="115"/>
      <c r="B136" s="87"/>
      <c r="C136" s="118" t="s">
        <v>192</v>
      </c>
      <c r="D136" s="361" t="str">
        <f>IF(CNGE_2024_M1_Secc3!D190="","",CNGE_2024_M1_Secc3!D190)</f>
        <v/>
      </c>
      <c r="E136" s="361"/>
      <c r="F136" s="361"/>
      <c r="G136" s="361"/>
      <c r="H136" s="170"/>
      <c r="I136" s="170"/>
      <c r="J136" s="170"/>
      <c r="K136" s="170"/>
      <c r="L136" s="170"/>
      <c r="M136" s="170"/>
      <c r="N136" s="170"/>
      <c r="O136" s="170"/>
      <c r="P136" s="170"/>
      <c r="Q136" s="170"/>
      <c r="R136" s="170"/>
      <c r="S136" s="170"/>
      <c r="T136" s="170"/>
      <c r="U136" s="170"/>
      <c r="V136" s="170"/>
      <c r="W136" s="170"/>
      <c r="X136" s="170"/>
      <c r="Y136" s="170"/>
      <c r="Z136" s="170"/>
      <c r="AA136" s="170"/>
      <c r="AB136" s="170"/>
      <c r="AC136" s="170"/>
      <c r="AD136" s="170"/>
      <c r="AE136" s="170"/>
      <c r="AF136" s="170"/>
      <c r="AG136" s="170"/>
      <c r="AH136" s="170"/>
      <c r="AI136" s="170"/>
      <c r="AJ136" s="170"/>
      <c r="AK136" s="170"/>
      <c r="AL136" s="170"/>
      <c r="AM136" s="170"/>
      <c r="AN136" s="170"/>
      <c r="AO136" s="170"/>
      <c r="AP136" s="170"/>
      <c r="AQ136" s="170"/>
      <c r="AR136" s="170"/>
      <c r="AS136" s="170"/>
      <c r="AT136" s="170"/>
      <c r="AU136" s="170"/>
      <c r="AV136" s="170"/>
      <c r="AW136" s="170"/>
      <c r="AX136" s="170"/>
      <c r="AY136" s="170"/>
      <c r="AZ136" s="170"/>
      <c r="BA136" s="170"/>
      <c r="BB136" s="170"/>
      <c r="BC136" s="170"/>
      <c r="BD136" s="170"/>
      <c r="BE136" s="170"/>
      <c r="BF136" s="170"/>
      <c r="BG136" s="170"/>
      <c r="BH136" s="170"/>
      <c r="BI136" s="170"/>
      <c r="BJ136" s="170"/>
      <c r="BK136" s="170"/>
      <c r="BL136" s="170"/>
      <c r="BM136" s="170"/>
      <c r="BN136" s="170"/>
      <c r="BO136" s="170"/>
      <c r="BP136" s="170"/>
      <c r="BQ136" s="170"/>
      <c r="BR136" s="170"/>
      <c r="BS136" s="170"/>
      <c r="BT136" s="170"/>
      <c r="BU136" s="170"/>
      <c r="BV136" s="170"/>
      <c r="BW136" s="170"/>
      <c r="BX136" s="170"/>
      <c r="BY136" s="170"/>
      <c r="BZ136" s="170"/>
      <c r="CA136" s="170"/>
      <c r="CB136" s="170"/>
      <c r="CC136" s="170"/>
      <c r="CD136" s="170"/>
      <c r="CE136" s="170"/>
      <c r="CF136" s="170"/>
      <c r="CG136" s="170"/>
      <c r="CH136" s="170"/>
      <c r="CI136" s="170"/>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0"/>
      <c r="DF136" s="170"/>
      <c r="DG136" s="170"/>
      <c r="DH136" s="170"/>
      <c r="DI136" s="170"/>
      <c r="DJ136" s="170"/>
      <c r="DK136" s="170"/>
      <c r="DL136" s="170"/>
      <c r="DM136" s="170"/>
      <c r="DN136" s="170"/>
      <c r="DO136" s="170"/>
      <c r="DP136" s="170"/>
      <c r="DQ136" s="170"/>
      <c r="DR136" s="170"/>
      <c r="DS136" s="170"/>
      <c r="DT136" s="170"/>
      <c r="DU136" s="170"/>
      <c r="DV136" s="170"/>
      <c r="DW136" s="170"/>
      <c r="DX136" s="170"/>
      <c r="DY136" s="170"/>
      <c r="DZ136" s="170"/>
      <c r="EA136" s="170"/>
      <c r="EB136" s="170"/>
      <c r="EC136" s="170"/>
      <c r="ED136" s="170"/>
      <c r="EE136" s="170"/>
      <c r="EF136" s="170"/>
      <c r="EG136" s="170"/>
      <c r="EH136" s="170"/>
      <c r="EI136" s="170"/>
      <c r="EJ136" s="170"/>
      <c r="EK136" s="170"/>
      <c r="EL136" s="170"/>
      <c r="EM136" s="170"/>
      <c r="EN136" s="170"/>
      <c r="EO136" s="170"/>
      <c r="EP136" s="170"/>
      <c r="EQ136" s="170"/>
      <c r="ER136" s="170"/>
      <c r="ES136" s="170"/>
      <c r="ET136" s="170"/>
      <c r="EU136" s="170"/>
      <c r="EV136" s="170"/>
      <c r="EW136" s="170"/>
      <c r="EX136" s="170"/>
      <c r="EY136" s="170"/>
      <c r="EZ136" s="170"/>
      <c r="FA136" s="170"/>
      <c r="FB136" s="170"/>
      <c r="FC136" s="170"/>
      <c r="FD136" s="170"/>
      <c r="FE136" s="170"/>
      <c r="FF136" s="170"/>
      <c r="FG136" s="170"/>
      <c r="FH136" s="170"/>
      <c r="FI136" s="170"/>
      <c r="FJ136" s="170"/>
      <c r="FK136" s="170"/>
      <c r="FL136" s="170"/>
      <c r="FM136" s="170"/>
      <c r="FN136" s="170"/>
      <c r="FO136" s="170"/>
      <c r="FP136" s="170"/>
      <c r="FQ136" s="170"/>
      <c r="FR136" s="170"/>
      <c r="FS136" s="170"/>
      <c r="FT136" s="170"/>
      <c r="FU136" s="170"/>
      <c r="FV136" s="170"/>
      <c r="FW136" s="170"/>
      <c r="FX136" s="170"/>
      <c r="FY136" s="170"/>
      <c r="FZ136" s="170"/>
      <c r="GA136" s="170"/>
      <c r="GB136" s="170"/>
      <c r="GC136" s="170"/>
      <c r="GD136" s="170"/>
      <c r="GE136" s="170"/>
      <c r="GF136" s="170"/>
      <c r="GG136" s="170"/>
      <c r="GH136" s="170"/>
      <c r="GI136" s="170"/>
      <c r="GJ136" s="170"/>
      <c r="GK136" s="170"/>
      <c r="GL136" s="170"/>
      <c r="GM136" s="170"/>
      <c r="GN136" s="170"/>
      <c r="GO136" s="170"/>
      <c r="GP136" s="170"/>
      <c r="GQ136" s="170"/>
      <c r="GR136" s="170"/>
      <c r="GS136" s="170"/>
      <c r="GT136" s="170"/>
      <c r="GU136" s="170"/>
      <c r="GV136" s="170"/>
      <c r="GW136" s="170"/>
      <c r="GX136" s="170"/>
      <c r="GY136" s="170"/>
      <c r="GZ136" s="170"/>
      <c r="HA136" s="170"/>
      <c r="HB136" s="170"/>
      <c r="HC136" s="170"/>
      <c r="HD136" s="170"/>
      <c r="HE136" s="170"/>
      <c r="HF136" s="170"/>
      <c r="HG136" s="170"/>
      <c r="HH136" s="170"/>
      <c r="HI136" s="170"/>
      <c r="HJ136" s="170"/>
      <c r="HK136" s="170"/>
      <c r="HL136" s="170"/>
      <c r="HM136" s="170"/>
      <c r="HN136" s="170"/>
      <c r="HO136" s="170"/>
      <c r="HP136" s="170"/>
      <c r="HQ136" s="170"/>
      <c r="HR136" s="170"/>
      <c r="HS136" s="170"/>
      <c r="HT136" s="170"/>
      <c r="HU136" s="170"/>
      <c r="HV136" s="170"/>
      <c r="HW136" s="170"/>
      <c r="HX136" s="170"/>
      <c r="HY136" s="170"/>
      <c r="HZ136" s="170"/>
      <c r="IA136" s="170"/>
      <c r="IB136" s="170"/>
      <c r="IC136" s="170"/>
      <c r="ID136" s="170"/>
      <c r="IE136" s="170"/>
      <c r="IF136" s="170"/>
      <c r="IG136" s="170"/>
      <c r="IH136" s="170"/>
      <c r="II136" s="170"/>
      <c r="IJ136" s="170"/>
      <c r="IK136" s="170"/>
      <c r="IL136" s="170"/>
      <c r="IM136" s="170"/>
      <c r="IN136" s="170"/>
      <c r="IO136" s="170"/>
      <c r="IP136" s="170"/>
      <c r="IQ136" s="170"/>
      <c r="IR136" s="170"/>
      <c r="IS136" s="170"/>
      <c r="IT136" s="170"/>
      <c r="IU136" s="170"/>
      <c r="IV136" s="170"/>
      <c r="IW136" s="170"/>
      <c r="IX136" s="170"/>
      <c r="IY136" s="170"/>
      <c r="IZ136" s="170"/>
      <c r="JA136" s="170"/>
      <c r="JB136" s="170"/>
      <c r="JC136" s="170"/>
      <c r="JD136" s="170"/>
      <c r="JE136" s="170"/>
      <c r="JF136" s="170"/>
      <c r="JG136" s="170"/>
      <c r="JH136" s="170"/>
      <c r="JI136" s="170"/>
      <c r="JJ136" s="170"/>
      <c r="JK136" s="170"/>
      <c r="JL136" s="170"/>
      <c r="JM136" s="170"/>
      <c r="JN136" s="170"/>
      <c r="JO136" s="170"/>
      <c r="JP136" s="170"/>
      <c r="JQ136" s="170"/>
      <c r="JR136" s="170"/>
      <c r="JS136" s="170"/>
      <c r="JT136" s="170"/>
      <c r="JU136" s="170"/>
      <c r="JV136" s="170"/>
      <c r="JW136" s="170"/>
      <c r="JX136" s="170"/>
      <c r="JY136" s="170"/>
      <c r="JZ136" s="170"/>
      <c r="KA136" s="170"/>
      <c r="KB136" s="170"/>
      <c r="KC136" s="170"/>
      <c r="KD136" s="170"/>
      <c r="KE136" s="170"/>
      <c r="KF136" s="170"/>
      <c r="KG136" s="170"/>
      <c r="KH136" s="170"/>
      <c r="KI136" s="170"/>
      <c r="KJ136" s="170"/>
      <c r="KK136" s="170"/>
      <c r="KL136" s="170"/>
      <c r="KM136" s="170"/>
      <c r="KN136" s="170"/>
      <c r="KO136" s="170"/>
      <c r="KP136" s="170"/>
      <c r="KQ136" s="170"/>
      <c r="KR136" s="170"/>
      <c r="KS136" s="170"/>
      <c r="KT136" s="170"/>
      <c r="KU136" s="170"/>
      <c r="KV136" s="170"/>
      <c r="KW136" s="170"/>
      <c r="KX136" s="170"/>
      <c r="KY136" s="170"/>
      <c r="KZ136" s="170"/>
      <c r="LA136" s="170"/>
      <c r="LB136" s="170"/>
      <c r="LC136" s="170"/>
      <c r="LD136" s="170"/>
      <c r="LE136" s="170"/>
      <c r="LF136" s="170"/>
      <c r="LG136" s="170"/>
      <c r="LH136" s="170"/>
      <c r="LI136" s="170"/>
      <c r="LJ136" s="170"/>
      <c r="LK136" s="170"/>
      <c r="LL136" s="170"/>
      <c r="LM136" s="170"/>
      <c r="LN136" s="170"/>
      <c r="LO136" s="170"/>
      <c r="LP136" s="170"/>
      <c r="LQ136" s="170"/>
      <c r="LR136" s="170"/>
      <c r="LS136" s="170"/>
      <c r="LT136" s="170"/>
      <c r="LU136" s="170"/>
      <c r="LV136" s="170"/>
      <c r="LW136" s="170"/>
      <c r="LX136" s="170"/>
      <c r="LY136" s="170"/>
      <c r="LZ136" s="170"/>
      <c r="MA136" s="170"/>
      <c r="MB136" s="170"/>
      <c r="MC136" s="170"/>
      <c r="MD136" s="170"/>
      <c r="ME136" s="170"/>
      <c r="MF136" s="170"/>
      <c r="MG136" s="170"/>
      <c r="MH136" s="170"/>
      <c r="MI136" s="170"/>
      <c r="MJ136" s="170"/>
      <c r="MK136" s="170"/>
      <c r="ML136" s="170"/>
      <c r="MM136" s="170"/>
      <c r="MN136" s="170"/>
      <c r="MO136" s="170"/>
      <c r="MP136" s="170"/>
      <c r="MQ136" s="170"/>
      <c r="MR136" s="170"/>
      <c r="MS136" s="170"/>
      <c r="MT136" s="170"/>
      <c r="MU136" s="170"/>
      <c r="MV136" s="170"/>
      <c r="MW136" s="170"/>
      <c r="MX136" s="170"/>
      <c r="MY136" s="170"/>
      <c r="MZ136" s="170"/>
      <c r="NA136" s="170"/>
      <c r="NB136" s="170"/>
      <c r="NC136" s="170"/>
      <c r="ND136" s="170"/>
      <c r="NE136" s="170"/>
      <c r="NF136" s="170"/>
      <c r="NG136" s="170"/>
      <c r="NH136" s="170"/>
      <c r="NI136" s="170"/>
      <c r="NJ136" s="170"/>
      <c r="NK136" s="170"/>
      <c r="NL136" s="170"/>
      <c r="NM136" s="170"/>
      <c r="NN136" s="170"/>
      <c r="NO136" s="170"/>
      <c r="NP136" s="170"/>
      <c r="NQ136" s="170"/>
      <c r="NR136" s="170"/>
      <c r="NS136" s="170"/>
      <c r="NT136" s="170"/>
      <c r="NU136" s="170"/>
      <c r="NV136" s="170"/>
      <c r="NW136" s="170"/>
      <c r="NX136" s="170"/>
      <c r="NY136" s="170"/>
      <c r="NZ136" s="170"/>
      <c r="OA136" s="170"/>
      <c r="OB136" s="170"/>
      <c r="OC136" s="170"/>
      <c r="OD136" s="170"/>
      <c r="OE136" s="170"/>
      <c r="OF136" s="170"/>
      <c r="OG136" s="170"/>
      <c r="OH136" s="170"/>
      <c r="OI136" s="170"/>
      <c r="OJ136" s="170"/>
      <c r="OK136" s="170"/>
      <c r="OL136" s="170"/>
      <c r="OM136" s="170"/>
      <c r="ON136" s="170"/>
      <c r="OO136" s="170"/>
      <c r="OP136" s="170"/>
      <c r="OQ136" s="170"/>
      <c r="OR136" s="170"/>
      <c r="OS136" s="170"/>
      <c r="OT136" s="170"/>
      <c r="OU136" s="170"/>
      <c r="OV136" s="170"/>
      <c r="OW136" s="170"/>
      <c r="OX136" s="170"/>
      <c r="OY136" s="170"/>
      <c r="OZ136" s="170"/>
      <c r="PA136" s="170"/>
      <c r="PB136" s="170"/>
      <c r="PC136" s="170"/>
      <c r="PD136" s="170"/>
      <c r="PE136" s="170"/>
      <c r="PF136" s="170"/>
      <c r="PG136" s="170"/>
      <c r="PH136" s="170"/>
      <c r="PI136" s="170"/>
      <c r="PJ136" s="170"/>
      <c r="PK136" s="170"/>
      <c r="PL136" s="170"/>
      <c r="PM136" s="170"/>
      <c r="PN136" s="170"/>
      <c r="PO136" s="170"/>
      <c r="PP136" s="170"/>
      <c r="PQ136" s="170"/>
      <c r="PR136" s="170"/>
      <c r="PS136" s="170"/>
      <c r="PT136" s="170"/>
      <c r="PU136" s="170"/>
      <c r="PV136" s="170"/>
      <c r="PW136" s="170"/>
      <c r="PX136" s="170"/>
      <c r="PY136" s="170"/>
      <c r="PZ136" s="170"/>
      <c r="QA136" s="170"/>
      <c r="QB136" s="170"/>
      <c r="QC136" s="170"/>
      <c r="QD136" s="170"/>
      <c r="QE136" s="170"/>
      <c r="QF136" s="170"/>
      <c r="QG136" s="170"/>
      <c r="QH136" s="170"/>
      <c r="QI136" s="170"/>
      <c r="QJ136" s="170"/>
      <c r="QK136" s="170"/>
      <c r="QL136" s="170"/>
      <c r="QM136" s="170"/>
      <c r="QN136" s="170"/>
      <c r="QO136" s="170"/>
      <c r="QP136" s="170"/>
      <c r="QQ136" s="170"/>
      <c r="QR136" s="170"/>
      <c r="QS136" s="170"/>
      <c r="QT136" s="170"/>
      <c r="QU136" s="170"/>
      <c r="QV136" s="170"/>
      <c r="QW136" s="170"/>
      <c r="QX136" s="170"/>
      <c r="QY136" s="170"/>
      <c r="QZ136" s="170"/>
      <c r="RA136" s="170"/>
      <c r="RB136" s="170"/>
      <c r="RC136" s="170"/>
      <c r="RD136" s="170"/>
      <c r="RE136" s="170"/>
      <c r="RF136" s="170"/>
      <c r="RG136" s="170"/>
      <c r="RH136" s="170"/>
      <c r="RI136" s="170"/>
      <c r="RJ136" s="170"/>
      <c r="RK136" s="170"/>
      <c r="RL136" s="170"/>
      <c r="RM136" s="170"/>
      <c r="RN136" s="170"/>
      <c r="RO136" s="170"/>
      <c r="RP136" s="170"/>
      <c r="RQ136" s="170"/>
      <c r="RR136" s="170"/>
      <c r="RS136" s="170"/>
      <c r="RT136" s="170"/>
      <c r="RU136" s="170"/>
      <c r="RV136" s="170"/>
      <c r="RW136" s="170"/>
      <c r="RX136" s="170"/>
      <c r="RY136" s="170"/>
      <c r="RZ136" s="170"/>
      <c r="SA136" s="170"/>
      <c r="SB136" s="170"/>
      <c r="SC136" s="170"/>
      <c r="SD136" s="170"/>
      <c r="SE136" s="170"/>
      <c r="SF136" s="170"/>
      <c r="SG136" s="170"/>
      <c r="SH136" s="170"/>
      <c r="SI136" s="170"/>
      <c r="SJ136" s="170"/>
      <c r="SK136" s="170"/>
      <c r="SL136" s="170"/>
      <c r="SM136" s="170"/>
      <c r="SN136" s="170"/>
      <c r="SO136" s="170"/>
      <c r="SP136" s="170"/>
      <c r="SQ136" s="170"/>
      <c r="SR136" s="170"/>
      <c r="SS136" s="170"/>
      <c r="ST136" s="170"/>
      <c r="SU136" s="170"/>
      <c r="SV136" s="170"/>
      <c r="SW136" s="170"/>
      <c r="SX136" s="170"/>
      <c r="SY136" s="170"/>
      <c r="SZ136" s="170"/>
      <c r="TA136" s="170"/>
      <c r="TB136" s="170"/>
      <c r="TC136" s="170"/>
      <c r="TD136" s="170"/>
      <c r="TE136" s="170"/>
      <c r="TF136" s="170"/>
      <c r="TG136" s="170"/>
      <c r="TH136" s="170"/>
      <c r="TI136" s="170"/>
      <c r="TJ136" s="170"/>
      <c r="TK136" s="170"/>
      <c r="TL136" s="170"/>
      <c r="TM136" s="170"/>
      <c r="TN136" s="170"/>
      <c r="TO136" s="170"/>
      <c r="TP136" s="170"/>
      <c r="TQ136" s="170"/>
      <c r="TR136" s="170"/>
      <c r="TS136" s="170"/>
      <c r="TT136" s="170"/>
      <c r="TU136" s="170"/>
      <c r="TV136" s="170"/>
      <c r="TW136" s="170"/>
      <c r="TX136" s="170"/>
      <c r="TY136" s="170"/>
      <c r="TZ136" s="170"/>
      <c r="UA136" s="170"/>
      <c r="UB136" s="170"/>
      <c r="UC136" s="170"/>
      <c r="UD136" s="170"/>
      <c r="UE136" s="170"/>
      <c r="UF136" s="170"/>
      <c r="UG136" s="170"/>
      <c r="UH136" s="170"/>
      <c r="UI136" s="170"/>
      <c r="UJ136" s="170"/>
      <c r="UK136" s="170"/>
      <c r="UL136" s="170"/>
      <c r="UM136" s="170"/>
      <c r="UN136" s="170"/>
      <c r="UO136" s="170"/>
      <c r="UP136" s="170"/>
      <c r="UQ136" s="170"/>
      <c r="UR136" s="170"/>
      <c r="US136" s="170"/>
      <c r="UT136" s="170"/>
      <c r="UU136" s="170"/>
      <c r="UV136" s="170"/>
      <c r="UW136" s="170"/>
      <c r="UX136" s="170"/>
      <c r="UY136" s="170"/>
      <c r="UZ136" s="170"/>
      <c r="VA136" s="170"/>
      <c r="VB136" s="170"/>
      <c r="VC136" s="170"/>
      <c r="VD136" s="170"/>
      <c r="VE136" s="170"/>
      <c r="VF136" s="170"/>
      <c r="VG136" s="170"/>
      <c r="VH136" s="170"/>
      <c r="VI136" s="170"/>
      <c r="VJ136" s="170"/>
      <c r="VM136" s="171">
        <f>IF(AND($VQ136&gt;0,COUNTA(H136:VJ136)=0),0,IF(AND(COUNTBLANK(D136)=0,CNGE_2024_M1_Secc3!$Q779="X",COUNTA(H136:VJ136)=0),0,IF(AND(COUNTBLANK(D136)=0,CNGE_2024_M1_Secc3!$Q779="",COUNTA(H136:VJ136)&gt;0),0,IF(AND(COUNTBLANK(D136)=1,COUNTA(H136:VJ136)=0),0,1))))</f>
        <v>0</v>
      </c>
      <c r="VN136" s="194">
        <f t="shared" si="1"/>
        <v>0</v>
      </c>
      <c r="VO136" s="200">
        <f>IF(AND(CNGE_2024_M1_Secc3!$Q779="X",COUNTA(H136:VJ136)&gt;0),1,0)</f>
        <v>0</v>
      </c>
      <c r="VP136" s="211">
        <f>IF(SUM(H136:VJ136)=SUM(CNGE_2024_M1_Secc3!S779:AD779),0,1)</f>
        <v>0</v>
      </c>
      <c r="VQ136" s="200">
        <f>IF(COUNTIF(CNGE_2024_M1_Secc3!M190,"NA")&gt;0,1,IF(AND(CNGE_2024_M1_Secc3!S190&lt;&gt;"",CNGE_2024_M1_Secc3!S190&lt;&gt;1),1,0))</f>
        <v>0</v>
      </c>
    </row>
    <row r="137" spans="1:589" customFormat="1" ht="15" customHeight="1">
      <c r="A137" s="115"/>
      <c r="B137" s="87"/>
      <c r="C137" s="118" t="s">
        <v>193</v>
      </c>
      <c r="D137" s="361" t="str">
        <f>IF(CNGE_2024_M1_Secc3!D191="","",CNGE_2024_M1_Secc3!D191)</f>
        <v/>
      </c>
      <c r="E137" s="361"/>
      <c r="F137" s="361"/>
      <c r="G137" s="361"/>
      <c r="H137" s="170"/>
      <c r="I137" s="170"/>
      <c r="J137" s="170"/>
      <c r="K137" s="170"/>
      <c r="L137" s="170"/>
      <c r="M137" s="170"/>
      <c r="N137" s="170"/>
      <c r="O137" s="170"/>
      <c r="P137" s="170"/>
      <c r="Q137" s="170"/>
      <c r="R137" s="170"/>
      <c r="S137" s="170"/>
      <c r="T137" s="170"/>
      <c r="U137" s="170"/>
      <c r="V137" s="170"/>
      <c r="W137" s="170"/>
      <c r="X137" s="170"/>
      <c r="Y137" s="170"/>
      <c r="Z137" s="170"/>
      <c r="AA137" s="170"/>
      <c r="AB137" s="170"/>
      <c r="AC137" s="170"/>
      <c r="AD137" s="170"/>
      <c r="AE137" s="170"/>
      <c r="AF137" s="170"/>
      <c r="AG137" s="170"/>
      <c r="AH137" s="170"/>
      <c r="AI137" s="170"/>
      <c r="AJ137" s="170"/>
      <c r="AK137" s="170"/>
      <c r="AL137" s="170"/>
      <c r="AM137" s="170"/>
      <c r="AN137" s="170"/>
      <c r="AO137" s="170"/>
      <c r="AP137" s="170"/>
      <c r="AQ137" s="170"/>
      <c r="AR137" s="170"/>
      <c r="AS137" s="170"/>
      <c r="AT137" s="170"/>
      <c r="AU137" s="170"/>
      <c r="AV137" s="170"/>
      <c r="AW137" s="170"/>
      <c r="AX137" s="170"/>
      <c r="AY137" s="170"/>
      <c r="AZ137" s="170"/>
      <c r="BA137" s="170"/>
      <c r="BB137" s="170"/>
      <c r="BC137" s="170"/>
      <c r="BD137" s="170"/>
      <c r="BE137" s="170"/>
      <c r="BF137" s="170"/>
      <c r="BG137" s="170"/>
      <c r="BH137" s="170"/>
      <c r="BI137" s="170"/>
      <c r="BJ137" s="170"/>
      <c r="BK137" s="170"/>
      <c r="BL137" s="170"/>
      <c r="BM137" s="170"/>
      <c r="BN137" s="170"/>
      <c r="BO137" s="170"/>
      <c r="BP137" s="170"/>
      <c r="BQ137" s="170"/>
      <c r="BR137" s="170"/>
      <c r="BS137" s="170"/>
      <c r="BT137" s="170"/>
      <c r="BU137" s="170"/>
      <c r="BV137" s="170"/>
      <c r="BW137" s="170"/>
      <c r="BX137" s="170"/>
      <c r="BY137" s="170"/>
      <c r="BZ137" s="170"/>
      <c r="CA137" s="170"/>
      <c r="CB137" s="170"/>
      <c r="CC137" s="170"/>
      <c r="CD137" s="170"/>
      <c r="CE137" s="170"/>
      <c r="CF137" s="170"/>
      <c r="CG137" s="170"/>
      <c r="CH137" s="170"/>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0"/>
      <c r="DF137" s="170"/>
      <c r="DG137" s="170"/>
      <c r="DH137" s="170"/>
      <c r="DI137" s="170"/>
      <c r="DJ137" s="170"/>
      <c r="DK137" s="170"/>
      <c r="DL137" s="170"/>
      <c r="DM137" s="170"/>
      <c r="DN137" s="170"/>
      <c r="DO137" s="170"/>
      <c r="DP137" s="170"/>
      <c r="DQ137" s="170"/>
      <c r="DR137" s="170"/>
      <c r="DS137" s="170"/>
      <c r="DT137" s="170"/>
      <c r="DU137" s="170"/>
      <c r="DV137" s="170"/>
      <c r="DW137" s="170"/>
      <c r="DX137" s="170"/>
      <c r="DY137" s="170"/>
      <c r="DZ137" s="170"/>
      <c r="EA137" s="170"/>
      <c r="EB137" s="170"/>
      <c r="EC137" s="170"/>
      <c r="ED137" s="170"/>
      <c r="EE137" s="170"/>
      <c r="EF137" s="170"/>
      <c r="EG137" s="170"/>
      <c r="EH137" s="170"/>
      <c r="EI137" s="170"/>
      <c r="EJ137" s="170"/>
      <c r="EK137" s="170"/>
      <c r="EL137" s="170"/>
      <c r="EM137" s="170"/>
      <c r="EN137" s="170"/>
      <c r="EO137" s="170"/>
      <c r="EP137" s="170"/>
      <c r="EQ137" s="170"/>
      <c r="ER137" s="170"/>
      <c r="ES137" s="170"/>
      <c r="ET137" s="170"/>
      <c r="EU137" s="170"/>
      <c r="EV137" s="170"/>
      <c r="EW137" s="170"/>
      <c r="EX137" s="170"/>
      <c r="EY137" s="170"/>
      <c r="EZ137" s="170"/>
      <c r="FA137" s="170"/>
      <c r="FB137" s="170"/>
      <c r="FC137" s="170"/>
      <c r="FD137" s="170"/>
      <c r="FE137" s="170"/>
      <c r="FF137" s="170"/>
      <c r="FG137" s="170"/>
      <c r="FH137" s="170"/>
      <c r="FI137" s="170"/>
      <c r="FJ137" s="170"/>
      <c r="FK137" s="170"/>
      <c r="FL137" s="170"/>
      <c r="FM137" s="170"/>
      <c r="FN137" s="170"/>
      <c r="FO137" s="170"/>
      <c r="FP137" s="170"/>
      <c r="FQ137" s="170"/>
      <c r="FR137" s="170"/>
      <c r="FS137" s="170"/>
      <c r="FT137" s="170"/>
      <c r="FU137" s="170"/>
      <c r="FV137" s="170"/>
      <c r="FW137" s="170"/>
      <c r="FX137" s="170"/>
      <c r="FY137" s="170"/>
      <c r="FZ137" s="170"/>
      <c r="GA137" s="170"/>
      <c r="GB137" s="170"/>
      <c r="GC137" s="170"/>
      <c r="GD137" s="170"/>
      <c r="GE137" s="170"/>
      <c r="GF137" s="170"/>
      <c r="GG137" s="170"/>
      <c r="GH137" s="170"/>
      <c r="GI137" s="170"/>
      <c r="GJ137" s="170"/>
      <c r="GK137" s="170"/>
      <c r="GL137" s="170"/>
      <c r="GM137" s="170"/>
      <c r="GN137" s="170"/>
      <c r="GO137" s="170"/>
      <c r="GP137" s="170"/>
      <c r="GQ137" s="170"/>
      <c r="GR137" s="170"/>
      <c r="GS137" s="170"/>
      <c r="GT137" s="170"/>
      <c r="GU137" s="170"/>
      <c r="GV137" s="170"/>
      <c r="GW137" s="170"/>
      <c r="GX137" s="170"/>
      <c r="GY137" s="170"/>
      <c r="GZ137" s="170"/>
      <c r="HA137" s="170"/>
      <c r="HB137" s="170"/>
      <c r="HC137" s="170"/>
      <c r="HD137" s="170"/>
      <c r="HE137" s="170"/>
      <c r="HF137" s="170"/>
      <c r="HG137" s="170"/>
      <c r="HH137" s="170"/>
      <c r="HI137" s="170"/>
      <c r="HJ137" s="170"/>
      <c r="HK137" s="170"/>
      <c r="HL137" s="170"/>
      <c r="HM137" s="170"/>
      <c r="HN137" s="170"/>
      <c r="HO137" s="170"/>
      <c r="HP137" s="170"/>
      <c r="HQ137" s="170"/>
      <c r="HR137" s="170"/>
      <c r="HS137" s="170"/>
      <c r="HT137" s="170"/>
      <c r="HU137" s="170"/>
      <c r="HV137" s="170"/>
      <c r="HW137" s="170"/>
      <c r="HX137" s="170"/>
      <c r="HY137" s="170"/>
      <c r="HZ137" s="170"/>
      <c r="IA137" s="170"/>
      <c r="IB137" s="170"/>
      <c r="IC137" s="170"/>
      <c r="ID137" s="170"/>
      <c r="IE137" s="170"/>
      <c r="IF137" s="170"/>
      <c r="IG137" s="170"/>
      <c r="IH137" s="170"/>
      <c r="II137" s="170"/>
      <c r="IJ137" s="170"/>
      <c r="IK137" s="170"/>
      <c r="IL137" s="170"/>
      <c r="IM137" s="170"/>
      <c r="IN137" s="170"/>
      <c r="IO137" s="170"/>
      <c r="IP137" s="170"/>
      <c r="IQ137" s="170"/>
      <c r="IR137" s="170"/>
      <c r="IS137" s="170"/>
      <c r="IT137" s="170"/>
      <c r="IU137" s="170"/>
      <c r="IV137" s="170"/>
      <c r="IW137" s="170"/>
      <c r="IX137" s="170"/>
      <c r="IY137" s="170"/>
      <c r="IZ137" s="170"/>
      <c r="JA137" s="170"/>
      <c r="JB137" s="170"/>
      <c r="JC137" s="170"/>
      <c r="JD137" s="170"/>
      <c r="JE137" s="170"/>
      <c r="JF137" s="170"/>
      <c r="JG137" s="170"/>
      <c r="JH137" s="170"/>
      <c r="JI137" s="170"/>
      <c r="JJ137" s="170"/>
      <c r="JK137" s="170"/>
      <c r="JL137" s="170"/>
      <c r="JM137" s="170"/>
      <c r="JN137" s="170"/>
      <c r="JO137" s="170"/>
      <c r="JP137" s="170"/>
      <c r="JQ137" s="170"/>
      <c r="JR137" s="170"/>
      <c r="JS137" s="170"/>
      <c r="JT137" s="170"/>
      <c r="JU137" s="170"/>
      <c r="JV137" s="170"/>
      <c r="JW137" s="170"/>
      <c r="JX137" s="170"/>
      <c r="JY137" s="170"/>
      <c r="JZ137" s="170"/>
      <c r="KA137" s="170"/>
      <c r="KB137" s="170"/>
      <c r="KC137" s="170"/>
      <c r="KD137" s="170"/>
      <c r="KE137" s="170"/>
      <c r="KF137" s="170"/>
      <c r="KG137" s="170"/>
      <c r="KH137" s="170"/>
      <c r="KI137" s="170"/>
      <c r="KJ137" s="170"/>
      <c r="KK137" s="170"/>
      <c r="KL137" s="170"/>
      <c r="KM137" s="170"/>
      <c r="KN137" s="170"/>
      <c r="KO137" s="170"/>
      <c r="KP137" s="170"/>
      <c r="KQ137" s="170"/>
      <c r="KR137" s="170"/>
      <c r="KS137" s="170"/>
      <c r="KT137" s="170"/>
      <c r="KU137" s="170"/>
      <c r="KV137" s="170"/>
      <c r="KW137" s="170"/>
      <c r="KX137" s="170"/>
      <c r="KY137" s="170"/>
      <c r="KZ137" s="170"/>
      <c r="LA137" s="170"/>
      <c r="LB137" s="170"/>
      <c r="LC137" s="170"/>
      <c r="LD137" s="170"/>
      <c r="LE137" s="170"/>
      <c r="LF137" s="170"/>
      <c r="LG137" s="170"/>
      <c r="LH137" s="170"/>
      <c r="LI137" s="170"/>
      <c r="LJ137" s="170"/>
      <c r="LK137" s="170"/>
      <c r="LL137" s="170"/>
      <c r="LM137" s="170"/>
      <c r="LN137" s="170"/>
      <c r="LO137" s="170"/>
      <c r="LP137" s="170"/>
      <c r="LQ137" s="170"/>
      <c r="LR137" s="170"/>
      <c r="LS137" s="170"/>
      <c r="LT137" s="170"/>
      <c r="LU137" s="170"/>
      <c r="LV137" s="170"/>
      <c r="LW137" s="170"/>
      <c r="LX137" s="170"/>
      <c r="LY137" s="170"/>
      <c r="LZ137" s="170"/>
      <c r="MA137" s="170"/>
      <c r="MB137" s="170"/>
      <c r="MC137" s="170"/>
      <c r="MD137" s="170"/>
      <c r="ME137" s="170"/>
      <c r="MF137" s="170"/>
      <c r="MG137" s="170"/>
      <c r="MH137" s="170"/>
      <c r="MI137" s="170"/>
      <c r="MJ137" s="170"/>
      <c r="MK137" s="170"/>
      <c r="ML137" s="170"/>
      <c r="MM137" s="170"/>
      <c r="MN137" s="170"/>
      <c r="MO137" s="170"/>
      <c r="MP137" s="170"/>
      <c r="MQ137" s="170"/>
      <c r="MR137" s="170"/>
      <c r="MS137" s="170"/>
      <c r="MT137" s="170"/>
      <c r="MU137" s="170"/>
      <c r="MV137" s="170"/>
      <c r="MW137" s="170"/>
      <c r="MX137" s="170"/>
      <c r="MY137" s="170"/>
      <c r="MZ137" s="170"/>
      <c r="NA137" s="170"/>
      <c r="NB137" s="170"/>
      <c r="NC137" s="170"/>
      <c r="ND137" s="170"/>
      <c r="NE137" s="170"/>
      <c r="NF137" s="170"/>
      <c r="NG137" s="170"/>
      <c r="NH137" s="170"/>
      <c r="NI137" s="170"/>
      <c r="NJ137" s="170"/>
      <c r="NK137" s="170"/>
      <c r="NL137" s="170"/>
      <c r="NM137" s="170"/>
      <c r="NN137" s="170"/>
      <c r="NO137" s="170"/>
      <c r="NP137" s="170"/>
      <c r="NQ137" s="170"/>
      <c r="NR137" s="170"/>
      <c r="NS137" s="170"/>
      <c r="NT137" s="170"/>
      <c r="NU137" s="170"/>
      <c r="NV137" s="170"/>
      <c r="NW137" s="170"/>
      <c r="NX137" s="170"/>
      <c r="NY137" s="170"/>
      <c r="NZ137" s="170"/>
      <c r="OA137" s="170"/>
      <c r="OB137" s="170"/>
      <c r="OC137" s="170"/>
      <c r="OD137" s="170"/>
      <c r="OE137" s="170"/>
      <c r="OF137" s="170"/>
      <c r="OG137" s="170"/>
      <c r="OH137" s="170"/>
      <c r="OI137" s="170"/>
      <c r="OJ137" s="170"/>
      <c r="OK137" s="170"/>
      <c r="OL137" s="170"/>
      <c r="OM137" s="170"/>
      <c r="ON137" s="170"/>
      <c r="OO137" s="170"/>
      <c r="OP137" s="170"/>
      <c r="OQ137" s="170"/>
      <c r="OR137" s="170"/>
      <c r="OS137" s="170"/>
      <c r="OT137" s="170"/>
      <c r="OU137" s="170"/>
      <c r="OV137" s="170"/>
      <c r="OW137" s="170"/>
      <c r="OX137" s="170"/>
      <c r="OY137" s="170"/>
      <c r="OZ137" s="170"/>
      <c r="PA137" s="170"/>
      <c r="PB137" s="170"/>
      <c r="PC137" s="170"/>
      <c r="PD137" s="170"/>
      <c r="PE137" s="170"/>
      <c r="PF137" s="170"/>
      <c r="PG137" s="170"/>
      <c r="PH137" s="170"/>
      <c r="PI137" s="170"/>
      <c r="PJ137" s="170"/>
      <c r="PK137" s="170"/>
      <c r="PL137" s="170"/>
      <c r="PM137" s="170"/>
      <c r="PN137" s="170"/>
      <c r="PO137" s="170"/>
      <c r="PP137" s="170"/>
      <c r="PQ137" s="170"/>
      <c r="PR137" s="170"/>
      <c r="PS137" s="170"/>
      <c r="PT137" s="170"/>
      <c r="PU137" s="170"/>
      <c r="PV137" s="170"/>
      <c r="PW137" s="170"/>
      <c r="PX137" s="170"/>
      <c r="PY137" s="170"/>
      <c r="PZ137" s="170"/>
      <c r="QA137" s="170"/>
      <c r="QB137" s="170"/>
      <c r="QC137" s="170"/>
      <c r="QD137" s="170"/>
      <c r="QE137" s="170"/>
      <c r="QF137" s="170"/>
      <c r="QG137" s="170"/>
      <c r="QH137" s="170"/>
      <c r="QI137" s="170"/>
      <c r="QJ137" s="170"/>
      <c r="QK137" s="170"/>
      <c r="QL137" s="170"/>
      <c r="QM137" s="170"/>
      <c r="QN137" s="170"/>
      <c r="QO137" s="170"/>
      <c r="QP137" s="170"/>
      <c r="QQ137" s="170"/>
      <c r="QR137" s="170"/>
      <c r="QS137" s="170"/>
      <c r="QT137" s="170"/>
      <c r="QU137" s="170"/>
      <c r="QV137" s="170"/>
      <c r="QW137" s="170"/>
      <c r="QX137" s="170"/>
      <c r="QY137" s="170"/>
      <c r="QZ137" s="170"/>
      <c r="RA137" s="170"/>
      <c r="RB137" s="170"/>
      <c r="RC137" s="170"/>
      <c r="RD137" s="170"/>
      <c r="RE137" s="170"/>
      <c r="RF137" s="170"/>
      <c r="RG137" s="170"/>
      <c r="RH137" s="170"/>
      <c r="RI137" s="170"/>
      <c r="RJ137" s="170"/>
      <c r="RK137" s="170"/>
      <c r="RL137" s="170"/>
      <c r="RM137" s="170"/>
      <c r="RN137" s="170"/>
      <c r="RO137" s="170"/>
      <c r="RP137" s="170"/>
      <c r="RQ137" s="170"/>
      <c r="RR137" s="170"/>
      <c r="RS137" s="170"/>
      <c r="RT137" s="170"/>
      <c r="RU137" s="170"/>
      <c r="RV137" s="170"/>
      <c r="RW137" s="170"/>
      <c r="RX137" s="170"/>
      <c r="RY137" s="170"/>
      <c r="RZ137" s="170"/>
      <c r="SA137" s="170"/>
      <c r="SB137" s="170"/>
      <c r="SC137" s="170"/>
      <c r="SD137" s="170"/>
      <c r="SE137" s="170"/>
      <c r="SF137" s="170"/>
      <c r="SG137" s="170"/>
      <c r="SH137" s="170"/>
      <c r="SI137" s="170"/>
      <c r="SJ137" s="170"/>
      <c r="SK137" s="170"/>
      <c r="SL137" s="170"/>
      <c r="SM137" s="170"/>
      <c r="SN137" s="170"/>
      <c r="SO137" s="170"/>
      <c r="SP137" s="170"/>
      <c r="SQ137" s="170"/>
      <c r="SR137" s="170"/>
      <c r="SS137" s="170"/>
      <c r="ST137" s="170"/>
      <c r="SU137" s="170"/>
      <c r="SV137" s="170"/>
      <c r="SW137" s="170"/>
      <c r="SX137" s="170"/>
      <c r="SY137" s="170"/>
      <c r="SZ137" s="170"/>
      <c r="TA137" s="170"/>
      <c r="TB137" s="170"/>
      <c r="TC137" s="170"/>
      <c r="TD137" s="170"/>
      <c r="TE137" s="170"/>
      <c r="TF137" s="170"/>
      <c r="TG137" s="170"/>
      <c r="TH137" s="170"/>
      <c r="TI137" s="170"/>
      <c r="TJ137" s="170"/>
      <c r="TK137" s="170"/>
      <c r="TL137" s="170"/>
      <c r="TM137" s="170"/>
      <c r="TN137" s="170"/>
      <c r="TO137" s="170"/>
      <c r="TP137" s="170"/>
      <c r="TQ137" s="170"/>
      <c r="TR137" s="170"/>
      <c r="TS137" s="170"/>
      <c r="TT137" s="170"/>
      <c r="TU137" s="170"/>
      <c r="TV137" s="170"/>
      <c r="TW137" s="170"/>
      <c r="TX137" s="170"/>
      <c r="TY137" s="170"/>
      <c r="TZ137" s="170"/>
      <c r="UA137" s="170"/>
      <c r="UB137" s="170"/>
      <c r="UC137" s="170"/>
      <c r="UD137" s="170"/>
      <c r="UE137" s="170"/>
      <c r="UF137" s="170"/>
      <c r="UG137" s="170"/>
      <c r="UH137" s="170"/>
      <c r="UI137" s="170"/>
      <c r="UJ137" s="170"/>
      <c r="UK137" s="170"/>
      <c r="UL137" s="170"/>
      <c r="UM137" s="170"/>
      <c r="UN137" s="170"/>
      <c r="UO137" s="170"/>
      <c r="UP137" s="170"/>
      <c r="UQ137" s="170"/>
      <c r="UR137" s="170"/>
      <c r="US137" s="170"/>
      <c r="UT137" s="170"/>
      <c r="UU137" s="170"/>
      <c r="UV137" s="170"/>
      <c r="UW137" s="170"/>
      <c r="UX137" s="170"/>
      <c r="UY137" s="170"/>
      <c r="UZ137" s="170"/>
      <c r="VA137" s="170"/>
      <c r="VB137" s="170"/>
      <c r="VC137" s="170"/>
      <c r="VD137" s="170"/>
      <c r="VE137" s="170"/>
      <c r="VF137" s="170"/>
      <c r="VG137" s="170"/>
      <c r="VH137" s="170"/>
      <c r="VI137" s="170"/>
      <c r="VJ137" s="170"/>
      <c r="VM137" s="171">
        <f>IF(AND($VQ137&gt;0,COUNTA(H137:VJ137)=0),0,IF(AND(COUNTBLANK(D137)=0,CNGE_2024_M1_Secc3!$Q780="X",COUNTA(H137:VJ137)=0),0,IF(AND(COUNTBLANK(D137)=0,CNGE_2024_M1_Secc3!$Q780="",COUNTA(H137:VJ137)&gt;0),0,IF(AND(COUNTBLANK(D137)=1,COUNTA(H137:VJ137)=0),0,1))))</f>
        <v>0</v>
      </c>
      <c r="VN137" s="194">
        <f t="shared" si="1"/>
        <v>0</v>
      </c>
      <c r="VO137" s="200">
        <f>IF(AND(CNGE_2024_M1_Secc3!$Q780="X",COUNTA(H137:VJ137)&gt;0),1,0)</f>
        <v>0</v>
      </c>
      <c r="VP137" s="211">
        <f>IF(SUM(H137:VJ137)=SUM(CNGE_2024_M1_Secc3!S780:AD780),0,1)</f>
        <v>0</v>
      </c>
      <c r="VQ137" s="200">
        <f>IF(COUNTIF(CNGE_2024_M1_Secc3!M191,"NA")&gt;0,1,IF(AND(CNGE_2024_M1_Secc3!S191&lt;&gt;"",CNGE_2024_M1_Secc3!S191&lt;&gt;1),1,0))</f>
        <v>0</v>
      </c>
    </row>
    <row r="138" spans="1:589" customFormat="1" ht="15" customHeight="1">
      <c r="A138" s="115"/>
      <c r="B138" s="87"/>
      <c r="C138" s="118" t="s">
        <v>194</v>
      </c>
      <c r="D138" s="361" t="str">
        <f>IF(CNGE_2024_M1_Secc3!D192="","",CNGE_2024_M1_Secc3!D192)</f>
        <v/>
      </c>
      <c r="E138" s="361"/>
      <c r="F138" s="361"/>
      <c r="G138" s="361"/>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c r="AD138" s="170"/>
      <c r="AE138" s="170"/>
      <c r="AF138" s="170"/>
      <c r="AG138" s="170"/>
      <c r="AH138" s="170"/>
      <c r="AI138" s="170"/>
      <c r="AJ138" s="170"/>
      <c r="AK138" s="170"/>
      <c r="AL138" s="170"/>
      <c r="AM138" s="170"/>
      <c r="AN138" s="170"/>
      <c r="AO138" s="170"/>
      <c r="AP138" s="170"/>
      <c r="AQ138" s="170"/>
      <c r="AR138" s="170"/>
      <c r="AS138" s="170"/>
      <c r="AT138" s="170"/>
      <c r="AU138" s="170"/>
      <c r="AV138" s="170"/>
      <c r="AW138" s="170"/>
      <c r="AX138" s="170"/>
      <c r="AY138" s="170"/>
      <c r="AZ138" s="170"/>
      <c r="BA138" s="170"/>
      <c r="BB138" s="170"/>
      <c r="BC138" s="170"/>
      <c r="BD138" s="170"/>
      <c r="BE138" s="170"/>
      <c r="BF138" s="170"/>
      <c r="BG138" s="170"/>
      <c r="BH138" s="170"/>
      <c r="BI138" s="170"/>
      <c r="BJ138" s="170"/>
      <c r="BK138" s="170"/>
      <c r="BL138" s="170"/>
      <c r="BM138" s="170"/>
      <c r="BN138" s="170"/>
      <c r="BO138" s="170"/>
      <c r="BP138" s="170"/>
      <c r="BQ138" s="170"/>
      <c r="BR138" s="170"/>
      <c r="BS138" s="170"/>
      <c r="BT138" s="170"/>
      <c r="BU138" s="170"/>
      <c r="BV138" s="170"/>
      <c r="BW138" s="170"/>
      <c r="BX138" s="170"/>
      <c r="BY138" s="170"/>
      <c r="BZ138" s="170"/>
      <c r="CA138" s="170"/>
      <c r="CB138" s="170"/>
      <c r="CC138" s="170"/>
      <c r="CD138" s="170"/>
      <c r="CE138" s="170"/>
      <c r="CF138" s="170"/>
      <c r="CG138" s="170"/>
      <c r="CH138" s="170"/>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0"/>
      <c r="DF138" s="170"/>
      <c r="DG138" s="170"/>
      <c r="DH138" s="170"/>
      <c r="DI138" s="170"/>
      <c r="DJ138" s="170"/>
      <c r="DK138" s="170"/>
      <c r="DL138" s="170"/>
      <c r="DM138" s="170"/>
      <c r="DN138" s="170"/>
      <c r="DO138" s="170"/>
      <c r="DP138" s="170"/>
      <c r="DQ138" s="170"/>
      <c r="DR138" s="170"/>
      <c r="DS138" s="170"/>
      <c r="DT138" s="170"/>
      <c r="DU138" s="170"/>
      <c r="DV138" s="170"/>
      <c r="DW138" s="170"/>
      <c r="DX138" s="170"/>
      <c r="DY138" s="170"/>
      <c r="DZ138" s="170"/>
      <c r="EA138" s="170"/>
      <c r="EB138" s="170"/>
      <c r="EC138" s="170"/>
      <c r="ED138" s="170"/>
      <c r="EE138" s="170"/>
      <c r="EF138" s="170"/>
      <c r="EG138" s="170"/>
      <c r="EH138" s="170"/>
      <c r="EI138" s="170"/>
      <c r="EJ138" s="170"/>
      <c r="EK138" s="170"/>
      <c r="EL138" s="170"/>
      <c r="EM138" s="170"/>
      <c r="EN138" s="170"/>
      <c r="EO138" s="170"/>
      <c r="EP138" s="170"/>
      <c r="EQ138" s="170"/>
      <c r="ER138" s="170"/>
      <c r="ES138" s="170"/>
      <c r="ET138" s="170"/>
      <c r="EU138" s="170"/>
      <c r="EV138" s="170"/>
      <c r="EW138" s="170"/>
      <c r="EX138" s="170"/>
      <c r="EY138" s="170"/>
      <c r="EZ138" s="170"/>
      <c r="FA138" s="170"/>
      <c r="FB138" s="170"/>
      <c r="FC138" s="170"/>
      <c r="FD138" s="170"/>
      <c r="FE138" s="170"/>
      <c r="FF138" s="170"/>
      <c r="FG138" s="170"/>
      <c r="FH138" s="170"/>
      <c r="FI138" s="170"/>
      <c r="FJ138" s="170"/>
      <c r="FK138" s="170"/>
      <c r="FL138" s="170"/>
      <c r="FM138" s="170"/>
      <c r="FN138" s="170"/>
      <c r="FO138" s="170"/>
      <c r="FP138" s="170"/>
      <c r="FQ138" s="170"/>
      <c r="FR138" s="170"/>
      <c r="FS138" s="170"/>
      <c r="FT138" s="170"/>
      <c r="FU138" s="170"/>
      <c r="FV138" s="170"/>
      <c r="FW138" s="170"/>
      <c r="FX138" s="170"/>
      <c r="FY138" s="170"/>
      <c r="FZ138" s="170"/>
      <c r="GA138" s="170"/>
      <c r="GB138" s="170"/>
      <c r="GC138" s="170"/>
      <c r="GD138" s="170"/>
      <c r="GE138" s="170"/>
      <c r="GF138" s="170"/>
      <c r="GG138" s="170"/>
      <c r="GH138" s="170"/>
      <c r="GI138" s="170"/>
      <c r="GJ138" s="170"/>
      <c r="GK138" s="170"/>
      <c r="GL138" s="170"/>
      <c r="GM138" s="170"/>
      <c r="GN138" s="170"/>
      <c r="GO138" s="170"/>
      <c r="GP138" s="170"/>
      <c r="GQ138" s="170"/>
      <c r="GR138" s="170"/>
      <c r="GS138" s="170"/>
      <c r="GT138" s="170"/>
      <c r="GU138" s="170"/>
      <c r="GV138" s="170"/>
      <c r="GW138" s="170"/>
      <c r="GX138" s="170"/>
      <c r="GY138" s="170"/>
      <c r="GZ138" s="170"/>
      <c r="HA138" s="170"/>
      <c r="HB138" s="170"/>
      <c r="HC138" s="170"/>
      <c r="HD138" s="170"/>
      <c r="HE138" s="170"/>
      <c r="HF138" s="170"/>
      <c r="HG138" s="170"/>
      <c r="HH138" s="170"/>
      <c r="HI138" s="170"/>
      <c r="HJ138" s="170"/>
      <c r="HK138" s="170"/>
      <c r="HL138" s="170"/>
      <c r="HM138" s="170"/>
      <c r="HN138" s="170"/>
      <c r="HO138" s="170"/>
      <c r="HP138" s="170"/>
      <c r="HQ138" s="170"/>
      <c r="HR138" s="170"/>
      <c r="HS138" s="170"/>
      <c r="HT138" s="170"/>
      <c r="HU138" s="170"/>
      <c r="HV138" s="170"/>
      <c r="HW138" s="170"/>
      <c r="HX138" s="170"/>
      <c r="HY138" s="170"/>
      <c r="HZ138" s="170"/>
      <c r="IA138" s="170"/>
      <c r="IB138" s="170"/>
      <c r="IC138" s="170"/>
      <c r="ID138" s="170"/>
      <c r="IE138" s="170"/>
      <c r="IF138" s="170"/>
      <c r="IG138" s="170"/>
      <c r="IH138" s="170"/>
      <c r="II138" s="170"/>
      <c r="IJ138" s="170"/>
      <c r="IK138" s="170"/>
      <c r="IL138" s="170"/>
      <c r="IM138" s="170"/>
      <c r="IN138" s="170"/>
      <c r="IO138" s="170"/>
      <c r="IP138" s="170"/>
      <c r="IQ138" s="170"/>
      <c r="IR138" s="170"/>
      <c r="IS138" s="170"/>
      <c r="IT138" s="170"/>
      <c r="IU138" s="170"/>
      <c r="IV138" s="170"/>
      <c r="IW138" s="170"/>
      <c r="IX138" s="170"/>
      <c r="IY138" s="170"/>
      <c r="IZ138" s="170"/>
      <c r="JA138" s="170"/>
      <c r="JB138" s="170"/>
      <c r="JC138" s="170"/>
      <c r="JD138" s="170"/>
      <c r="JE138" s="170"/>
      <c r="JF138" s="170"/>
      <c r="JG138" s="170"/>
      <c r="JH138" s="170"/>
      <c r="JI138" s="170"/>
      <c r="JJ138" s="170"/>
      <c r="JK138" s="170"/>
      <c r="JL138" s="170"/>
      <c r="JM138" s="170"/>
      <c r="JN138" s="170"/>
      <c r="JO138" s="170"/>
      <c r="JP138" s="170"/>
      <c r="JQ138" s="170"/>
      <c r="JR138" s="170"/>
      <c r="JS138" s="170"/>
      <c r="JT138" s="170"/>
      <c r="JU138" s="170"/>
      <c r="JV138" s="170"/>
      <c r="JW138" s="170"/>
      <c r="JX138" s="170"/>
      <c r="JY138" s="170"/>
      <c r="JZ138" s="170"/>
      <c r="KA138" s="170"/>
      <c r="KB138" s="170"/>
      <c r="KC138" s="170"/>
      <c r="KD138" s="170"/>
      <c r="KE138" s="170"/>
      <c r="KF138" s="170"/>
      <c r="KG138" s="170"/>
      <c r="KH138" s="170"/>
      <c r="KI138" s="170"/>
      <c r="KJ138" s="170"/>
      <c r="KK138" s="170"/>
      <c r="KL138" s="170"/>
      <c r="KM138" s="170"/>
      <c r="KN138" s="170"/>
      <c r="KO138" s="170"/>
      <c r="KP138" s="170"/>
      <c r="KQ138" s="170"/>
      <c r="KR138" s="170"/>
      <c r="KS138" s="170"/>
      <c r="KT138" s="170"/>
      <c r="KU138" s="170"/>
      <c r="KV138" s="170"/>
      <c r="KW138" s="170"/>
      <c r="KX138" s="170"/>
      <c r="KY138" s="170"/>
      <c r="KZ138" s="170"/>
      <c r="LA138" s="170"/>
      <c r="LB138" s="170"/>
      <c r="LC138" s="170"/>
      <c r="LD138" s="170"/>
      <c r="LE138" s="170"/>
      <c r="LF138" s="170"/>
      <c r="LG138" s="170"/>
      <c r="LH138" s="170"/>
      <c r="LI138" s="170"/>
      <c r="LJ138" s="170"/>
      <c r="LK138" s="170"/>
      <c r="LL138" s="170"/>
      <c r="LM138" s="170"/>
      <c r="LN138" s="170"/>
      <c r="LO138" s="170"/>
      <c r="LP138" s="170"/>
      <c r="LQ138" s="170"/>
      <c r="LR138" s="170"/>
      <c r="LS138" s="170"/>
      <c r="LT138" s="170"/>
      <c r="LU138" s="170"/>
      <c r="LV138" s="170"/>
      <c r="LW138" s="170"/>
      <c r="LX138" s="170"/>
      <c r="LY138" s="170"/>
      <c r="LZ138" s="170"/>
      <c r="MA138" s="170"/>
      <c r="MB138" s="170"/>
      <c r="MC138" s="170"/>
      <c r="MD138" s="170"/>
      <c r="ME138" s="170"/>
      <c r="MF138" s="170"/>
      <c r="MG138" s="170"/>
      <c r="MH138" s="170"/>
      <c r="MI138" s="170"/>
      <c r="MJ138" s="170"/>
      <c r="MK138" s="170"/>
      <c r="ML138" s="170"/>
      <c r="MM138" s="170"/>
      <c r="MN138" s="170"/>
      <c r="MO138" s="170"/>
      <c r="MP138" s="170"/>
      <c r="MQ138" s="170"/>
      <c r="MR138" s="170"/>
      <c r="MS138" s="170"/>
      <c r="MT138" s="170"/>
      <c r="MU138" s="170"/>
      <c r="MV138" s="170"/>
      <c r="MW138" s="170"/>
      <c r="MX138" s="170"/>
      <c r="MY138" s="170"/>
      <c r="MZ138" s="170"/>
      <c r="NA138" s="170"/>
      <c r="NB138" s="170"/>
      <c r="NC138" s="170"/>
      <c r="ND138" s="170"/>
      <c r="NE138" s="170"/>
      <c r="NF138" s="170"/>
      <c r="NG138" s="170"/>
      <c r="NH138" s="170"/>
      <c r="NI138" s="170"/>
      <c r="NJ138" s="170"/>
      <c r="NK138" s="170"/>
      <c r="NL138" s="170"/>
      <c r="NM138" s="170"/>
      <c r="NN138" s="170"/>
      <c r="NO138" s="170"/>
      <c r="NP138" s="170"/>
      <c r="NQ138" s="170"/>
      <c r="NR138" s="170"/>
      <c r="NS138" s="170"/>
      <c r="NT138" s="170"/>
      <c r="NU138" s="170"/>
      <c r="NV138" s="170"/>
      <c r="NW138" s="170"/>
      <c r="NX138" s="170"/>
      <c r="NY138" s="170"/>
      <c r="NZ138" s="170"/>
      <c r="OA138" s="170"/>
      <c r="OB138" s="170"/>
      <c r="OC138" s="170"/>
      <c r="OD138" s="170"/>
      <c r="OE138" s="170"/>
      <c r="OF138" s="170"/>
      <c r="OG138" s="170"/>
      <c r="OH138" s="170"/>
      <c r="OI138" s="170"/>
      <c r="OJ138" s="170"/>
      <c r="OK138" s="170"/>
      <c r="OL138" s="170"/>
      <c r="OM138" s="170"/>
      <c r="ON138" s="170"/>
      <c r="OO138" s="170"/>
      <c r="OP138" s="170"/>
      <c r="OQ138" s="170"/>
      <c r="OR138" s="170"/>
      <c r="OS138" s="170"/>
      <c r="OT138" s="170"/>
      <c r="OU138" s="170"/>
      <c r="OV138" s="170"/>
      <c r="OW138" s="170"/>
      <c r="OX138" s="170"/>
      <c r="OY138" s="170"/>
      <c r="OZ138" s="170"/>
      <c r="PA138" s="170"/>
      <c r="PB138" s="170"/>
      <c r="PC138" s="170"/>
      <c r="PD138" s="170"/>
      <c r="PE138" s="170"/>
      <c r="PF138" s="170"/>
      <c r="PG138" s="170"/>
      <c r="PH138" s="170"/>
      <c r="PI138" s="170"/>
      <c r="PJ138" s="170"/>
      <c r="PK138" s="170"/>
      <c r="PL138" s="170"/>
      <c r="PM138" s="170"/>
      <c r="PN138" s="170"/>
      <c r="PO138" s="170"/>
      <c r="PP138" s="170"/>
      <c r="PQ138" s="170"/>
      <c r="PR138" s="170"/>
      <c r="PS138" s="170"/>
      <c r="PT138" s="170"/>
      <c r="PU138" s="170"/>
      <c r="PV138" s="170"/>
      <c r="PW138" s="170"/>
      <c r="PX138" s="170"/>
      <c r="PY138" s="170"/>
      <c r="PZ138" s="170"/>
      <c r="QA138" s="170"/>
      <c r="QB138" s="170"/>
      <c r="QC138" s="170"/>
      <c r="QD138" s="170"/>
      <c r="QE138" s="170"/>
      <c r="QF138" s="170"/>
      <c r="QG138" s="170"/>
      <c r="QH138" s="170"/>
      <c r="QI138" s="170"/>
      <c r="QJ138" s="170"/>
      <c r="QK138" s="170"/>
      <c r="QL138" s="170"/>
      <c r="QM138" s="170"/>
      <c r="QN138" s="170"/>
      <c r="QO138" s="170"/>
      <c r="QP138" s="170"/>
      <c r="QQ138" s="170"/>
      <c r="QR138" s="170"/>
      <c r="QS138" s="170"/>
      <c r="QT138" s="170"/>
      <c r="QU138" s="170"/>
      <c r="QV138" s="170"/>
      <c r="QW138" s="170"/>
      <c r="QX138" s="170"/>
      <c r="QY138" s="170"/>
      <c r="QZ138" s="170"/>
      <c r="RA138" s="170"/>
      <c r="RB138" s="170"/>
      <c r="RC138" s="170"/>
      <c r="RD138" s="170"/>
      <c r="RE138" s="170"/>
      <c r="RF138" s="170"/>
      <c r="RG138" s="170"/>
      <c r="RH138" s="170"/>
      <c r="RI138" s="170"/>
      <c r="RJ138" s="170"/>
      <c r="RK138" s="170"/>
      <c r="RL138" s="170"/>
      <c r="RM138" s="170"/>
      <c r="RN138" s="170"/>
      <c r="RO138" s="170"/>
      <c r="RP138" s="170"/>
      <c r="RQ138" s="170"/>
      <c r="RR138" s="170"/>
      <c r="RS138" s="170"/>
      <c r="RT138" s="170"/>
      <c r="RU138" s="170"/>
      <c r="RV138" s="170"/>
      <c r="RW138" s="170"/>
      <c r="RX138" s="170"/>
      <c r="RY138" s="170"/>
      <c r="RZ138" s="170"/>
      <c r="SA138" s="170"/>
      <c r="SB138" s="170"/>
      <c r="SC138" s="170"/>
      <c r="SD138" s="170"/>
      <c r="SE138" s="170"/>
      <c r="SF138" s="170"/>
      <c r="SG138" s="170"/>
      <c r="SH138" s="170"/>
      <c r="SI138" s="170"/>
      <c r="SJ138" s="170"/>
      <c r="SK138" s="170"/>
      <c r="SL138" s="170"/>
      <c r="SM138" s="170"/>
      <c r="SN138" s="170"/>
      <c r="SO138" s="170"/>
      <c r="SP138" s="170"/>
      <c r="SQ138" s="170"/>
      <c r="SR138" s="170"/>
      <c r="SS138" s="170"/>
      <c r="ST138" s="170"/>
      <c r="SU138" s="170"/>
      <c r="SV138" s="170"/>
      <c r="SW138" s="170"/>
      <c r="SX138" s="170"/>
      <c r="SY138" s="170"/>
      <c r="SZ138" s="170"/>
      <c r="TA138" s="170"/>
      <c r="TB138" s="170"/>
      <c r="TC138" s="170"/>
      <c r="TD138" s="170"/>
      <c r="TE138" s="170"/>
      <c r="TF138" s="170"/>
      <c r="TG138" s="170"/>
      <c r="TH138" s="170"/>
      <c r="TI138" s="170"/>
      <c r="TJ138" s="170"/>
      <c r="TK138" s="170"/>
      <c r="TL138" s="170"/>
      <c r="TM138" s="170"/>
      <c r="TN138" s="170"/>
      <c r="TO138" s="170"/>
      <c r="TP138" s="170"/>
      <c r="TQ138" s="170"/>
      <c r="TR138" s="170"/>
      <c r="TS138" s="170"/>
      <c r="TT138" s="170"/>
      <c r="TU138" s="170"/>
      <c r="TV138" s="170"/>
      <c r="TW138" s="170"/>
      <c r="TX138" s="170"/>
      <c r="TY138" s="170"/>
      <c r="TZ138" s="170"/>
      <c r="UA138" s="170"/>
      <c r="UB138" s="170"/>
      <c r="UC138" s="170"/>
      <c r="UD138" s="170"/>
      <c r="UE138" s="170"/>
      <c r="UF138" s="170"/>
      <c r="UG138" s="170"/>
      <c r="UH138" s="170"/>
      <c r="UI138" s="170"/>
      <c r="UJ138" s="170"/>
      <c r="UK138" s="170"/>
      <c r="UL138" s="170"/>
      <c r="UM138" s="170"/>
      <c r="UN138" s="170"/>
      <c r="UO138" s="170"/>
      <c r="UP138" s="170"/>
      <c r="UQ138" s="170"/>
      <c r="UR138" s="170"/>
      <c r="US138" s="170"/>
      <c r="UT138" s="170"/>
      <c r="UU138" s="170"/>
      <c r="UV138" s="170"/>
      <c r="UW138" s="170"/>
      <c r="UX138" s="170"/>
      <c r="UY138" s="170"/>
      <c r="UZ138" s="170"/>
      <c r="VA138" s="170"/>
      <c r="VB138" s="170"/>
      <c r="VC138" s="170"/>
      <c r="VD138" s="170"/>
      <c r="VE138" s="170"/>
      <c r="VF138" s="170"/>
      <c r="VG138" s="170"/>
      <c r="VH138" s="170"/>
      <c r="VI138" s="170"/>
      <c r="VJ138" s="170"/>
      <c r="VM138" s="171">
        <f>IF(AND($VQ138&gt;0,COUNTA(H138:VJ138)=0),0,IF(AND(COUNTBLANK(D138)=0,CNGE_2024_M1_Secc3!$Q781="X",COUNTA(H138:VJ138)=0),0,IF(AND(COUNTBLANK(D138)=0,CNGE_2024_M1_Secc3!$Q781="",COUNTA(H138:VJ138)&gt;0),0,IF(AND(COUNTBLANK(D138)=1,COUNTA(H138:VJ138)=0),0,1))))</f>
        <v>0</v>
      </c>
      <c r="VN138" s="194">
        <f t="shared" si="1"/>
        <v>0</v>
      </c>
      <c r="VO138" s="200">
        <f>IF(AND(CNGE_2024_M1_Secc3!$Q781="X",COUNTA(H138:VJ138)&gt;0),1,0)</f>
        <v>0</v>
      </c>
      <c r="VP138" s="211">
        <f>IF(SUM(H138:VJ138)=SUM(CNGE_2024_M1_Secc3!S781:AD781),0,1)</f>
        <v>0</v>
      </c>
      <c r="VQ138" s="200">
        <f>IF(COUNTIF(CNGE_2024_M1_Secc3!M192,"NA")&gt;0,1,IF(AND(CNGE_2024_M1_Secc3!S192&lt;&gt;"",CNGE_2024_M1_Secc3!S192&lt;&gt;1),1,0))</f>
        <v>0</v>
      </c>
    </row>
    <row r="139" spans="1:589" customFormat="1" ht="15" customHeight="1">
      <c r="A139" s="115"/>
      <c r="B139" s="87"/>
      <c r="C139" s="118" t="s">
        <v>195</v>
      </c>
      <c r="D139" s="361" t="str">
        <f>IF(CNGE_2024_M1_Secc3!D193="","",CNGE_2024_M1_Secc3!D193)</f>
        <v/>
      </c>
      <c r="E139" s="361"/>
      <c r="F139" s="361"/>
      <c r="G139" s="361"/>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170"/>
      <c r="DS139" s="170"/>
      <c r="DT139" s="170"/>
      <c r="DU139" s="170"/>
      <c r="DV139" s="170"/>
      <c r="DW139" s="170"/>
      <c r="DX139" s="170"/>
      <c r="DY139" s="170"/>
      <c r="DZ139" s="170"/>
      <c r="EA139" s="170"/>
      <c r="EB139" s="170"/>
      <c r="EC139" s="170"/>
      <c r="ED139" s="170"/>
      <c r="EE139" s="170"/>
      <c r="EF139" s="170"/>
      <c r="EG139" s="170"/>
      <c r="EH139" s="170"/>
      <c r="EI139" s="170"/>
      <c r="EJ139" s="170"/>
      <c r="EK139" s="170"/>
      <c r="EL139" s="170"/>
      <c r="EM139" s="170"/>
      <c r="EN139" s="170"/>
      <c r="EO139" s="170"/>
      <c r="EP139" s="170"/>
      <c r="EQ139" s="170"/>
      <c r="ER139" s="170"/>
      <c r="ES139" s="170"/>
      <c r="ET139" s="170"/>
      <c r="EU139" s="170"/>
      <c r="EV139" s="170"/>
      <c r="EW139" s="170"/>
      <c r="EX139" s="170"/>
      <c r="EY139" s="170"/>
      <c r="EZ139" s="170"/>
      <c r="FA139" s="170"/>
      <c r="FB139" s="170"/>
      <c r="FC139" s="170"/>
      <c r="FD139" s="170"/>
      <c r="FE139" s="170"/>
      <c r="FF139" s="170"/>
      <c r="FG139" s="170"/>
      <c r="FH139" s="170"/>
      <c r="FI139" s="170"/>
      <c r="FJ139" s="170"/>
      <c r="FK139" s="170"/>
      <c r="FL139" s="170"/>
      <c r="FM139" s="170"/>
      <c r="FN139" s="170"/>
      <c r="FO139" s="170"/>
      <c r="FP139" s="170"/>
      <c r="FQ139" s="170"/>
      <c r="FR139" s="170"/>
      <c r="FS139" s="170"/>
      <c r="FT139" s="170"/>
      <c r="FU139" s="170"/>
      <c r="FV139" s="170"/>
      <c r="FW139" s="170"/>
      <c r="FX139" s="170"/>
      <c r="FY139" s="170"/>
      <c r="FZ139" s="170"/>
      <c r="GA139" s="170"/>
      <c r="GB139" s="170"/>
      <c r="GC139" s="170"/>
      <c r="GD139" s="170"/>
      <c r="GE139" s="170"/>
      <c r="GF139" s="170"/>
      <c r="GG139" s="170"/>
      <c r="GH139" s="170"/>
      <c r="GI139" s="170"/>
      <c r="GJ139" s="170"/>
      <c r="GK139" s="170"/>
      <c r="GL139" s="170"/>
      <c r="GM139" s="170"/>
      <c r="GN139" s="170"/>
      <c r="GO139" s="170"/>
      <c r="GP139" s="170"/>
      <c r="GQ139" s="170"/>
      <c r="GR139" s="170"/>
      <c r="GS139" s="170"/>
      <c r="GT139" s="170"/>
      <c r="GU139" s="170"/>
      <c r="GV139" s="170"/>
      <c r="GW139" s="170"/>
      <c r="GX139" s="170"/>
      <c r="GY139" s="170"/>
      <c r="GZ139" s="170"/>
      <c r="HA139" s="170"/>
      <c r="HB139" s="170"/>
      <c r="HC139" s="170"/>
      <c r="HD139" s="170"/>
      <c r="HE139" s="170"/>
      <c r="HF139" s="170"/>
      <c r="HG139" s="170"/>
      <c r="HH139" s="170"/>
      <c r="HI139" s="170"/>
      <c r="HJ139" s="170"/>
      <c r="HK139" s="170"/>
      <c r="HL139" s="170"/>
      <c r="HM139" s="170"/>
      <c r="HN139" s="170"/>
      <c r="HO139" s="170"/>
      <c r="HP139" s="170"/>
      <c r="HQ139" s="170"/>
      <c r="HR139" s="170"/>
      <c r="HS139" s="170"/>
      <c r="HT139" s="170"/>
      <c r="HU139" s="170"/>
      <c r="HV139" s="170"/>
      <c r="HW139" s="170"/>
      <c r="HX139" s="170"/>
      <c r="HY139" s="170"/>
      <c r="HZ139" s="170"/>
      <c r="IA139" s="170"/>
      <c r="IB139" s="170"/>
      <c r="IC139" s="170"/>
      <c r="ID139" s="170"/>
      <c r="IE139" s="170"/>
      <c r="IF139" s="170"/>
      <c r="IG139" s="170"/>
      <c r="IH139" s="170"/>
      <c r="II139" s="170"/>
      <c r="IJ139" s="170"/>
      <c r="IK139" s="170"/>
      <c r="IL139" s="170"/>
      <c r="IM139" s="170"/>
      <c r="IN139" s="170"/>
      <c r="IO139" s="170"/>
      <c r="IP139" s="170"/>
      <c r="IQ139" s="170"/>
      <c r="IR139" s="170"/>
      <c r="IS139" s="170"/>
      <c r="IT139" s="170"/>
      <c r="IU139" s="170"/>
      <c r="IV139" s="170"/>
      <c r="IW139" s="170"/>
      <c r="IX139" s="170"/>
      <c r="IY139" s="170"/>
      <c r="IZ139" s="170"/>
      <c r="JA139" s="170"/>
      <c r="JB139" s="170"/>
      <c r="JC139" s="170"/>
      <c r="JD139" s="170"/>
      <c r="JE139" s="170"/>
      <c r="JF139" s="170"/>
      <c r="JG139" s="170"/>
      <c r="JH139" s="170"/>
      <c r="JI139" s="170"/>
      <c r="JJ139" s="170"/>
      <c r="JK139" s="170"/>
      <c r="JL139" s="170"/>
      <c r="JM139" s="170"/>
      <c r="JN139" s="170"/>
      <c r="JO139" s="170"/>
      <c r="JP139" s="170"/>
      <c r="JQ139" s="170"/>
      <c r="JR139" s="170"/>
      <c r="JS139" s="170"/>
      <c r="JT139" s="170"/>
      <c r="JU139" s="170"/>
      <c r="JV139" s="170"/>
      <c r="JW139" s="170"/>
      <c r="JX139" s="170"/>
      <c r="JY139" s="170"/>
      <c r="JZ139" s="170"/>
      <c r="KA139" s="170"/>
      <c r="KB139" s="170"/>
      <c r="KC139" s="170"/>
      <c r="KD139" s="170"/>
      <c r="KE139" s="170"/>
      <c r="KF139" s="170"/>
      <c r="KG139" s="170"/>
      <c r="KH139" s="170"/>
      <c r="KI139" s="170"/>
      <c r="KJ139" s="170"/>
      <c r="KK139" s="170"/>
      <c r="KL139" s="170"/>
      <c r="KM139" s="170"/>
      <c r="KN139" s="170"/>
      <c r="KO139" s="170"/>
      <c r="KP139" s="170"/>
      <c r="KQ139" s="170"/>
      <c r="KR139" s="170"/>
      <c r="KS139" s="170"/>
      <c r="KT139" s="170"/>
      <c r="KU139" s="170"/>
      <c r="KV139" s="170"/>
      <c r="KW139" s="170"/>
      <c r="KX139" s="170"/>
      <c r="KY139" s="170"/>
      <c r="KZ139" s="170"/>
      <c r="LA139" s="170"/>
      <c r="LB139" s="170"/>
      <c r="LC139" s="170"/>
      <c r="LD139" s="170"/>
      <c r="LE139" s="170"/>
      <c r="LF139" s="170"/>
      <c r="LG139" s="170"/>
      <c r="LH139" s="170"/>
      <c r="LI139" s="170"/>
      <c r="LJ139" s="170"/>
      <c r="LK139" s="170"/>
      <c r="LL139" s="170"/>
      <c r="LM139" s="170"/>
      <c r="LN139" s="170"/>
      <c r="LO139" s="170"/>
      <c r="LP139" s="170"/>
      <c r="LQ139" s="170"/>
      <c r="LR139" s="170"/>
      <c r="LS139" s="170"/>
      <c r="LT139" s="170"/>
      <c r="LU139" s="170"/>
      <c r="LV139" s="170"/>
      <c r="LW139" s="170"/>
      <c r="LX139" s="170"/>
      <c r="LY139" s="170"/>
      <c r="LZ139" s="170"/>
      <c r="MA139" s="170"/>
      <c r="MB139" s="170"/>
      <c r="MC139" s="170"/>
      <c r="MD139" s="170"/>
      <c r="ME139" s="170"/>
      <c r="MF139" s="170"/>
      <c r="MG139" s="170"/>
      <c r="MH139" s="170"/>
      <c r="MI139" s="170"/>
      <c r="MJ139" s="170"/>
      <c r="MK139" s="170"/>
      <c r="ML139" s="170"/>
      <c r="MM139" s="170"/>
      <c r="MN139" s="170"/>
      <c r="MO139" s="170"/>
      <c r="MP139" s="170"/>
      <c r="MQ139" s="170"/>
      <c r="MR139" s="170"/>
      <c r="MS139" s="170"/>
      <c r="MT139" s="170"/>
      <c r="MU139" s="170"/>
      <c r="MV139" s="170"/>
      <c r="MW139" s="170"/>
      <c r="MX139" s="170"/>
      <c r="MY139" s="170"/>
      <c r="MZ139" s="170"/>
      <c r="NA139" s="170"/>
      <c r="NB139" s="170"/>
      <c r="NC139" s="170"/>
      <c r="ND139" s="170"/>
      <c r="NE139" s="170"/>
      <c r="NF139" s="170"/>
      <c r="NG139" s="170"/>
      <c r="NH139" s="170"/>
      <c r="NI139" s="170"/>
      <c r="NJ139" s="170"/>
      <c r="NK139" s="170"/>
      <c r="NL139" s="170"/>
      <c r="NM139" s="170"/>
      <c r="NN139" s="170"/>
      <c r="NO139" s="170"/>
      <c r="NP139" s="170"/>
      <c r="NQ139" s="170"/>
      <c r="NR139" s="170"/>
      <c r="NS139" s="170"/>
      <c r="NT139" s="170"/>
      <c r="NU139" s="170"/>
      <c r="NV139" s="170"/>
      <c r="NW139" s="170"/>
      <c r="NX139" s="170"/>
      <c r="NY139" s="170"/>
      <c r="NZ139" s="170"/>
      <c r="OA139" s="170"/>
      <c r="OB139" s="170"/>
      <c r="OC139" s="170"/>
      <c r="OD139" s="170"/>
      <c r="OE139" s="170"/>
      <c r="OF139" s="170"/>
      <c r="OG139" s="170"/>
      <c r="OH139" s="170"/>
      <c r="OI139" s="170"/>
      <c r="OJ139" s="170"/>
      <c r="OK139" s="170"/>
      <c r="OL139" s="170"/>
      <c r="OM139" s="170"/>
      <c r="ON139" s="170"/>
      <c r="OO139" s="170"/>
      <c r="OP139" s="170"/>
      <c r="OQ139" s="170"/>
      <c r="OR139" s="170"/>
      <c r="OS139" s="170"/>
      <c r="OT139" s="170"/>
      <c r="OU139" s="170"/>
      <c r="OV139" s="170"/>
      <c r="OW139" s="170"/>
      <c r="OX139" s="170"/>
      <c r="OY139" s="170"/>
      <c r="OZ139" s="170"/>
      <c r="PA139" s="170"/>
      <c r="PB139" s="170"/>
      <c r="PC139" s="170"/>
      <c r="PD139" s="170"/>
      <c r="PE139" s="170"/>
      <c r="PF139" s="170"/>
      <c r="PG139" s="170"/>
      <c r="PH139" s="170"/>
      <c r="PI139" s="170"/>
      <c r="PJ139" s="170"/>
      <c r="PK139" s="170"/>
      <c r="PL139" s="170"/>
      <c r="PM139" s="170"/>
      <c r="PN139" s="170"/>
      <c r="PO139" s="170"/>
      <c r="PP139" s="170"/>
      <c r="PQ139" s="170"/>
      <c r="PR139" s="170"/>
      <c r="PS139" s="170"/>
      <c r="PT139" s="170"/>
      <c r="PU139" s="170"/>
      <c r="PV139" s="170"/>
      <c r="PW139" s="170"/>
      <c r="PX139" s="170"/>
      <c r="PY139" s="170"/>
      <c r="PZ139" s="170"/>
      <c r="QA139" s="170"/>
      <c r="QB139" s="170"/>
      <c r="QC139" s="170"/>
      <c r="QD139" s="170"/>
      <c r="QE139" s="170"/>
      <c r="QF139" s="170"/>
      <c r="QG139" s="170"/>
      <c r="QH139" s="170"/>
      <c r="QI139" s="170"/>
      <c r="QJ139" s="170"/>
      <c r="QK139" s="170"/>
      <c r="QL139" s="170"/>
      <c r="QM139" s="170"/>
      <c r="QN139" s="170"/>
      <c r="QO139" s="170"/>
      <c r="QP139" s="170"/>
      <c r="QQ139" s="170"/>
      <c r="QR139" s="170"/>
      <c r="QS139" s="170"/>
      <c r="QT139" s="170"/>
      <c r="QU139" s="170"/>
      <c r="QV139" s="170"/>
      <c r="QW139" s="170"/>
      <c r="QX139" s="170"/>
      <c r="QY139" s="170"/>
      <c r="QZ139" s="170"/>
      <c r="RA139" s="170"/>
      <c r="RB139" s="170"/>
      <c r="RC139" s="170"/>
      <c r="RD139" s="170"/>
      <c r="RE139" s="170"/>
      <c r="RF139" s="170"/>
      <c r="RG139" s="170"/>
      <c r="RH139" s="170"/>
      <c r="RI139" s="170"/>
      <c r="RJ139" s="170"/>
      <c r="RK139" s="170"/>
      <c r="RL139" s="170"/>
      <c r="RM139" s="170"/>
      <c r="RN139" s="170"/>
      <c r="RO139" s="170"/>
      <c r="RP139" s="170"/>
      <c r="RQ139" s="170"/>
      <c r="RR139" s="170"/>
      <c r="RS139" s="170"/>
      <c r="RT139" s="170"/>
      <c r="RU139" s="170"/>
      <c r="RV139" s="170"/>
      <c r="RW139" s="170"/>
      <c r="RX139" s="170"/>
      <c r="RY139" s="170"/>
      <c r="RZ139" s="170"/>
      <c r="SA139" s="170"/>
      <c r="SB139" s="170"/>
      <c r="SC139" s="170"/>
      <c r="SD139" s="170"/>
      <c r="SE139" s="170"/>
      <c r="SF139" s="170"/>
      <c r="SG139" s="170"/>
      <c r="SH139" s="170"/>
      <c r="SI139" s="170"/>
      <c r="SJ139" s="170"/>
      <c r="SK139" s="170"/>
      <c r="SL139" s="170"/>
      <c r="SM139" s="170"/>
      <c r="SN139" s="170"/>
      <c r="SO139" s="170"/>
      <c r="SP139" s="170"/>
      <c r="SQ139" s="170"/>
      <c r="SR139" s="170"/>
      <c r="SS139" s="170"/>
      <c r="ST139" s="170"/>
      <c r="SU139" s="170"/>
      <c r="SV139" s="170"/>
      <c r="SW139" s="170"/>
      <c r="SX139" s="170"/>
      <c r="SY139" s="170"/>
      <c r="SZ139" s="170"/>
      <c r="TA139" s="170"/>
      <c r="TB139" s="170"/>
      <c r="TC139" s="170"/>
      <c r="TD139" s="170"/>
      <c r="TE139" s="170"/>
      <c r="TF139" s="170"/>
      <c r="TG139" s="170"/>
      <c r="TH139" s="170"/>
      <c r="TI139" s="170"/>
      <c r="TJ139" s="170"/>
      <c r="TK139" s="170"/>
      <c r="TL139" s="170"/>
      <c r="TM139" s="170"/>
      <c r="TN139" s="170"/>
      <c r="TO139" s="170"/>
      <c r="TP139" s="170"/>
      <c r="TQ139" s="170"/>
      <c r="TR139" s="170"/>
      <c r="TS139" s="170"/>
      <c r="TT139" s="170"/>
      <c r="TU139" s="170"/>
      <c r="TV139" s="170"/>
      <c r="TW139" s="170"/>
      <c r="TX139" s="170"/>
      <c r="TY139" s="170"/>
      <c r="TZ139" s="170"/>
      <c r="UA139" s="170"/>
      <c r="UB139" s="170"/>
      <c r="UC139" s="170"/>
      <c r="UD139" s="170"/>
      <c r="UE139" s="170"/>
      <c r="UF139" s="170"/>
      <c r="UG139" s="170"/>
      <c r="UH139" s="170"/>
      <c r="UI139" s="170"/>
      <c r="UJ139" s="170"/>
      <c r="UK139" s="170"/>
      <c r="UL139" s="170"/>
      <c r="UM139" s="170"/>
      <c r="UN139" s="170"/>
      <c r="UO139" s="170"/>
      <c r="UP139" s="170"/>
      <c r="UQ139" s="170"/>
      <c r="UR139" s="170"/>
      <c r="US139" s="170"/>
      <c r="UT139" s="170"/>
      <c r="UU139" s="170"/>
      <c r="UV139" s="170"/>
      <c r="UW139" s="170"/>
      <c r="UX139" s="170"/>
      <c r="UY139" s="170"/>
      <c r="UZ139" s="170"/>
      <c r="VA139" s="170"/>
      <c r="VB139" s="170"/>
      <c r="VC139" s="170"/>
      <c r="VD139" s="170"/>
      <c r="VE139" s="170"/>
      <c r="VF139" s="170"/>
      <c r="VG139" s="170"/>
      <c r="VH139" s="170"/>
      <c r="VI139" s="170"/>
      <c r="VJ139" s="170"/>
      <c r="VM139" s="171">
        <f>IF(AND($VQ139&gt;0,COUNTA(H139:VJ139)=0),0,IF(AND(COUNTBLANK(D139)=0,CNGE_2024_M1_Secc3!$Q782="X",COUNTA(H139:VJ139)=0),0,IF(AND(COUNTBLANK(D139)=0,CNGE_2024_M1_Secc3!$Q782="",COUNTA(H139:VJ139)&gt;0),0,IF(AND(COUNTBLANK(D139)=1,COUNTA(H139:VJ139)=0),0,1))))</f>
        <v>0</v>
      </c>
      <c r="VN139" s="194">
        <f t="shared" si="1"/>
        <v>0</v>
      </c>
      <c r="VO139" s="200">
        <f>IF(AND(CNGE_2024_M1_Secc3!$Q782="X",COUNTA(H139:VJ139)&gt;0),1,0)</f>
        <v>0</v>
      </c>
      <c r="VP139" s="211">
        <f>IF(SUM(H139:VJ139)=SUM(CNGE_2024_M1_Secc3!S782:AD782),0,1)</f>
        <v>0</v>
      </c>
      <c r="VQ139" s="200">
        <f>IF(COUNTIF(CNGE_2024_M1_Secc3!M193,"NA")&gt;0,1,IF(AND(CNGE_2024_M1_Secc3!S193&lt;&gt;"",CNGE_2024_M1_Secc3!S193&lt;&gt;1),1,0))</f>
        <v>0</v>
      </c>
    </row>
    <row r="140" spans="1:589" customFormat="1" ht="15" customHeight="1">
      <c r="A140" s="115"/>
      <c r="B140" s="87"/>
      <c r="C140" s="118" t="s">
        <v>196</v>
      </c>
      <c r="D140" s="361" t="str">
        <f>IF(CNGE_2024_M1_Secc3!D194="","",CNGE_2024_M1_Secc3!D194)</f>
        <v/>
      </c>
      <c r="E140" s="361"/>
      <c r="F140" s="361"/>
      <c r="G140" s="361"/>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170"/>
      <c r="DS140" s="170"/>
      <c r="DT140" s="170"/>
      <c r="DU140" s="170"/>
      <c r="DV140" s="170"/>
      <c r="DW140" s="170"/>
      <c r="DX140" s="170"/>
      <c r="DY140" s="170"/>
      <c r="DZ140" s="170"/>
      <c r="EA140" s="170"/>
      <c r="EB140" s="170"/>
      <c r="EC140" s="170"/>
      <c r="ED140" s="170"/>
      <c r="EE140" s="170"/>
      <c r="EF140" s="170"/>
      <c r="EG140" s="170"/>
      <c r="EH140" s="170"/>
      <c r="EI140" s="170"/>
      <c r="EJ140" s="170"/>
      <c r="EK140" s="170"/>
      <c r="EL140" s="170"/>
      <c r="EM140" s="170"/>
      <c r="EN140" s="170"/>
      <c r="EO140" s="170"/>
      <c r="EP140" s="170"/>
      <c r="EQ140" s="170"/>
      <c r="ER140" s="170"/>
      <c r="ES140" s="170"/>
      <c r="ET140" s="170"/>
      <c r="EU140" s="170"/>
      <c r="EV140" s="170"/>
      <c r="EW140" s="170"/>
      <c r="EX140" s="170"/>
      <c r="EY140" s="170"/>
      <c r="EZ140" s="170"/>
      <c r="FA140" s="170"/>
      <c r="FB140" s="170"/>
      <c r="FC140" s="170"/>
      <c r="FD140" s="170"/>
      <c r="FE140" s="170"/>
      <c r="FF140" s="170"/>
      <c r="FG140" s="170"/>
      <c r="FH140" s="170"/>
      <c r="FI140" s="170"/>
      <c r="FJ140" s="170"/>
      <c r="FK140" s="170"/>
      <c r="FL140" s="170"/>
      <c r="FM140" s="170"/>
      <c r="FN140" s="170"/>
      <c r="FO140" s="170"/>
      <c r="FP140" s="170"/>
      <c r="FQ140" s="170"/>
      <c r="FR140" s="170"/>
      <c r="FS140" s="170"/>
      <c r="FT140" s="170"/>
      <c r="FU140" s="170"/>
      <c r="FV140" s="170"/>
      <c r="FW140" s="170"/>
      <c r="FX140" s="170"/>
      <c r="FY140" s="170"/>
      <c r="FZ140" s="170"/>
      <c r="GA140" s="170"/>
      <c r="GB140" s="170"/>
      <c r="GC140" s="170"/>
      <c r="GD140" s="170"/>
      <c r="GE140" s="170"/>
      <c r="GF140" s="170"/>
      <c r="GG140" s="170"/>
      <c r="GH140" s="170"/>
      <c r="GI140" s="170"/>
      <c r="GJ140" s="170"/>
      <c r="GK140" s="170"/>
      <c r="GL140" s="170"/>
      <c r="GM140" s="170"/>
      <c r="GN140" s="170"/>
      <c r="GO140" s="170"/>
      <c r="GP140" s="170"/>
      <c r="GQ140" s="170"/>
      <c r="GR140" s="170"/>
      <c r="GS140" s="170"/>
      <c r="GT140" s="170"/>
      <c r="GU140" s="170"/>
      <c r="GV140" s="170"/>
      <c r="GW140" s="170"/>
      <c r="GX140" s="170"/>
      <c r="GY140" s="170"/>
      <c r="GZ140" s="170"/>
      <c r="HA140" s="170"/>
      <c r="HB140" s="170"/>
      <c r="HC140" s="170"/>
      <c r="HD140" s="170"/>
      <c r="HE140" s="170"/>
      <c r="HF140" s="170"/>
      <c r="HG140" s="170"/>
      <c r="HH140" s="170"/>
      <c r="HI140" s="170"/>
      <c r="HJ140" s="170"/>
      <c r="HK140" s="170"/>
      <c r="HL140" s="170"/>
      <c r="HM140" s="170"/>
      <c r="HN140" s="170"/>
      <c r="HO140" s="170"/>
      <c r="HP140" s="170"/>
      <c r="HQ140" s="170"/>
      <c r="HR140" s="170"/>
      <c r="HS140" s="170"/>
      <c r="HT140" s="170"/>
      <c r="HU140" s="170"/>
      <c r="HV140" s="170"/>
      <c r="HW140" s="170"/>
      <c r="HX140" s="170"/>
      <c r="HY140" s="170"/>
      <c r="HZ140" s="170"/>
      <c r="IA140" s="170"/>
      <c r="IB140" s="170"/>
      <c r="IC140" s="170"/>
      <c r="ID140" s="170"/>
      <c r="IE140" s="170"/>
      <c r="IF140" s="170"/>
      <c r="IG140" s="170"/>
      <c r="IH140" s="170"/>
      <c r="II140" s="170"/>
      <c r="IJ140" s="170"/>
      <c r="IK140" s="170"/>
      <c r="IL140" s="170"/>
      <c r="IM140" s="170"/>
      <c r="IN140" s="170"/>
      <c r="IO140" s="170"/>
      <c r="IP140" s="170"/>
      <c r="IQ140" s="170"/>
      <c r="IR140" s="170"/>
      <c r="IS140" s="170"/>
      <c r="IT140" s="170"/>
      <c r="IU140" s="170"/>
      <c r="IV140" s="170"/>
      <c r="IW140" s="170"/>
      <c r="IX140" s="170"/>
      <c r="IY140" s="170"/>
      <c r="IZ140" s="170"/>
      <c r="JA140" s="170"/>
      <c r="JB140" s="170"/>
      <c r="JC140" s="170"/>
      <c r="JD140" s="170"/>
      <c r="JE140" s="170"/>
      <c r="JF140" s="170"/>
      <c r="JG140" s="170"/>
      <c r="JH140" s="170"/>
      <c r="JI140" s="170"/>
      <c r="JJ140" s="170"/>
      <c r="JK140" s="170"/>
      <c r="JL140" s="170"/>
      <c r="JM140" s="170"/>
      <c r="JN140" s="170"/>
      <c r="JO140" s="170"/>
      <c r="JP140" s="170"/>
      <c r="JQ140" s="170"/>
      <c r="JR140" s="170"/>
      <c r="JS140" s="170"/>
      <c r="JT140" s="170"/>
      <c r="JU140" s="170"/>
      <c r="JV140" s="170"/>
      <c r="JW140" s="170"/>
      <c r="JX140" s="170"/>
      <c r="JY140" s="170"/>
      <c r="JZ140" s="170"/>
      <c r="KA140" s="170"/>
      <c r="KB140" s="170"/>
      <c r="KC140" s="170"/>
      <c r="KD140" s="170"/>
      <c r="KE140" s="170"/>
      <c r="KF140" s="170"/>
      <c r="KG140" s="170"/>
      <c r="KH140" s="170"/>
      <c r="KI140" s="170"/>
      <c r="KJ140" s="170"/>
      <c r="KK140" s="170"/>
      <c r="KL140" s="170"/>
      <c r="KM140" s="170"/>
      <c r="KN140" s="170"/>
      <c r="KO140" s="170"/>
      <c r="KP140" s="170"/>
      <c r="KQ140" s="170"/>
      <c r="KR140" s="170"/>
      <c r="KS140" s="170"/>
      <c r="KT140" s="170"/>
      <c r="KU140" s="170"/>
      <c r="KV140" s="170"/>
      <c r="KW140" s="170"/>
      <c r="KX140" s="170"/>
      <c r="KY140" s="170"/>
      <c r="KZ140" s="170"/>
      <c r="LA140" s="170"/>
      <c r="LB140" s="170"/>
      <c r="LC140" s="170"/>
      <c r="LD140" s="170"/>
      <c r="LE140" s="170"/>
      <c r="LF140" s="170"/>
      <c r="LG140" s="170"/>
      <c r="LH140" s="170"/>
      <c r="LI140" s="170"/>
      <c r="LJ140" s="170"/>
      <c r="LK140" s="170"/>
      <c r="LL140" s="170"/>
      <c r="LM140" s="170"/>
      <c r="LN140" s="170"/>
      <c r="LO140" s="170"/>
      <c r="LP140" s="170"/>
      <c r="LQ140" s="170"/>
      <c r="LR140" s="170"/>
      <c r="LS140" s="170"/>
      <c r="LT140" s="170"/>
      <c r="LU140" s="170"/>
      <c r="LV140" s="170"/>
      <c r="LW140" s="170"/>
      <c r="LX140" s="170"/>
      <c r="LY140" s="170"/>
      <c r="LZ140" s="170"/>
      <c r="MA140" s="170"/>
      <c r="MB140" s="170"/>
      <c r="MC140" s="170"/>
      <c r="MD140" s="170"/>
      <c r="ME140" s="170"/>
      <c r="MF140" s="170"/>
      <c r="MG140" s="170"/>
      <c r="MH140" s="170"/>
      <c r="MI140" s="170"/>
      <c r="MJ140" s="170"/>
      <c r="MK140" s="170"/>
      <c r="ML140" s="170"/>
      <c r="MM140" s="170"/>
      <c r="MN140" s="170"/>
      <c r="MO140" s="170"/>
      <c r="MP140" s="170"/>
      <c r="MQ140" s="170"/>
      <c r="MR140" s="170"/>
      <c r="MS140" s="170"/>
      <c r="MT140" s="170"/>
      <c r="MU140" s="170"/>
      <c r="MV140" s="170"/>
      <c r="MW140" s="170"/>
      <c r="MX140" s="170"/>
      <c r="MY140" s="170"/>
      <c r="MZ140" s="170"/>
      <c r="NA140" s="170"/>
      <c r="NB140" s="170"/>
      <c r="NC140" s="170"/>
      <c r="ND140" s="170"/>
      <c r="NE140" s="170"/>
      <c r="NF140" s="170"/>
      <c r="NG140" s="170"/>
      <c r="NH140" s="170"/>
      <c r="NI140" s="170"/>
      <c r="NJ140" s="170"/>
      <c r="NK140" s="170"/>
      <c r="NL140" s="170"/>
      <c r="NM140" s="170"/>
      <c r="NN140" s="170"/>
      <c r="NO140" s="170"/>
      <c r="NP140" s="170"/>
      <c r="NQ140" s="170"/>
      <c r="NR140" s="170"/>
      <c r="NS140" s="170"/>
      <c r="NT140" s="170"/>
      <c r="NU140" s="170"/>
      <c r="NV140" s="170"/>
      <c r="NW140" s="170"/>
      <c r="NX140" s="170"/>
      <c r="NY140" s="170"/>
      <c r="NZ140" s="170"/>
      <c r="OA140" s="170"/>
      <c r="OB140" s="170"/>
      <c r="OC140" s="170"/>
      <c r="OD140" s="170"/>
      <c r="OE140" s="170"/>
      <c r="OF140" s="170"/>
      <c r="OG140" s="170"/>
      <c r="OH140" s="170"/>
      <c r="OI140" s="170"/>
      <c r="OJ140" s="170"/>
      <c r="OK140" s="170"/>
      <c r="OL140" s="170"/>
      <c r="OM140" s="170"/>
      <c r="ON140" s="170"/>
      <c r="OO140" s="170"/>
      <c r="OP140" s="170"/>
      <c r="OQ140" s="170"/>
      <c r="OR140" s="170"/>
      <c r="OS140" s="170"/>
      <c r="OT140" s="170"/>
      <c r="OU140" s="170"/>
      <c r="OV140" s="170"/>
      <c r="OW140" s="170"/>
      <c r="OX140" s="170"/>
      <c r="OY140" s="170"/>
      <c r="OZ140" s="170"/>
      <c r="PA140" s="170"/>
      <c r="PB140" s="170"/>
      <c r="PC140" s="170"/>
      <c r="PD140" s="170"/>
      <c r="PE140" s="170"/>
      <c r="PF140" s="170"/>
      <c r="PG140" s="170"/>
      <c r="PH140" s="170"/>
      <c r="PI140" s="170"/>
      <c r="PJ140" s="170"/>
      <c r="PK140" s="170"/>
      <c r="PL140" s="170"/>
      <c r="PM140" s="170"/>
      <c r="PN140" s="170"/>
      <c r="PO140" s="170"/>
      <c r="PP140" s="170"/>
      <c r="PQ140" s="170"/>
      <c r="PR140" s="170"/>
      <c r="PS140" s="170"/>
      <c r="PT140" s="170"/>
      <c r="PU140" s="170"/>
      <c r="PV140" s="170"/>
      <c r="PW140" s="170"/>
      <c r="PX140" s="170"/>
      <c r="PY140" s="170"/>
      <c r="PZ140" s="170"/>
      <c r="QA140" s="170"/>
      <c r="QB140" s="170"/>
      <c r="QC140" s="170"/>
      <c r="QD140" s="170"/>
      <c r="QE140" s="170"/>
      <c r="QF140" s="170"/>
      <c r="QG140" s="170"/>
      <c r="QH140" s="170"/>
      <c r="QI140" s="170"/>
      <c r="QJ140" s="170"/>
      <c r="QK140" s="170"/>
      <c r="QL140" s="170"/>
      <c r="QM140" s="170"/>
      <c r="QN140" s="170"/>
      <c r="QO140" s="170"/>
      <c r="QP140" s="170"/>
      <c r="QQ140" s="170"/>
      <c r="QR140" s="170"/>
      <c r="QS140" s="170"/>
      <c r="QT140" s="170"/>
      <c r="QU140" s="170"/>
      <c r="QV140" s="170"/>
      <c r="QW140" s="170"/>
      <c r="QX140" s="170"/>
      <c r="QY140" s="170"/>
      <c r="QZ140" s="170"/>
      <c r="RA140" s="170"/>
      <c r="RB140" s="170"/>
      <c r="RC140" s="170"/>
      <c r="RD140" s="170"/>
      <c r="RE140" s="170"/>
      <c r="RF140" s="170"/>
      <c r="RG140" s="170"/>
      <c r="RH140" s="170"/>
      <c r="RI140" s="170"/>
      <c r="RJ140" s="170"/>
      <c r="RK140" s="170"/>
      <c r="RL140" s="170"/>
      <c r="RM140" s="170"/>
      <c r="RN140" s="170"/>
      <c r="RO140" s="170"/>
      <c r="RP140" s="170"/>
      <c r="RQ140" s="170"/>
      <c r="RR140" s="170"/>
      <c r="RS140" s="170"/>
      <c r="RT140" s="170"/>
      <c r="RU140" s="170"/>
      <c r="RV140" s="170"/>
      <c r="RW140" s="170"/>
      <c r="RX140" s="170"/>
      <c r="RY140" s="170"/>
      <c r="RZ140" s="170"/>
      <c r="SA140" s="170"/>
      <c r="SB140" s="170"/>
      <c r="SC140" s="170"/>
      <c r="SD140" s="170"/>
      <c r="SE140" s="170"/>
      <c r="SF140" s="170"/>
      <c r="SG140" s="170"/>
      <c r="SH140" s="170"/>
      <c r="SI140" s="170"/>
      <c r="SJ140" s="170"/>
      <c r="SK140" s="170"/>
      <c r="SL140" s="170"/>
      <c r="SM140" s="170"/>
      <c r="SN140" s="170"/>
      <c r="SO140" s="170"/>
      <c r="SP140" s="170"/>
      <c r="SQ140" s="170"/>
      <c r="SR140" s="170"/>
      <c r="SS140" s="170"/>
      <c r="ST140" s="170"/>
      <c r="SU140" s="170"/>
      <c r="SV140" s="170"/>
      <c r="SW140" s="170"/>
      <c r="SX140" s="170"/>
      <c r="SY140" s="170"/>
      <c r="SZ140" s="170"/>
      <c r="TA140" s="170"/>
      <c r="TB140" s="170"/>
      <c r="TC140" s="170"/>
      <c r="TD140" s="170"/>
      <c r="TE140" s="170"/>
      <c r="TF140" s="170"/>
      <c r="TG140" s="170"/>
      <c r="TH140" s="170"/>
      <c r="TI140" s="170"/>
      <c r="TJ140" s="170"/>
      <c r="TK140" s="170"/>
      <c r="TL140" s="170"/>
      <c r="TM140" s="170"/>
      <c r="TN140" s="170"/>
      <c r="TO140" s="170"/>
      <c r="TP140" s="170"/>
      <c r="TQ140" s="170"/>
      <c r="TR140" s="170"/>
      <c r="TS140" s="170"/>
      <c r="TT140" s="170"/>
      <c r="TU140" s="170"/>
      <c r="TV140" s="170"/>
      <c r="TW140" s="170"/>
      <c r="TX140" s="170"/>
      <c r="TY140" s="170"/>
      <c r="TZ140" s="170"/>
      <c r="UA140" s="170"/>
      <c r="UB140" s="170"/>
      <c r="UC140" s="170"/>
      <c r="UD140" s="170"/>
      <c r="UE140" s="170"/>
      <c r="UF140" s="170"/>
      <c r="UG140" s="170"/>
      <c r="UH140" s="170"/>
      <c r="UI140" s="170"/>
      <c r="UJ140" s="170"/>
      <c r="UK140" s="170"/>
      <c r="UL140" s="170"/>
      <c r="UM140" s="170"/>
      <c r="UN140" s="170"/>
      <c r="UO140" s="170"/>
      <c r="UP140" s="170"/>
      <c r="UQ140" s="170"/>
      <c r="UR140" s="170"/>
      <c r="US140" s="170"/>
      <c r="UT140" s="170"/>
      <c r="UU140" s="170"/>
      <c r="UV140" s="170"/>
      <c r="UW140" s="170"/>
      <c r="UX140" s="170"/>
      <c r="UY140" s="170"/>
      <c r="UZ140" s="170"/>
      <c r="VA140" s="170"/>
      <c r="VB140" s="170"/>
      <c r="VC140" s="170"/>
      <c r="VD140" s="170"/>
      <c r="VE140" s="170"/>
      <c r="VF140" s="170"/>
      <c r="VG140" s="170"/>
      <c r="VH140" s="170"/>
      <c r="VI140" s="170"/>
      <c r="VJ140" s="170"/>
      <c r="VM140" s="171">
        <f>IF(AND($VQ140&gt;0,COUNTA(H140:VJ140)=0),0,IF(AND(COUNTBLANK(D140)=0,CNGE_2024_M1_Secc3!$Q783="X",COUNTA(H140:VJ140)=0),0,IF(AND(COUNTBLANK(D140)=0,CNGE_2024_M1_Secc3!$Q783="",COUNTA(H140:VJ140)&gt;0),0,IF(AND(COUNTBLANK(D140)=1,COUNTA(H140:VJ140)=0),0,1))))</f>
        <v>0</v>
      </c>
      <c r="VN140" s="194">
        <f t="shared" si="1"/>
        <v>0</v>
      </c>
      <c r="VO140" s="200">
        <f>IF(AND(CNGE_2024_M1_Secc3!$Q783="X",COUNTA(H140:VJ140)&gt;0),1,0)</f>
        <v>0</v>
      </c>
      <c r="VP140" s="211">
        <f>IF(SUM(H140:VJ140)=SUM(CNGE_2024_M1_Secc3!S783:AD783),0,1)</f>
        <v>0</v>
      </c>
      <c r="VQ140" s="200">
        <f>IF(COUNTIF(CNGE_2024_M1_Secc3!M194,"NA")&gt;0,1,IF(AND(CNGE_2024_M1_Secc3!S194&lt;&gt;"",CNGE_2024_M1_Secc3!S194&lt;&gt;1),1,0))</f>
        <v>0</v>
      </c>
    </row>
    <row r="141" spans="1:589" customFormat="1" ht="15" customHeight="1">
      <c r="A141" s="115"/>
      <c r="B141" s="87"/>
      <c r="C141" s="118" t="s">
        <v>197</v>
      </c>
      <c r="D141" s="361" t="str">
        <f>IF(CNGE_2024_M1_Secc3!D195="","",CNGE_2024_M1_Secc3!D195)</f>
        <v/>
      </c>
      <c r="E141" s="361"/>
      <c r="F141" s="361"/>
      <c r="G141" s="361"/>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170"/>
      <c r="DS141" s="170"/>
      <c r="DT141" s="170"/>
      <c r="DU141" s="170"/>
      <c r="DV141" s="170"/>
      <c r="DW141" s="170"/>
      <c r="DX141" s="170"/>
      <c r="DY141" s="170"/>
      <c r="DZ141" s="170"/>
      <c r="EA141" s="170"/>
      <c r="EB141" s="170"/>
      <c r="EC141" s="170"/>
      <c r="ED141" s="170"/>
      <c r="EE141" s="170"/>
      <c r="EF141" s="170"/>
      <c r="EG141" s="170"/>
      <c r="EH141" s="170"/>
      <c r="EI141" s="170"/>
      <c r="EJ141" s="170"/>
      <c r="EK141" s="170"/>
      <c r="EL141" s="170"/>
      <c r="EM141" s="170"/>
      <c r="EN141" s="170"/>
      <c r="EO141" s="170"/>
      <c r="EP141" s="170"/>
      <c r="EQ141" s="170"/>
      <c r="ER141" s="170"/>
      <c r="ES141" s="170"/>
      <c r="ET141" s="170"/>
      <c r="EU141" s="170"/>
      <c r="EV141" s="170"/>
      <c r="EW141" s="170"/>
      <c r="EX141" s="170"/>
      <c r="EY141" s="170"/>
      <c r="EZ141" s="170"/>
      <c r="FA141" s="170"/>
      <c r="FB141" s="170"/>
      <c r="FC141" s="170"/>
      <c r="FD141" s="170"/>
      <c r="FE141" s="170"/>
      <c r="FF141" s="170"/>
      <c r="FG141" s="170"/>
      <c r="FH141" s="170"/>
      <c r="FI141" s="170"/>
      <c r="FJ141" s="170"/>
      <c r="FK141" s="170"/>
      <c r="FL141" s="170"/>
      <c r="FM141" s="170"/>
      <c r="FN141" s="170"/>
      <c r="FO141" s="170"/>
      <c r="FP141" s="170"/>
      <c r="FQ141" s="170"/>
      <c r="FR141" s="170"/>
      <c r="FS141" s="170"/>
      <c r="FT141" s="170"/>
      <c r="FU141" s="170"/>
      <c r="FV141" s="170"/>
      <c r="FW141" s="170"/>
      <c r="FX141" s="170"/>
      <c r="FY141" s="170"/>
      <c r="FZ141" s="170"/>
      <c r="GA141" s="170"/>
      <c r="GB141" s="170"/>
      <c r="GC141" s="170"/>
      <c r="GD141" s="170"/>
      <c r="GE141" s="170"/>
      <c r="GF141" s="170"/>
      <c r="GG141" s="170"/>
      <c r="GH141" s="170"/>
      <c r="GI141" s="170"/>
      <c r="GJ141" s="170"/>
      <c r="GK141" s="170"/>
      <c r="GL141" s="170"/>
      <c r="GM141" s="170"/>
      <c r="GN141" s="170"/>
      <c r="GO141" s="170"/>
      <c r="GP141" s="170"/>
      <c r="GQ141" s="170"/>
      <c r="GR141" s="170"/>
      <c r="GS141" s="170"/>
      <c r="GT141" s="170"/>
      <c r="GU141" s="170"/>
      <c r="GV141" s="170"/>
      <c r="GW141" s="170"/>
      <c r="GX141" s="170"/>
      <c r="GY141" s="170"/>
      <c r="GZ141" s="170"/>
      <c r="HA141" s="170"/>
      <c r="HB141" s="170"/>
      <c r="HC141" s="170"/>
      <c r="HD141" s="170"/>
      <c r="HE141" s="170"/>
      <c r="HF141" s="170"/>
      <c r="HG141" s="170"/>
      <c r="HH141" s="170"/>
      <c r="HI141" s="170"/>
      <c r="HJ141" s="170"/>
      <c r="HK141" s="170"/>
      <c r="HL141" s="170"/>
      <c r="HM141" s="170"/>
      <c r="HN141" s="170"/>
      <c r="HO141" s="170"/>
      <c r="HP141" s="170"/>
      <c r="HQ141" s="170"/>
      <c r="HR141" s="170"/>
      <c r="HS141" s="170"/>
      <c r="HT141" s="170"/>
      <c r="HU141" s="170"/>
      <c r="HV141" s="170"/>
      <c r="HW141" s="170"/>
      <c r="HX141" s="170"/>
      <c r="HY141" s="170"/>
      <c r="HZ141" s="170"/>
      <c r="IA141" s="170"/>
      <c r="IB141" s="170"/>
      <c r="IC141" s="170"/>
      <c r="ID141" s="170"/>
      <c r="IE141" s="170"/>
      <c r="IF141" s="170"/>
      <c r="IG141" s="170"/>
      <c r="IH141" s="170"/>
      <c r="II141" s="170"/>
      <c r="IJ141" s="170"/>
      <c r="IK141" s="170"/>
      <c r="IL141" s="170"/>
      <c r="IM141" s="170"/>
      <c r="IN141" s="170"/>
      <c r="IO141" s="170"/>
      <c r="IP141" s="170"/>
      <c r="IQ141" s="170"/>
      <c r="IR141" s="170"/>
      <c r="IS141" s="170"/>
      <c r="IT141" s="170"/>
      <c r="IU141" s="170"/>
      <c r="IV141" s="170"/>
      <c r="IW141" s="170"/>
      <c r="IX141" s="170"/>
      <c r="IY141" s="170"/>
      <c r="IZ141" s="170"/>
      <c r="JA141" s="170"/>
      <c r="JB141" s="170"/>
      <c r="JC141" s="170"/>
      <c r="JD141" s="170"/>
      <c r="JE141" s="170"/>
      <c r="JF141" s="170"/>
      <c r="JG141" s="170"/>
      <c r="JH141" s="170"/>
      <c r="JI141" s="170"/>
      <c r="JJ141" s="170"/>
      <c r="JK141" s="170"/>
      <c r="JL141" s="170"/>
      <c r="JM141" s="170"/>
      <c r="JN141" s="170"/>
      <c r="JO141" s="170"/>
      <c r="JP141" s="170"/>
      <c r="JQ141" s="170"/>
      <c r="JR141" s="170"/>
      <c r="JS141" s="170"/>
      <c r="JT141" s="170"/>
      <c r="JU141" s="170"/>
      <c r="JV141" s="170"/>
      <c r="JW141" s="170"/>
      <c r="JX141" s="170"/>
      <c r="JY141" s="170"/>
      <c r="JZ141" s="170"/>
      <c r="KA141" s="170"/>
      <c r="KB141" s="170"/>
      <c r="KC141" s="170"/>
      <c r="KD141" s="170"/>
      <c r="KE141" s="170"/>
      <c r="KF141" s="170"/>
      <c r="KG141" s="170"/>
      <c r="KH141" s="170"/>
      <c r="KI141" s="170"/>
      <c r="KJ141" s="170"/>
      <c r="KK141" s="170"/>
      <c r="KL141" s="170"/>
      <c r="KM141" s="170"/>
      <c r="KN141" s="170"/>
      <c r="KO141" s="170"/>
      <c r="KP141" s="170"/>
      <c r="KQ141" s="170"/>
      <c r="KR141" s="170"/>
      <c r="KS141" s="170"/>
      <c r="KT141" s="170"/>
      <c r="KU141" s="170"/>
      <c r="KV141" s="170"/>
      <c r="KW141" s="170"/>
      <c r="KX141" s="170"/>
      <c r="KY141" s="170"/>
      <c r="KZ141" s="170"/>
      <c r="LA141" s="170"/>
      <c r="LB141" s="170"/>
      <c r="LC141" s="170"/>
      <c r="LD141" s="170"/>
      <c r="LE141" s="170"/>
      <c r="LF141" s="170"/>
      <c r="LG141" s="170"/>
      <c r="LH141" s="170"/>
      <c r="LI141" s="170"/>
      <c r="LJ141" s="170"/>
      <c r="LK141" s="170"/>
      <c r="LL141" s="170"/>
      <c r="LM141" s="170"/>
      <c r="LN141" s="170"/>
      <c r="LO141" s="170"/>
      <c r="LP141" s="170"/>
      <c r="LQ141" s="170"/>
      <c r="LR141" s="170"/>
      <c r="LS141" s="170"/>
      <c r="LT141" s="170"/>
      <c r="LU141" s="170"/>
      <c r="LV141" s="170"/>
      <c r="LW141" s="170"/>
      <c r="LX141" s="170"/>
      <c r="LY141" s="170"/>
      <c r="LZ141" s="170"/>
      <c r="MA141" s="170"/>
      <c r="MB141" s="170"/>
      <c r="MC141" s="170"/>
      <c r="MD141" s="170"/>
      <c r="ME141" s="170"/>
      <c r="MF141" s="170"/>
      <c r="MG141" s="170"/>
      <c r="MH141" s="170"/>
      <c r="MI141" s="170"/>
      <c r="MJ141" s="170"/>
      <c r="MK141" s="170"/>
      <c r="ML141" s="170"/>
      <c r="MM141" s="170"/>
      <c r="MN141" s="170"/>
      <c r="MO141" s="170"/>
      <c r="MP141" s="170"/>
      <c r="MQ141" s="170"/>
      <c r="MR141" s="170"/>
      <c r="MS141" s="170"/>
      <c r="MT141" s="170"/>
      <c r="MU141" s="170"/>
      <c r="MV141" s="170"/>
      <c r="MW141" s="170"/>
      <c r="MX141" s="170"/>
      <c r="MY141" s="170"/>
      <c r="MZ141" s="170"/>
      <c r="NA141" s="170"/>
      <c r="NB141" s="170"/>
      <c r="NC141" s="170"/>
      <c r="ND141" s="170"/>
      <c r="NE141" s="170"/>
      <c r="NF141" s="170"/>
      <c r="NG141" s="170"/>
      <c r="NH141" s="170"/>
      <c r="NI141" s="170"/>
      <c r="NJ141" s="170"/>
      <c r="NK141" s="170"/>
      <c r="NL141" s="170"/>
      <c r="NM141" s="170"/>
      <c r="NN141" s="170"/>
      <c r="NO141" s="170"/>
      <c r="NP141" s="170"/>
      <c r="NQ141" s="170"/>
      <c r="NR141" s="170"/>
      <c r="NS141" s="170"/>
      <c r="NT141" s="170"/>
      <c r="NU141" s="170"/>
      <c r="NV141" s="170"/>
      <c r="NW141" s="170"/>
      <c r="NX141" s="170"/>
      <c r="NY141" s="170"/>
      <c r="NZ141" s="170"/>
      <c r="OA141" s="170"/>
      <c r="OB141" s="170"/>
      <c r="OC141" s="170"/>
      <c r="OD141" s="170"/>
      <c r="OE141" s="170"/>
      <c r="OF141" s="170"/>
      <c r="OG141" s="170"/>
      <c r="OH141" s="170"/>
      <c r="OI141" s="170"/>
      <c r="OJ141" s="170"/>
      <c r="OK141" s="170"/>
      <c r="OL141" s="170"/>
      <c r="OM141" s="170"/>
      <c r="ON141" s="170"/>
      <c r="OO141" s="170"/>
      <c r="OP141" s="170"/>
      <c r="OQ141" s="170"/>
      <c r="OR141" s="170"/>
      <c r="OS141" s="170"/>
      <c r="OT141" s="170"/>
      <c r="OU141" s="170"/>
      <c r="OV141" s="170"/>
      <c r="OW141" s="170"/>
      <c r="OX141" s="170"/>
      <c r="OY141" s="170"/>
      <c r="OZ141" s="170"/>
      <c r="PA141" s="170"/>
      <c r="PB141" s="170"/>
      <c r="PC141" s="170"/>
      <c r="PD141" s="170"/>
      <c r="PE141" s="170"/>
      <c r="PF141" s="170"/>
      <c r="PG141" s="170"/>
      <c r="PH141" s="170"/>
      <c r="PI141" s="170"/>
      <c r="PJ141" s="170"/>
      <c r="PK141" s="170"/>
      <c r="PL141" s="170"/>
      <c r="PM141" s="170"/>
      <c r="PN141" s="170"/>
      <c r="PO141" s="170"/>
      <c r="PP141" s="170"/>
      <c r="PQ141" s="170"/>
      <c r="PR141" s="170"/>
      <c r="PS141" s="170"/>
      <c r="PT141" s="170"/>
      <c r="PU141" s="170"/>
      <c r="PV141" s="170"/>
      <c r="PW141" s="170"/>
      <c r="PX141" s="170"/>
      <c r="PY141" s="170"/>
      <c r="PZ141" s="170"/>
      <c r="QA141" s="170"/>
      <c r="QB141" s="170"/>
      <c r="QC141" s="170"/>
      <c r="QD141" s="170"/>
      <c r="QE141" s="170"/>
      <c r="QF141" s="170"/>
      <c r="QG141" s="170"/>
      <c r="QH141" s="170"/>
      <c r="QI141" s="170"/>
      <c r="QJ141" s="170"/>
      <c r="QK141" s="170"/>
      <c r="QL141" s="170"/>
      <c r="QM141" s="170"/>
      <c r="QN141" s="170"/>
      <c r="QO141" s="170"/>
      <c r="QP141" s="170"/>
      <c r="QQ141" s="170"/>
      <c r="QR141" s="170"/>
      <c r="QS141" s="170"/>
      <c r="QT141" s="170"/>
      <c r="QU141" s="170"/>
      <c r="QV141" s="170"/>
      <c r="QW141" s="170"/>
      <c r="QX141" s="170"/>
      <c r="QY141" s="170"/>
      <c r="QZ141" s="170"/>
      <c r="RA141" s="170"/>
      <c r="RB141" s="170"/>
      <c r="RC141" s="170"/>
      <c r="RD141" s="170"/>
      <c r="RE141" s="170"/>
      <c r="RF141" s="170"/>
      <c r="RG141" s="170"/>
      <c r="RH141" s="170"/>
      <c r="RI141" s="170"/>
      <c r="RJ141" s="170"/>
      <c r="RK141" s="170"/>
      <c r="RL141" s="170"/>
      <c r="RM141" s="170"/>
      <c r="RN141" s="170"/>
      <c r="RO141" s="170"/>
      <c r="RP141" s="170"/>
      <c r="RQ141" s="170"/>
      <c r="RR141" s="170"/>
      <c r="RS141" s="170"/>
      <c r="RT141" s="170"/>
      <c r="RU141" s="170"/>
      <c r="RV141" s="170"/>
      <c r="RW141" s="170"/>
      <c r="RX141" s="170"/>
      <c r="RY141" s="170"/>
      <c r="RZ141" s="170"/>
      <c r="SA141" s="170"/>
      <c r="SB141" s="170"/>
      <c r="SC141" s="170"/>
      <c r="SD141" s="170"/>
      <c r="SE141" s="170"/>
      <c r="SF141" s="170"/>
      <c r="SG141" s="170"/>
      <c r="SH141" s="170"/>
      <c r="SI141" s="170"/>
      <c r="SJ141" s="170"/>
      <c r="SK141" s="170"/>
      <c r="SL141" s="170"/>
      <c r="SM141" s="170"/>
      <c r="SN141" s="170"/>
      <c r="SO141" s="170"/>
      <c r="SP141" s="170"/>
      <c r="SQ141" s="170"/>
      <c r="SR141" s="170"/>
      <c r="SS141" s="170"/>
      <c r="ST141" s="170"/>
      <c r="SU141" s="170"/>
      <c r="SV141" s="170"/>
      <c r="SW141" s="170"/>
      <c r="SX141" s="170"/>
      <c r="SY141" s="170"/>
      <c r="SZ141" s="170"/>
      <c r="TA141" s="170"/>
      <c r="TB141" s="170"/>
      <c r="TC141" s="170"/>
      <c r="TD141" s="170"/>
      <c r="TE141" s="170"/>
      <c r="TF141" s="170"/>
      <c r="TG141" s="170"/>
      <c r="TH141" s="170"/>
      <c r="TI141" s="170"/>
      <c r="TJ141" s="170"/>
      <c r="TK141" s="170"/>
      <c r="TL141" s="170"/>
      <c r="TM141" s="170"/>
      <c r="TN141" s="170"/>
      <c r="TO141" s="170"/>
      <c r="TP141" s="170"/>
      <c r="TQ141" s="170"/>
      <c r="TR141" s="170"/>
      <c r="TS141" s="170"/>
      <c r="TT141" s="170"/>
      <c r="TU141" s="170"/>
      <c r="TV141" s="170"/>
      <c r="TW141" s="170"/>
      <c r="TX141" s="170"/>
      <c r="TY141" s="170"/>
      <c r="TZ141" s="170"/>
      <c r="UA141" s="170"/>
      <c r="UB141" s="170"/>
      <c r="UC141" s="170"/>
      <c r="UD141" s="170"/>
      <c r="UE141" s="170"/>
      <c r="UF141" s="170"/>
      <c r="UG141" s="170"/>
      <c r="UH141" s="170"/>
      <c r="UI141" s="170"/>
      <c r="UJ141" s="170"/>
      <c r="UK141" s="170"/>
      <c r="UL141" s="170"/>
      <c r="UM141" s="170"/>
      <c r="UN141" s="170"/>
      <c r="UO141" s="170"/>
      <c r="UP141" s="170"/>
      <c r="UQ141" s="170"/>
      <c r="UR141" s="170"/>
      <c r="US141" s="170"/>
      <c r="UT141" s="170"/>
      <c r="UU141" s="170"/>
      <c r="UV141" s="170"/>
      <c r="UW141" s="170"/>
      <c r="UX141" s="170"/>
      <c r="UY141" s="170"/>
      <c r="UZ141" s="170"/>
      <c r="VA141" s="170"/>
      <c r="VB141" s="170"/>
      <c r="VC141" s="170"/>
      <c r="VD141" s="170"/>
      <c r="VE141" s="170"/>
      <c r="VF141" s="170"/>
      <c r="VG141" s="170"/>
      <c r="VH141" s="170"/>
      <c r="VI141" s="170"/>
      <c r="VJ141" s="170"/>
      <c r="VM141" s="171">
        <f>IF(AND($VQ141&gt;0,COUNTA(H141:VJ141)=0),0,IF(AND(COUNTBLANK(D141)=0,CNGE_2024_M1_Secc3!$Q784="X",COUNTA(H141:VJ141)=0),0,IF(AND(COUNTBLANK(D141)=0,CNGE_2024_M1_Secc3!$Q784="",COUNTA(H141:VJ141)&gt;0),0,IF(AND(COUNTBLANK(D141)=1,COUNTA(H141:VJ141)=0),0,1))))</f>
        <v>0</v>
      </c>
      <c r="VN141" s="194">
        <f t="shared" si="1"/>
        <v>0</v>
      </c>
      <c r="VO141" s="200">
        <f>IF(AND(CNGE_2024_M1_Secc3!$Q784="X",COUNTA(H141:VJ141)&gt;0),1,0)</f>
        <v>0</v>
      </c>
      <c r="VP141" s="211">
        <f>IF(SUM(H141:VJ141)=SUM(CNGE_2024_M1_Secc3!S784:AD784),0,1)</f>
        <v>0</v>
      </c>
      <c r="VQ141" s="200">
        <f>IF(COUNTIF(CNGE_2024_M1_Secc3!M195,"NA")&gt;0,1,IF(AND(CNGE_2024_M1_Secc3!S195&lt;&gt;"",CNGE_2024_M1_Secc3!S195&lt;&gt;1),1,0))</f>
        <v>0</v>
      </c>
    </row>
    <row r="142" spans="1:589" customFormat="1" ht="15" customHeight="1">
      <c r="A142" s="115"/>
      <c r="B142" s="87"/>
      <c r="C142" s="118" t="s">
        <v>198</v>
      </c>
      <c r="D142" s="361" t="str">
        <f>IF(CNGE_2024_M1_Secc3!D196="","",CNGE_2024_M1_Secc3!D196)</f>
        <v/>
      </c>
      <c r="E142" s="361"/>
      <c r="F142" s="361"/>
      <c r="G142" s="361"/>
      <c r="H142" s="170"/>
      <c r="I142" s="170"/>
      <c r="J142" s="170"/>
      <c r="K142" s="170"/>
      <c r="L142" s="170"/>
      <c r="M142" s="170"/>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70"/>
      <c r="DM142" s="170"/>
      <c r="DN142" s="170"/>
      <c r="DO142" s="170"/>
      <c r="DP142" s="170"/>
      <c r="DQ142" s="170"/>
      <c r="DR142" s="170"/>
      <c r="DS142" s="170"/>
      <c r="DT142" s="170"/>
      <c r="DU142" s="170"/>
      <c r="DV142" s="170"/>
      <c r="DW142" s="170"/>
      <c r="DX142" s="170"/>
      <c r="DY142" s="170"/>
      <c r="DZ142" s="170"/>
      <c r="EA142" s="170"/>
      <c r="EB142" s="170"/>
      <c r="EC142" s="170"/>
      <c r="ED142" s="170"/>
      <c r="EE142" s="170"/>
      <c r="EF142" s="170"/>
      <c r="EG142" s="170"/>
      <c r="EH142" s="170"/>
      <c r="EI142" s="170"/>
      <c r="EJ142" s="170"/>
      <c r="EK142" s="170"/>
      <c r="EL142" s="170"/>
      <c r="EM142" s="170"/>
      <c r="EN142" s="170"/>
      <c r="EO142" s="170"/>
      <c r="EP142" s="170"/>
      <c r="EQ142" s="170"/>
      <c r="ER142" s="170"/>
      <c r="ES142" s="170"/>
      <c r="ET142" s="170"/>
      <c r="EU142" s="170"/>
      <c r="EV142" s="170"/>
      <c r="EW142" s="170"/>
      <c r="EX142" s="170"/>
      <c r="EY142" s="170"/>
      <c r="EZ142" s="170"/>
      <c r="FA142" s="170"/>
      <c r="FB142" s="170"/>
      <c r="FC142" s="170"/>
      <c r="FD142" s="170"/>
      <c r="FE142" s="170"/>
      <c r="FF142" s="170"/>
      <c r="FG142" s="170"/>
      <c r="FH142" s="170"/>
      <c r="FI142" s="170"/>
      <c r="FJ142" s="170"/>
      <c r="FK142" s="170"/>
      <c r="FL142" s="170"/>
      <c r="FM142" s="170"/>
      <c r="FN142" s="170"/>
      <c r="FO142" s="170"/>
      <c r="FP142" s="170"/>
      <c r="FQ142" s="170"/>
      <c r="FR142" s="170"/>
      <c r="FS142" s="170"/>
      <c r="FT142" s="170"/>
      <c r="FU142" s="170"/>
      <c r="FV142" s="170"/>
      <c r="FW142" s="170"/>
      <c r="FX142" s="170"/>
      <c r="FY142" s="170"/>
      <c r="FZ142" s="170"/>
      <c r="GA142" s="170"/>
      <c r="GB142" s="170"/>
      <c r="GC142" s="170"/>
      <c r="GD142" s="170"/>
      <c r="GE142" s="170"/>
      <c r="GF142" s="170"/>
      <c r="GG142" s="170"/>
      <c r="GH142" s="170"/>
      <c r="GI142" s="170"/>
      <c r="GJ142" s="170"/>
      <c r="GK142" s="170"/>
      <c r="GL142" s="170"/>
      <c r="GM142" s="170"/>
      <c r="GN142" s="170"/>
      <c r="GO142" s="170"/>
      <c r="GP142" s="170"/>
      <c r="GQ142" s="170"/>
      <c r="GR142" s="170"/>
      <c r="GS142" s="170"/>
      <c r="GT142" s="170"/>
      <c r="GU142" s="170"/>
      <c r="GV142" s="170"/>
      <c r="GW142" s="170"/>
      <c r="GX142" s="170"/>
      <c r="GY142" s="170"/>
      <c r="GZ142" s="170"/>
      <c r="HA142" s="170"/>
      <c r="HB142" s="170"/>
      <c r="HC142" s="170"/>
      <c r="HD142" s="170"/>
      <c r="HE142" s="170"/>
      <c r="HF142" s="170"/>
      <c r="HG142" s="170"/>
      <c r="HH142" s="170"/>
      <c r="HI142" s="170"/>
      <c r="HJ142" s="170"/>
      <c r="HK142" s="170"/>
      <c r="HL142" s="170"/>
      <c r="HM142" s="170"/>
      <c r="HN142" s="170"/>
      <c r="HO142" s="170"/>
      <c r="HP142" s="170"/>
      <c r="HQ142" s="170"/>
      <c r="HR142" s="170"/>
      <c r="HS142" s="170"/>
      <c r="HT142" s="170"/>
      <c r="HU142" s="170"/>
      <c r="HV142" s="170"/>
      <c r="HW142" s="170"/>
      <c r="HX142" s="170"/>
      <c r="HY142" s="170"/>
      <c r="HZ142" s="170"/>
      <c r="IA142" s="170"/>
      <c r="IB142" s="170"/>
      <c r="IC142" s="170"/>
      <c r="ID142" s="170"/>
      <c r="IE142" s="170"/>
      <c r="IF142" s="170"/>
      <c r="IG142" s="170"/>
      <c r="IH142" s="170"/>
      <c r="II142" s="170"/>
      <c r="IJ142" s="170"/>
      <c r="IK142" s="170"/>
      <c r="IL142" s="170"/>
      <c r="IM142" s="170"/>
      <c r="IN142" s="170"/>
      <c r="IO142" s="170"/>
      <c r="IP142" s="170"/>
      <c r="IQ142" s="170"/>
      <c r="IR142" s="170"/>
      <c r="IS142" s="170"/>
      <c r="IT142" s="170"/>
      <c r="IU142" s="170"/>
      <c r="IV142" s="170"/>
      <c r="IW142" s="170"/>
      <c r="IX142" s="170"/>
      <c r="IY142" s="170"/>
      <c r="IZ142" s="170"/>
      <c r="JA142" s="170"/>
      <c r="JB142" s="170"/>
      <c r="JC142" s="170"/>
      <c r="JD142" s="170"/>
      <c r="JE142" s="170"/>
      <c r="JF142" s="170"/>
      <c r="JG142" s="170"/>
      <c r="JH142" s="170"/>
      <c r="JI142" s="170"/>
      <c r="JJ142" s="170"/>
      <c r="JK142" s="170"/>
      <c r="JL142" s="170"/>
      <c r="JM142" s="170"/>
      <c r="JN142" s="170"/>
      <c r="JO142" s="170"/>
      <c r="JP142" s="170"/>
      <c r="JQ142" s="170"/>
      <c r="JR142" s="170"/>
      <c r="JS142" s="170"/>
      <c r="JT142" s="170"/>
      <c r="JU142" s="170"/>
      <c r="JV142" s="170"/>
      <c r="JW142" s="170"/>
      <c r="JX142" s="170"/>
      <c r="JY142" s="170"/>
      <c r="JZ142" s="170"/>
      <c r="KA142" s="170"/>
      <c r="KB142" s="170"/>
      <c r="KC142" s="170"/>
      <c r="KD142" s="170"/>
      <c r="KE142" s="170"/>
      <c r="KF142" s="170"/>
      <c r="KG142" s="170"/>
      <c r="KH142" s="170"/>
      <c r="KI142" s="170"/>
      <c r="KJ142" s="170"/>
      <c r="KK142" s="170"/>
      <c r="KL142" s="170"/>
      <c r="KM142" s="170"/>
      <c r="KN142" s="170"/>
      <c r="KO142" s="170"/>
      <c r="KP142" s="170"/>
      <c r="KQ142" s="170"/>
      <c r="KR142" s="170"/>
      <c r="KS142" s="170"/>
      <c r="KT142" s="170"/>
      <c r="KU142" s="170"/>
      <c r="KV142" s="170"/>
      <c r="KW142" s="170"/>
      <c r="KX142" s="170"/>
      <c r="KY142" s="170"/>
      <c r="KZ142" s="170"/>
      <c r="LA142" s="170"/>
      <c r="LB142" s="170"/>
      <c r="LC142" s="170"/>
      <c r="LD142" s="170"/>
      <c r="LE142" s="170"/>
      <c r="LF142" s="170"/>
      <c r="LG142" s="170"/>
      <c r="LH142" s="170"/>
      <c r="LI142" s="170"/>
      <c r="LJ142" s="170"/>
      <c r="LK142" s="170"/>
      <c r="LL142" s="170"/>
      <c r="LM142" s="170"/>
      <c r="LN142" s="170"/>
      <c r="LO142" s="170"/>
      <c r="LP142" s="170"/>
      <c r="LQ142" s="170"/>
      <c r="LR142" s="170"/>
      <c r="LS142" s="170"/>
      <c r="LT142" s="170"/>
      <c r="LU142" s="170"/>
      <c r="LV142" s="170"/>
      <c r="LW142" s="170"/>
      <c r="LX142" s="170"/>
      <c r="LY142" s="170"/>
      <c r="LZ142" s="170"/>
      <c r="MA142" s="170"/>
      <c r="MB142" s="170"/>
      <c r="MC142" s="170"/>
      <c r="MD142" s="170"/>
      <c r="ME142" s="170"/>
      <c r="MF142" s="170"/>
      <c r="MG142" s="170"/>
      <c r="MH142" s="170"/>
      <c r="MI142" s="170"/>
      <c r="MJ142" s="170"/>
      <c r="MK142" s="170"/>
      <c r="ML142" s="170"/>
      <c r="MM142" s="170"/>
      <c r="MN142" s="170"/>
      <c r="MO142" s="170"/>
      <c r="MP142" s="170"/>
      <c r="MQ142" s="170"/>
      <c r="MR142" s="170"/>
      <c r="MS142" s="170"/>
      <c r="MT142" s="170"/>
      <c r="MU142" s="170"/>
      <c r="MV142" s="170"/>
      <c r="MW142" s="170"/>
      <c r="MX142" s="170"/>
      <c r="MY142" s="170"/>
      <c r="MZ142" s="170"/>
      <c r="NA142" s="170"/>
      <c r="NB142" s="170"/>
      <c r="NC142" s="170"/>
      <c r="ND142" s="170"/>
      <c r="NE142" s="170"/>
      <c r="NF142" s="170"/>
      <c r="NG142" s="170"/>
      <c r="NH142" s="170"/>
      <c r="NI142" s="170"/>
      <c r="NJ142" s="170"/>
      <c r="NK142" s="170"/>
      <c r="NL142" s="170"/>
      <c r="NM142" s="170"/>
      <c r="NN142" s="170"/>
      <c r="NO142" s="170"/>
      <c r="NP142" s="170"/>
      <c r="NQ142" s="170"/>
      <c r="NR142" s="170"/>
      <c r="NS142" s="170"/>
      <c r="NT142" s="170"/>
      <c r="NU142" s="170"/>
      <c r="NV142" s="170"/>
      <c r="NW142" s="170"/>
      <c r="NX142" s="170"/>
      <c r="NY142" s="170"/>
      <c r="NZ142" s="170"/>
      <c r="OA142" s="170"/>
      <c r="OB142" s="170"/>
      <c r="OC142" s="170"/>
      <c r="OD142" s="170"/>
      <c r="OE142" s="170"/>
      <c r="OF142" s="170"/>
      <c r="OG142" s="170"/>
      <c r="OH142" s="170"/>
      <c r="OI142" s="170"/>
      <c r="OJ142" s="170"/>
      <c r="OK142" s="170"/>
      <c r="OL142" s="170"/>
      <c r="OM142" s="170"/>
      <c r="ON142" s="170"/>
      <c r="OO142" s="170"/>
      <c r="OP142" s="170"/>
      <c r="OQ142" s="170"/>
      <c r="OR142" s="170"/>
      <c r="OS142" s="170"/>
      <c r="OT142" s="170"/>
      <c r="OU142" s="170"/>
      <c r="OV142" s="170"/>
      <c r="OW142" s="170"/>
      <c r="OX142" s="170"/>
      <c r="OY142" s="170"/>
      <c r="OZ142" s="170"/>
      <c r="PA142" s="170"/>
      <c r="PB142" s="170"/>
      <c r="PC142" s="170"/>
      <c r="PD142" s="170"/>
      <c r="PE142" s="170"/>
      <c r="PF142" s="170"/>
      <c r="PG142" s="170"/>
      <c r="PH142" s="170"/>
      <c r="PI142" s="170"/>
      <c r="PJ142" s="170"/>
      <c r="PK142" s="170"/>
      <c r="PL142" s="170"/>
      <c r="PM142" s="170"/>
      <c r="PN142" s="170"/>
      <c r="PO142" s="170"/>
      <c r="PP142" s="170"/>
      <c r="PQ142" s="170"/>
      <c r="PR142" s="170"/>
      <c r="PS142" s="170"/>
      <c r="PT142" s="170"/>
      <c r="PU142" s="170"/>
      <c r="PV142" s="170"/>
      <c r="PW142" s="170"/>
      <c r="PX142" s="170"/>
      <c r="PY142" s="170"/>
      <c r="PZ142" s="170"/>
      <c r="QA142" s="170"/>
      <c r="QB142" s="170"/>
      <c r="QC142" s="170"/>
      <c r="QD142" s="170"/>
      <c r="QE142" s="170"/>
      <c r="QF142" s="170"/>
      <c r="QG142" s="170"/>
      <c r="QH142" s="170"/>
      <c r="QI142" s="170"/>
      <c r="QJ142" s="170"/>
      <c r="QK142" s="170"/>
      <c r="QL142" s="170"/>
      <c r="QM142" s="170"/>
      <c r="QN142" s="170"/>
      <c r="QO142" s="170"/>
      <c r="QP142" s="170"/>
      <c r="QQ142" s="170"/>
      <c r="QR142" s="170"/>
      <c r="QS142" s="170"/>
      <c r="QT142" s="170"/>
      <c r="QU142" s="170"/>
      <c r="QV142" s="170"/>
      <c r="QW142" s="170"/>
      <c r="QX142" s="170"/>
      <c r="QY142" s="170"/>
      <c r="QZ142" s="170"/>
      <c r="RA142" s="170"/>
      <c r="RB142" s="170"/>
      <c r="RC142" s="170"/>
      <c r="RD142" s="170"/>
      <c r="RE142" s="170"/>
      <c r="RF142" s="170"/>
      <c r="RG142" s="170"/>
      <c r="RH142" s="170"/>
      <c r="RI142" s="170"/>
      <c r="RJ142" s="170"/>
      <c r="RK142" s="170"/>
      <c r="RL142" s="170"/>
      <c r="RM142" s="170"/>
      <c r="RN142" s="170"/>
      <c r="RO142" s="170"/>
      <c r="RP142" s="170"/>
      <c r="RQ142" s="170"/>
      <c r="RR142" s="170"/>
      <c r="RS142" s="170"/>
      <c r="RT142" s="170"/>
      <c r="RU142" s="170"/>
      <c r="RV142" s="170"/>
      <c r="RW142" s="170"/>
      <c r="RX142" s="170"/>
      <c r="RY142" s="170"/>
      <c r="RZ142" s="170"/>
      <c r="SA142" s="170"/>
      <c r="SB142" s="170"/>
      <c r="SC142" s="170"/>
      <c r="SD142" s="170"/>
      <c r="SE142" s="170"/>
      <c r="SF142" s="170"/>
      <c r="SG142" s="170"/>
      <c r="SH142" s="170"/>
      <c r="SI142" s="170"/>
      <c r="SJ142" s="170"/>
      <c r="SK142" s="170"/>
      <c r="SL142" s="170"/>
      <c r="SM142" s="170"/>
      <c r="SN142" s="170"/>
      <c r="SO142" s="170"/>
      <c r="SP142" s="170"/>
      <c r="SQ142" s="170"/>
      <c r="SR142" s="170"/>
      <c r="SS142" s="170"/>
      <c r="ST142" s="170"/>
      <c r="SU142" s="170"/>
      <c r="SV142" s="170"/>
      <c r="SW142" s="170"/>
      <c r="SX142" s="170"/>
      <c r="SY142" s="170"/>
      <c r="SZ142" s="170"/>
      <c r="TA142" s="170"/>
      <c r="TB142" s="170"/>
      <c r="TC142" s="170"/>
      <c r="TD142" s="170"/>
      <c r="TE142" s="170"/>
      <c r="TF142" s="170"/>
      <c r="TG142" s="170"/>
      <c r="TH142" s="170"/>
      <c r="TI142" s="170"/>
      <c r="TJ142" s="170"/>
      <c r="TK142" s="170"/>
      <c r="TL142" s="170"/>
      <c r="TM142" s="170"/>
      <c r="TN142" s="170"/>
      <c r="TO142" s="170"/>
      <c r="TP142" s="170"/>
      <c r="TQ142" s="170"/>
      <c r="TR142" s="170"/>
      <c r="TS142" s="170"/>
      <c r="TT142" s="170"/>
      <c r="TU142" s="170"/>
      <c r="TV142" s="170"/>
      <c r="TW142" s="170"/>
      <c r="TX142" s="170"/>
      <c r="TY142" s="170"/>
      <c r="TZ142" s="170"/>
      <c r="UA142" s="170"/>
      <c r="UB142" s="170"/>
      <c r="UC142" s="170"/>
      <c r="UD142" s="170"/>
      <c r="UE142" s="170"/>
      <c r="UF142" s="170"/>
      <c r="UG142" s="170"/>
      <c r="UH142" s="170"/>
      <c r="UI142" s="170"/>
      <c r="UJ142" s="170"/>
      <c r="UK142" s="170"/>
      <c r="UL142" s="170"/>
      <c r="UM142" s="170"/>
      <c r="UN142" s="170"/>
      <c r="UO142" s="170"/>
      <c r="UP142" s="170"/>
      <c r="UQ142" s="170"/>
      <c r="UR142" s="170"/>
      <c r="US142" s="170"/>
      <c r="UT142" s="170"/>
      <c r="UU142" s="170"/>
      <c r="UV142" s="170"/>
      <c r="UW142" s="170"/>
      <c r="UX142" s="170"/>
      <c r="UY142" s="170"/>
      <c r="UZ142" s="170"/>
      <c r="VA142" s="170"/>
      <c r="VB142" s="170"/>
      <c r="VC142" s="170"/>
      <c r="VD142" s="170"/>
      <c r="VE142" s="170"/>
      <c r="VF142" s="170"/>
      <c r="VG142" s="170"/>
      <c r="VH142" s="170"/>
      <c r="VI142" s="170"/>
      <c r="VJ142" s="170"/>
      <c r="VM142" s="171">
        <f>IF(AND($VQ142&gt;0,COUNTA(H142:VJ142)=0),0,IF(AND(COUNTBLANK(D142)=0,CNGE_2024_M1_Secc3!$Q785="X",COUNTA(H142:VJ142)=0),0,IF(AND(COUNTBLANK(D142)=0,CNGE_2024_M1_Secc3!$Q785="",COUNTA(H142:VJ142)&gt;0),0,IF(AND(COUNTBLANK(D142)=1,COUNTA(H142:VJ142)=0),0,1))))</f>
        <v>0</v>
      </c>
      <c r="VN142" s="194">
        <f t="shared" si="1"/>
        <v>0</v>
      </c>
      <c r="VO142" s="200">
        <f>IF(AND(CNGE_2024_M1_Secc3!$Q785="X",COUNTA(H142:VJ142)&gt;0),1,0)</f>
        <v>0</v>
      </c>
      <c r="VP142" s="211">
        <f>IF(SUM(H142:VJ142)=SUM(CNGE_2024_M1_Secc3!S785:AD785),0,1)</f>
        <v>0</v>
      </c>
      <c r="VQ142" s="200">
        <f>IF(COUNTIF(CNGE_2024_M1_Secc3!M196,"NA")&gt;0,1,IF(AND(CNGE_2024_M1_Secc3!S196&lt;&gt;"",CNGE_2024_M1_Secc3!S196&lt;&gt;1),1,0))</f>
        <v>0</v>
      </c>
    </row>
    <row r="143" spans="1:589" customFormat="1" ht="15" customHeight="1">
      <c r="A143" s="115"/>
      <c r="B143" s="87"/>
      <c r="C143" s="118" t="s">
        <v>199</v>
      </c>
      <c r="D143" s="361" t="str">
        <f>IF(CNGE_2024_M1_Secc3!D197="","",CNGE_2024_M1_Secc3!D197)</f>
        <v/>
      </c>
      <c r="E143" s="361"/>
      <c r="F143" s="361"/>
      <c r="G143" s="361"/>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E143" s="170"/>
      <c r="AF143" s="170"/>
      <c r="AG143" s="170"/>
      <c r="AH143" s="170"/>
      <c r="AI143" s="170"/>
      <c r="AJ143" s="170"/>
      <c r="AK143" s="170"/>
      <c r="AL143" s="170"/>
      <c r="AM143" s="170"/>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0"/>
      <c r="BR143" s="170"/>
      <c r="BS143" s="170"/>
      <c r="BT143" s="170"/>
      <c r="BU143" s="170"/>
      <c r="BV143" s="170"/>
      <c r="BW143" s="170"/>
      <c r="BX143" s="170"/>
      <c r="BY143" s="170"/>
      <c r="BZ143" s="170"/>
      <c r="CA143" s="170"/>
      <c r="CB143" s="170"/>
      <c r="CC143" s="170"/>
      <c r="CD143" s="170"/>
      <c r="CE143" s="170"/>
      <c r="CF143" s="170"/>
      <c r="CG143" s="170"/>
      <c r="CH143" s="170"/>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0"/>
      <c r="DF143" s="170"/>
      <c r="DG143" s="170"/>
      <c r="DH143" s="170"/>
      <c r="DI143" s="170"/>
      <c r="DJ143" s="170"/>
      <c r="DK143" s="170"/>
      <c r="DL143" s="170"/>
      <c r="DM143" s="170"/>
      <c r="DN143" s="170"/>
      <c r="DO143" s="170"/>
      <c r="DP143" s="170"/>
      <c r="DQ143" s="170"/>
      <c r="DR143" s="170"/>
      <c r="DS143" s="170"/>
      <c r="DT143" s="170"/>
      <c r="DU143" s="170"/>
      <c r="DV143" s="170"/>
      <c r="DW143" s="170"/>
      <c r="DX143" s="170"/>
      <c r="DY143" s="170"/>
      <c r="DZ143" s="170"/>
      <c r="EA143" s="170"/>
      <c r="EB143" s="170"/>
      <c r="EC143" s="170"/>
      <c r="ED143" s="170"/>
      <c r="EE143" s="170"/>
      <c r="EF143" s="170"/>
      <c r="EG143" s="170"/>
      <c r="EH143" s="170"/>
      <c r="EI143" s="170"/>
      <c r="EJ143" s="170"/>
      <c r="EK143" s="170"/>
      <c r="EL143" s="170"/>
      <c r="EM143" s="170"/>
      <c r="EN143" s="170"/>
      <c r="EO143" s="170"/>
      <c r="EP143" s="170"/>
      <c r="EQ143" s="170"/>
      <c r="ER143" s="170"/>
      <c r="ES143" s="170"/>
      <c r="ET143" s="170"/>
      <c r="EU143" s="170"/>
      <c r="EV143" s="170"/>
      <c r="EW143" s="170"/>
      <c r="EX143" s="170"/>
      <c r="EY143" s="170"/>
      <c r="EZ143" s="170"/>
      <c r="FA143" s="170"/>
      <c r="FB143" s="170"/>
      <c r="FC143" s="170"/>
      <c r="FD143" s="170"/>
      <c r="FE143" s="170"/>
      <c r="FF143" s="170"/>
      <c r="FG143" s="170"/>
      <c r="FH143" s="170"/>
      <c r="FI143" s="170"/>
      <c r="FJ143" s="170"/>
      <c r="FK143" s="170"/>
      <c r="FL143" s="170"/>
      <c r="FM143" s="170"/>
      <c r="FN143" s="170"/>
      <c r="FO143" s="170"/>
      <c r="FP143" s="170"/>
      <c r="FQ143" s="170"/>
      <c r="FR143" s="170"/>
      <c r="FS143" s="170"/>
      <c r="FT143" s="170"/>
      <c r="FU143" s="170"/>
      <c r="FV143" s="170"/>
      <c r="FW143" s="170"/>
      <c r="FX143" s="170"/>
      <c r="FY143" s="170"/>
      <c r="FZ143" s="170"/>
      <c r="GA143" s="170"/>
      <c r="GB143" s="170"/>
      <c r="GC143" s="170"/>
      <c r="GD143" s="170"/>
      <c r="GE143" s="170"/>
      <c r="GF143" s="170"/>
      <c r="GG143" s="170"/>
      <c r="GH143" s="170"/>
      <c r="GI143" s="170"/>
      <c r="GJ143" s="170"/>
      <c r="GK143" s="170"/>
      <c r="GL143" s="170"/>
      <c r="GM143" s="170"/>
      <c r="GN143" s="170"/>
      <c r="GO143" s="170"/>
      <c r="GP143" s="170"/>
      <c r="GQ143" s="170"/>
      <c r="GR143" s="170"/>
      <c r="GS143" s="170"/>
      <c r="GT143" s="170"/>
      <c r="GU143" s="170"/>
      <c r="GV143" s="170"/>
      <c r="GW143" s="170"/>
      <c r="GX143" s="170"/>
      <c r="GY143" s="170"/>
      <c r="GZ143" s="170"/>
      <c r="HA143" s="170"/>
      <c r="HB143" s="170"/>
      <c r="HC143" s="170"/>
      <c r="HD143" s="170"/>
      <c r="HE143" s="170"/>
      <c r="HF143" s="170"/>
      <c r="HG143" s="170"/>
      <c r="HH143" s="170"/>
      <c r="HI143" s="170"/>
      <c r="HJ143" s="170"/>
      <c r="HK143" s="170"/>
      <c r="HL143" s="170"/>
      <c r="HM143" s="170"/>
      <c r="HN143" s="170"/>
      <c r="HO143" s="170"/>
      <c r="HP143" s="170"/>
      <c r="HQ143" s="170"/>
      <c r="HR143" s="170"/>
      <c r="HS143" s="170"/>
      <c r="HT143" s="170"/>
      <c r="HU143" s="170"/>
      <c r="HV143" s="170"/>
      <c r="HW143" s="170"/>
      <c r="HX143" s="170"/>
      <c r="HY143" s="170"/>
      <c r="HZ143" s="170"/>
      <c r="IA143" s="170"/>
      <c r="IB143" s="170"/>
      <c r="IC143" s="170"/>
      <c r="ID143" s="170"/>
      <c r="IE143" s="170"/>
      <c r="IF143" s="170"/>
      <c r="IG143" s="170"/>
      <c r="IH143" s="170"/>
      <c r="II143" s="170"/>
      <c r="IJ143" s="170"/>
      <c r="IK143" s="170"/>
      <c r="IL143" s="170"/>
      <c r="IM143" s="170"/>
      <c r="IN143" s="170"/>
      <c r="IO143" s="170"/>
      <c r="IP143" s="170"/>
      <c r="IQ143" s="170"/>
      <c r="IR143" s="170"/>
      <c r="IS143" s="170"/>
      <c r="IT143" s="170"/>
      <c r="IU143" s="170"/>
      <c r="IV143" s="170"/>
      <c r="IW143" s="170"/>
      <c r="IX143" s="170"/>
      <c r="IY143" s="170"/>
      <c r="IZ143" s="170"/>
      <c r="JA143" s="170"/>
      <c r="JB143" s="170"/>
      <c r="JC143" s="170"/>
      <c r="JD143" s="170"/>
      <c r="JE143" s="170"/>
      <c r="JF143" s="170"/>
      <c r="JG143" s="170"/>
      <c r="JH143" s="170"/>
      <c r="JI143" s="170"/>
      <c r="JJ143" s="170"/>
      <c r="JK143" s="170"/>
      <c r="JL143" s="170"/>
      <c r="JM143" s="170"/>
      <c r="JN143" s="170"/>
      <c r="JO143" s="170"/>
      <c r="JP143" s="170"/>
      <c r="JQ143" s="170"/>
      <c r="JR143" s="170"/>
      <c r="JS143" s="170"/>
      <c r="JT143" s="170"/>
      <c r="JU143" s="170"/>
      <c r="JV143" s="170"/>
      <c r="JW143" s="170"/>
      <c r="JX143" s="170"/>
      <c r="JY143" s="170"/>
      <c r="JZ143" s="170"/>
      <c r="KA143" s="170"/>
      <c r="KB143" s="170"/>
      <c r="KC143" s="170"/>
      <c r="KD143" s="170"/>
      <c r="KE143" s="170"/>
      <c r="KF143" s="170"/>
      <c r="KG143" s="170"/>
      <c r="KH143" s="170"/>
      <c r="KI143" s="170"/>
      <c r="KJ143" s="170"/>
      <c r="KK143" s="170"/>
      <c r="KL143" s="170"/>
      <c r="KM143" s="170"/>
      <c r="KN143" s="170"/>
      <c r="KO143" s="170"/>
      <c r="KP143" s="170"/>
      <c r="KQ143" s="170"/>
      <c r="KR143" s="170"/>
      <c r="KS143" s="170"/>
      <c r="KT143" s="170"/>
      <c r="KU143" s="170"/>
      <c r="KV143" s="170"/>
      <c r="KW143" s="170"/>
      <c r="KX143" s="170"/>
      <c r="KY143" s="170"/>
      <c r="KZ143" s="170"/>
      <c r="LA143" s="170"/>
      <c r="LB143" s="170"/>
      <c r="LC143" s="170"/>
      <c r="LD143" s="170"/>
      <c r="LE143" s="170"/>
      <c r="LF143" s="170"/>
      <c r="LG143" s="170"/>
      <c r="LH143" s="170"/>
      <c r="LI143" s="170"/>
      <c r="LJ143" s="170"/>
      <c r="LK143" s="170"/>
      <c r="LL143" s="170"/>
      <c r="LM143" s="170"/>
      <c r="LN143" s="170"/>
      <c r="LO143" s="170"/>
      <c r="LP143" s="170"/>
      <c r="LQ143" s="170"/>
      <c r="LR143" s="170"/>
      <c r="LS143" s="170"/>
      <c r="LT143" s="170"/>
      <c r="LU143" s="170"/>
      <c r="LV143" s="170"/>
      <c r="LW143" s="170"/>
      <c r="LX143" s="170"/>
      <c r="LY143" s="170"/>
      <c r="LZ143" s="170"/>
      <c r="MA143" s="170"/>
      <c r="MB143" s="170"/>
      <c r="MC143" s="170"/>
      <c r="MD143" s="170"/>
      <c r="ME143" s="170"/>
      <c r="MF143" s="170"/>
      <c r="MG143" s="170"/>
      <c r="MH143" s="170"/>
      <c r="MI143" s="170"/>
      <c r="MJ143" s="170"/>
      <c r="MK143" s="170"/>
      <c r="ML143" s="170"/>
      <c r="MM143" s="170"/>
      <c r="MN143" s="170"/>
      <c r="MO143" s="170"/>
      <c r="MP143" s="170"/>
      <c r="MQ143" s="170"/>
      <c r="MR143" s="170"/>
      <c r="MS143" s="170"/>
      <c r="MT143" s="170"/>
      <c r="MU143" s="170"/>
      <c r="MV143" s="170"/>
      <c r="MW143" s="170"/>
      <c r="MX143" s="170"/>
      <c r="MY143" s="170"/>
      <c r="MZ143" s="170"/>
      <c r="NA143" s="170"/>
      <c r="NB143" s="170"/>
      <c r="NC143" s="170"/>
      <c r="ND143" s="170"/>
      <c r="NE143" s="170"/>
      <c r="NF143" s="170"/>
      <c r="NG143" s="170"/>
      <c r="NH143" s="170"/>
      <c r="NI143" s="170"/>
      <c r="NJ143" s="170"/>
      <c r="NK143" s="170"/>
      <c r="NL143" s="170"/>
      <c r="NM143" s="170"/>
      <c r="NN143" s="170"/>
      <c r="NO143" s="170"/>
      <c r="NP143" s="170"/>
      <c r="NQ143" s="170"/>
      <c r="NR143" s="170"/>
      <c r="NS143" s="170"/>
      <c r="NT143" s="170"/>
      <c r="NU143" s="170"/>
      <c r="NV143" s="170"/>
      <c r="NW143" s="170"/>
      <c r="NX143" s="170"/>
      <c r="NY143" s="170"/>
      <c r="NZ143" s="170"/>
      <c r="OA143" s="170"/>
      <c r="OB143" s="170"/>
      <c r="OC143" s="170"/>
      <c r="OD143" s="170"/>
      <c r="OE143" s="170"/>
      <c r="OF143" s="170"/>
      <c r="OG143" s="170"/>
      <c r="OH143" s="170"/>
      <c r="OI143" s="170"/>
      <c r="OJ143" s="170"/>
      <c r="OK143" s="170"/>
      <c r="OL143" s="170"/>
      <c r="OM143" s="170"/>
      <c r="ON143" s="170"/>
      <c r="OO143" s="170"/>
      <c r="OP143" s="170"/>
      <c r="OQ143" s="170"/>
      <c r="OR143" s="170"/>
      <c r="OS143" s="170"/>
      <c r="OT143" s="170"/>
      <c r="OU143" s="170"/>
      <c r="OV143" s="170"/>
      <c r="OW143" s="170"/>
      <c r="OX143" s="170"/>
      <c r="OY143" s="170"/>
      <c r="OZ143" s="170"/>
      <c r="PA143" s="170"/>
      <c r="PB143" s="170"/>
      <c r="PC143" s="170"/>
      <c r="PD143" s="170"/>
      <c r="PE143" s="170"/>
      <c r="PF143" s="170"/>
      <c r="PG143" s="170"/>
      <c r="PH143" s="170"/>
      <c r="PI143" s="170"/>
      <c r="PJ143" s="170"/>
      <c r="PK143" s="170"/>
      <c r="PL143" s="170"/>
      <c r="PM143" s="170"/>
      <c r="PN143" s="170"/>
      <c r="PO143" s="170"/>
      <c r="PP143" s="170"/>
      <c r="PQ143" s="170"/>
      <c r="PR143" s="170"/>
      <c r="PS143" s="170"/>
      <c r="PT143" s="170"/>
      <c r="PU143" s="170"/>
      <c r="PV143" s="170"/>
      <c r="PW143" s="170"/>
      <c r="PX143" s="170"/>
      <c r="PY143" s="170"/>
      <c r="PZ143" s="170"/>
      <c r="QA143" s="170"/>
      <c r="QB143" s="170"/>
      <c r="QC143" s="170"/>
      <c r="QD143" s="170"/>
      <c r="QE143" s="170"/>
      <c r="QF143" s="170"/>
      <c r="QG143" s="170"/>
      <c r="QH143" s="170"/>
      <c r="QI143" s="170"/>
      <c r="QJ143" s="170"/>
      <c r="QK143" s="170"/>
      <c r="QL143" s="170"/>
      <c r="QM143" s="170"/>
      <c r="QN143" s="170"/>
      <c r="QO143" s="170"/>
      <c r="QP143" s="170"/>
      <c r="QQ143" s="170"/>
      <c r="QR143" s="170"/>
      <c r="QS143" s="170"/>
      <c r="QT143" s="170"/>
      <c r="QU143" s="170"/>
      <c r="QV143" s="170"/>
      <c r="QW143" s="170"/>
      <c r="QX143" s="170"/>
      <c r="QY143" s="170"/>
      <c r="QZ143" s="170"/>
      <c r="RA143" s="170"/>
      <c r="RB143" s="170"/>
      <c r="RC143" s="170"/>
      <c r="RD143" s="170"/>
      <c r="RE143" s="170"/>
      <c r="RF143" s="170"/>
      <c r="RG143" s="170"/>
      <c r="RH143" s="170"/>
      <c r="RI143" s="170"/>
      <c r="RJ143" s="170"/>
      <c r="RK143" s="170"/>
      <c r="RL143" s="170"/>
      <c r="RM143" s="170"/>
      <c r="RN143" s="170"/>
      <c r="RO143" s="170"/>
      <c r="RP143" s="170"/>
      <c r="RQ143" s="170"/>
      <c r="RR143" s="170"/>
      <c r="RS143" s="170"/>
      <c r="RT143" s="170"/>
      <c r="RU143" s="170"/>
      <c r="RV143" s="170"/>
      <c r="RW143" s="170"/>
      <c r="RX143" s="170"/>
      <c r="RY143" s="170"/>
      <c r="RZ143" s="170"/>
      <c r="SA143" s="170"/>
      <c r="SB143" s="170"/>
      <c r="SC143" s="170"/>
      <c r="SD143" s="170"/>
      <c r="SE143" s="170"/>
      <c r="SF143" s="170"/>
      <c r="SG143" s="170"/>
      <c r="SH143" s="170"/>
      <c r="SI143" s="170"/>
      <c r="SJ143" s="170"/>
      <c r="SK143" s="170"/>
      <c r="SL143" s="170"/>
      <c r="SM143" s="170"/>
      <c r="SN143" s="170"/>
      <c r="SO143" s="170"/>
      <c r="SP143" s="170"/>
      <c r="SQ143" s="170"/>
      <c r="SR143" s="170"/>
      <c r="SS143" s="170"/>
      <c r="ST143" s="170"/>
      <c r="SU143" s="170"/>
      <c r="SV143" s="170"/>
      <c r="SW143" s="170"/>
      <c r="SX143" s="170"/>
      <c r="SY143" s="170"/>
      <c r="SZ143" s="170"/>
      <c r="TA143" s="170"/>
      <c r="TB143" s="170"/>
      <c r="TC143" s="170"/>
      <c r="TD143" s="170"/>
      <c r="TE143" s="170"/>
      <c r="TF143" s="170"/>
      <c r="TG143" s="170"/>
      <c r="TH143" s="170"/>
      <c r="TI143" s="170"/>
      <c r="TJ143" s="170"/>
      <c r="TK143" s="170"/>
      <c r="TL143" s="170"/>
      <c r="TM143" s="170"/>
      <c r="TN143" s="170"/>
      <c r="TO143" s="170"/>
      <c r="TP143" s="170"/>
      <c r="TQ143" s="170"/>
      <c r="TR143" s="170"/>
      <c r="TS143" s="170"/>
      <c r="TT143" s="170"/>
      <c r="TU143" s="170"/>
      <c r="TV143" s="170"/>
      <c r="TW143" s="170"/>
      <c r="TX143" s="170"/>
      <c r="TY143" s="170"/>
      <c r="TZ143" s="170"/>
      <c r="UA143" s="170"/>
      <c r="UB143" s="170"/>
      <c r="UC143" s="170"/>
      <c r="UD143" s="170"/>
      <c r="UE143" s="170"/>
      <c r="UF143" s="170"/>
      <c r="UG143" s="170"/>
      <c r="UH143" s="170"/>
      <c r="UI143" s="170"/>
      <c r="UJ143" s="170"/>
      <c r="UK143" s="170"/>
      <c r="UL143" s="170"/>
      <c r="UM143" s="170"/>
      <c r="UN143" s="170"/>
      <c r="UO143" s="170"/>
      <c r="UP143" s="170"/>
      <c r="UQ143" s="170"/>
      <c r="UR143" s="170"/>
      <c r="US143" s="170"/>
      <c r="UT143" s="170"/>
      <c r="UU143" s="170"/>
      <c r="UV143" s="170"/>
      <c r="UW143" s="170"/>
      <c r="UX143" s="170"/>
      <c r="UY143" s="170"/>
      <c r="UZ143" s="170"/>
      <c r="VA143" s="170"/>
      <c r="VB143" s="170"/>
      <c r="VC143" s="170"/>
      <c r="VD143" s="170"/>
      <c r="VE143" s="170"/>
      <c r="VF143" s="170"/>
      <c r="VG143" s="170"/>
      <c r="VH143" s="170"/>
      <c r="VI143" s="170"/>
      <c r="VJ143" s="170"/>
      <c r="VM143" s="171">
        <f>IF(AND($VQ143&gt;0,COUNTA(H143:VJ143)=0),0,IF(AND(COUNTBLANK(D143)=0,CNGE_2024_M1_Secc3!$Q786="X",COUNTA(H143:VJ143)=0),0,IF(AND(COUNTBLANK(D143)=0,CNGE_2024_M1_Secc3!$Q786="",COUNTA(H143:VJ143)&gt;0),0,IF(AND(COUNTBLANK(D143)=1,COUNTA(H143:VJ143)=0),0,1))))</f>
        <v>0</v>
      </c>
      <c r="VN143" s="194">
        <f t="shared" si="1"/>
        <v>0</v>
      </c>
      <c r="VO143" s="200">
        <f>IF(AND(CNGE_2024_M1_Secc3!$Q786="X",COUNTA(H143:VJ143)&gt;0),1,0)</f>
        <v>0</v>
      </c>
      <c r="VP143" s="211">
        <f>IF(SUM(H143:VJ143)=SUM(CNGE_2024_M1_Secc3!S786:AD786),0,1)</f>
        <v>0</v>
      </c>
      <c r="VQ143" s="200">
        <f>IF(COUNTIF(CNGE_2024_M1_Secc3!M197,"NA")&gt;0,1,IF(AND(CNGE_2024_M1_Secc3!S197&lt;&gt;"",CNGE_2024_M1_Secc3!S197&lt;&gt;1),1,0))</f>
        <v>0</v>
      </c>
    </row>
    <row r="144" spans="1:589" customFormat="1" ht="15" customHeight="1">
      <c r="A144" s="115"/>
      <c r="B144" s="87"/>
      <c r="C144" s="118" t="s">
        <v>200</v>
      </c>
      <c r="D144" s="361" t="str">
        <f>IF(CNGE_2024_M1_Secc3!D198="","",CNGE_2024_M1_Secc3!D198)</f>
        <v/>
      </c>
      <c r="E144" s="361"/>
      <c r="F144" s="361"/>
      <c r="G144" s="361"/>
      <c r="H144" s="170"/>
      <c r="I144" s="170"/>
      <c r="J144" s="170"/>
      <c r="K144" s="170"/>
      <c r="L144" s="170"/>
      <c r="M144" s="170"/>
      <c r="N144" s="170"/>
      <c r="O144" s="170"/>
      <c r="P144" s="170"/>
      <c r="Q144" s="170"/>
      <c r="R144" s="170"/>
      <c r="S144" s="170"/>
      <c r="T144" s="170"/>
      <c r="U144" s="170"/>
      <c r="V144" s="170"/>
      <c r="W144" s="170"/>
      <c r="X144" s="170"/>
      <c r="Y144" s="170"/>
      <c r="Z144" s="170"/>
      <c r="AA144" s="170"/>
      <c r="AB144" s="170"/>
      <c r="AC144" s="170"/>
      <c r="AD144" s="170"/>
      <c r="AE144" s="170"/>
      <c r="AF144" s="170"/>
      <c r="AG144" s="170"/>
      <c r="AH144" s="170"/>
      <c r="AI144" s="170"/>
      <c r="AJ144" s="170"/>
      <c r="AK144" s="170"/>
      <c r="AL144" s="170"/>
      <c r="AM144" s="170"/>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0"/>
      <c r="BR144" s="170"/>
      <c r="BS144" s="170"/>
      <c r="BT144" s="170"/>
      <c r="BU144" s="170"/>
      <c r="BV144" s="170"/>
      <c r="BW144" s="170"/>
      <c r="BX144" s="170"/>
      <c r="BY144" s="170"/>
      <c r="BZ144" s="170"/>
      <c r="CA144" s="170"/>
      <c r="CB144" s="170"/>
      <c r="CC144" s="170"/>
      <c r="CD144" s="170"/>
      <c r="CE144" s="170"/>
      <c r="CF144" s="170"/>
      <c r="CG144" s="170"/>
      <c r="CH144" s="170"/>
      <c r="CI144" s="170"/>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0"/>
      <c r="DF144" s="170"/>
      <c r="DG144" s="170"/>
      <c r="DH144" s="170"/>
      <c r="DI144" s="170"/>
      <c r="DJ144" s="170"/>
      <c r="DK144" s="170"/>
      <c r="DL144" s="170"/>
      <c r="DM144" s="170"/>
      <c r="DN144" s="170"/>
      <c r="DO144" s="170"/>
      <c r="DP144" s="170"/>
      <c r="DQ144" s="170"/>
      <c r="DR144" s="170"/>
      <c r="DS144" s="170"/>
      <c r="DT144" s="170"/>
      <c r="DU144" s="170"/>
      <c r="DV144" s="170"/>
      <c r="DW144" s="170"/>
      <c r="DX144" s="170"/>
      <c r="DY144" s="170"/>
      <c r="DZ144" s="170"/>
      <c r="EA144" s="170"/>
      <c r="EB144" s="170"/>
      <c r="EC144" s="170"/>
      <c r="ED144" s="170"/>
      <c r="EE144" s="170"/>
      <c r="EF144" s="170"/>
      <c r="EG144" s="170"/>
      <c r="EH144" s="170"/>
      <c r="EI144" s="170"/>
      <c r="EJ144" s="170"/>
      <c r="EK144" s="170"/>
      <c r="EL144" s="170"/>
      <c r="EM144" s="170"/>
      <c r="EN144" s="170"/>
      <c r="EO144" s="170"/>
      <c r="EP144" s="170"/>
      <c r="EQ144" s="170"/>
      <c r="ER144" s="170"/>
      <c r="ES144" s="170"/>
      <c r="ET144" s="170"/>
      <c r="EU144" s="170"/>
      <c r="EV144" s="170"/>
      <c r="EW144" s="170"/>
      <c r="EX144" s="170"/>
      <c r="EY144" s="170"/>
      <c r="EZ144" s="170"/>
      <c r="FA144" s="170"/>
      <c r="FB144" s="170"/>
      <c r="FC144" s="170"/>
      <c r="FD144" s="170"/>
      <c r="FE144" s="170"/>
      <c r="FF144" s="170"/>
      <c r="FG144" s="170"/>
      <c r="FH144" s="170"/>
      <c r="FI144" s="170"/>
      <c r="FJ144" s="170"/>
      <c r="FK144" s="170"/>
      <c r="FL144" s="170"/>
      <c r="FM144" s="170"/>
      <c r="FN144" s="170"/>
      <c r="FO144" s="170"/>
      <c r="FP144" s="170"/>
      <c r="FQ144" s="170"/>
      <c r="FR144" s="170"/>
      <c r="FS144" s="170"/>
      <c r="FT144" s="170"/>
      <c r="FU144" s="170"/>
      <c r="FV144" s="170"/>
      <c r="FW144" s="170"/>
      <c r="FX144" s="170"/>
      <c r="FY144" s="170"/>
      <c r="FZ144" s="170"/>
      <c r="GA144" s="170"/>
      <c r="GB144" s="170"/>
      <c r="GC144" s="170"/>
      <c r="GD144" s="170"/>
      <c r="GE144" s="170"/>
      <c r="GF144" s="170"/>
      <c r="GG144" s="170"/>
      <c r="GH144" s="170"/>
      <c r="GI144" s="170"/>
      <c r="GJ144" s="170"/>
      <c r="GK144" s="170"/>
      <c r="GL144" s="170"/>
      <c r="GM144" s="170"/>
      <c r="GN144" s="170"/>
      <c r="GO144" s="170"/>
      <c r="GP144" s="170"/>
      <c r="GQ144" s="170"/>
      <c r="GR144" s="170"/>
      <c r="GS144" s="170"/>
      <c r="GT144" s="170"/>
      <c r="GU144" s="170"/>
      <c r="GV144" s="170"/>
      <c r="GW144" s="170"/>
      <c r="GX144" s="170"/>
      <c r="GY144" s="170"/>
      <c r="GZ144" s="170"/>
      <c r="HA144" s="170"/>
      <c r="HB144" s="170"/>
      <c r="HC144" s="170"/>
      <c r="HD144" s="170"/>
      <c r="HE144" s="170"/>
      <c r="HF144" s="170"/>
      <c r="HG144" s="170"/>
      <c r="HH144" s="170"/>
      <c r="HI144" s="170"/>
      <c r="HJ144" s="170"/>
      <c r="HK144" s="170"/>
      <c r="HL144" s="170"/>
      <c r="HM144" s="170"/>
      <c r="HN144" s="170"/>
      <c r="HO144" s="170"/>
      <c r="HP144" s="170"/>
      <c r="HQ144" s="170"/>
      <c r="HR144" s="170"/>
      <c r="HS144" s="170"/>
      <c r="HT144" s="170"/>
      <c r="HU144" s="170"/>
      <c r="HV144" s="170"/>
      <c r="HW144" s="170"/>
      <c r="HX144" s="170"/>
      <c r="HY144" s="170"/>
      <c r="HZ144" s="170"/>
      <c r="IA144" s="170"/>
      <c r="IB144" s="170"/>
      <c r="IC144" s="170"/>
      <c r="ID144" s="170"/>
      <c r="IE144" s="170"/>
      <c r="IF144" s="170"/>
      <c r="IG144" s="170"/>
      <c r="IH144" s="170"/>
      <c r="II144" s="170"/>
      <c r="IJ144" s="170"/>
      <c r="IK144" s="170"/>
      <c r="IL144" s="170"/>
      <c r="IM144" s="170"/>
      <c r="IN144" s="170"/>
      <c r="IO144" s="170"/>
      <c r="IP144" s="170"/>
      <c r="IQ144" s="170"/>
      <c r="IR144" s="170"/>
      <c r="IS144" s="170"/>
      <c r="IT144" s="170"/>
      <c r="IU144" s="170"/>
      <c r="IV144" s="170"/>
      <c r="IW144" s="170"/>
      <c r="IX144" s="170"/>
      <c r="IY144" s="170"/>
      <c r="IZ144" s="170"/>
      <c r="JA144" s="170"/>
      <c r="JB144" s="170"/>
      <c r="JC144" s="170"/>
      <c r="JD144" s="170"/>
      <c r="JE144" s="170"/>
      <c r="JF144" s="170"/>
      <c r="JG144" s="170"/>
      <c r="JH144" s="170"/>
      <c r="JI144" s="170"/>
      <c r="JJ144" s="170"/>
      <c r="JK144" s="170"/>
      <c r="JL144" s="170"/>
      <c r="JM144" s="170"/>
      <c r="JN144" s="170"/>
      <c r="JO144" s="170"/>
      <c r="JP144" s="170"/>
      <c r="JQ144" s="170"/>
      <c r="JR144" s="170"/>
      <c r="JS144" s="170"/>
      <c r="JT144" s="170"/>
      <c r="JU144" s="170"/>
      <c r="JV144" s="170"/>
      <c r="JW144" s="170"/>
      <c r="JX144" s="170"/>
      <c r="JY144" s="170"/>
      <c r="JZ144" s="170"/>
      <c r="KA144" s="170"/>
      <c r="KB144" s="170"/>
      <c r="KC144" s="170"/>
      <c r="KD144" s="170"/>
      <c r="KE144" s="170"/>
      <c r="KF144" s="170"/>
      <c r="KG144" s="170"/>
      <c r="KH144" s="170"/>
      <c r="KI144" s="170"/>
      <c r="KJ144" s="170"/>
      <c r="KK144" s="170"/>
      <c r="KL144" s="170"/>
      <c r="KM144" s="170"/>
      <c r="KN144" s="170"/>
      <c r="KO144" s="170"/>
      <c r="KP144" s="170"/>
      <c r="KQ144" s="170"/>
      <c r="KR144" s="170"/>
      <c r="KS144" s="170"/>
      <c r="KT144" s="170"/>
      <c r="KU144" s="170"/>
      <c r="KV144" s="170"/>
      <c r="KW144" s="170"/>
      <c r="KX144" s="170"/>
      <c r="KY144" s="170"/>
      <c r="KZ144" s="170"/>
      <c r="LA144" s="170"/>
      <c r="LB144" s="170"/>
      <c r="LC144" s="170"/>
      <c r="LD144" s="170"/>
      <c r="LE144" s="170"/>
      <c r="LF144" s="170"/>
      <c r="LG144" s="170"/>
      <c r="LH144" s="170"/>
      <c r="LI144" s="170"/>
      <c r="LJ144" s="170"/>
      <c r="LK144" s="170"/>
      <c r="LL144" s="170"/>
      <c r="LM144" s="170"/>
      <c r="LN144" s="170"/>
      <c r="LO144" s="170"/>
      <c r="LP144" s="170"/>
      <c r="LQ144" s="170"/>
      <c r="LR144" s="170"/>
      <c r="LS144" s="170"/>
      <c r="LT144" s="170"/>
      <c r="LU144" s="170"/>
      <c r="LV144" s="170"/>
      <c r="LW144" s="170"/>
      <c r="LX144" s="170"/>
      <c r="LY144" s="170"/>
      <c r="LZ144" s="170"/>
      <c r="MA144" s="170"/>
      <c r="MB144" s="170"/>
      <c r="MC144" s="170"/>
      <c r="MD144" s="170"/>
      <c r="ME144" s="170"/>
      <c r="MF144" s="170"/>
      <c r="MG144" s="170"/>
      <c r="MH144" s="170"/>
      <c r="MI144" s="170"/>
      <c r="MJ144" s="170"/>
      <c r="MK144" s="170"/>
      <c r="ML144" s="170"/>
      <c r="MM144" s="170"/>
      <c r="MN144" s="170"/>
      <c r="MO144" s="170"/>
      <c r="MP144" s="170"/>
      <c r="MQ144" s="170"/>
      <c r="MR144" s="170"/>
      <c r="MS144" s="170"/>
      <c r="MT144" s="170"/>
      <c r="MU144" s="170"/>
      <c r="MV144" s="170"/>
      <c r="MW144" s="170"/>
      <c r="MX144" s="170"/>
      <c r="MY144" s="170"/>
      <c r="MZ144" s="170"/>
      <c r="NA144" s="170"/>
      <c r="NB144" s="170"/>
      <c r="NC144" s="170"/>
      <c r="ND144" s="170"/>
      <c r="NE144" s="170"/>
      <c r="NF144" s="170"/>
      <c r="NG144" s="170"/>
      <c r="NH144" s="170"/>
      <c r="NI144" s="170"/>
      <c r="NJ144" s="170"/>
      <c r="NK144" s="170"/>
      <c r="NL144" s="170"/>
      <c r="NM144" s="170"/>
      <c r="NN144" s="170"/>
      <c r="NO144" s="170"/>
      <c r="NP144" s="170"/>
      <c r="NQ144" s="170"/>
      <c r="NR144" s="170"/>
      <c r="NS144" s="170"/>
      <c r="NT144" s="170"/>
      <c r="NU144" s="170"/>
      <c r="NV144" s="170"/>
      <c r="NW144" s="170"/>
      <c r="NX144" s="170"/>
      <c r="NY144" s="170"/>
      <c r="NZ144" s="170"/>
      <c r="OA144" s="170"/>
      <c r="OB144" s="170"/>
      <c r="OC144" s="170"/>
      <c r="OD144" s="170"/>
      <c r="OE144" s="170"/>
      <c r="OF144" s="170"/>
      <c r="OG144" s="170"/>
      <c r="OH144" s="170"/>
      <c r="OI144" s="170"/>
      <c r="OJ144" s="170"/>
      <c r="OK144" s="170"/>
      <c r="OL144" s="170"/>
      <c r="OM144" s="170"/>
      <c r="ON144" s="170"/>
      <c r="OO144" s="170"/>
      <c r="OP144" s="170"/>
      <c r="OQ144" s="170"/>
      <c r="OR144" s="170"/>
      <c r="OS144" s="170"/>
      <c r="OT144" s="170"/>
      <c r="OU144" s="170"/>
      <c r="OV144" s="170"/>
      <c r="OW144" s="170"/>
      <c r="OX144" s="170"/>
      <c r="OY144" s="170"/>
      <c r="OZ144" s="170"/>
      <c r="PA144" s="170"/>
      <c r="PB144" s="170"/>
      <c r="PC144" s="170"/>
      <c r="PD144" s="170"/>
      <c r="PE144" s="170"/>
      <c r="PF144" s="170"/>
      <c r="PG144" s="170"/>
      <c r="PH144" s="170"/>
      <c r="PI144" s="170"/>
      <c r="PJ144" s="170"/>
      <c r="PK144" s="170"/>
      <c r="PL144" s="170"/>
      <c r="PM144" s="170"/>
      <c r="PN144" s="170"/>
      <c r="PO144" s="170"/>
      <c r="PP144" s="170"/>
      <c r="PQ144" s="170"/>
      <c r="PR144" s="170"/>
      <c r="PS144" s="170"/>
      <c r="PT144" s="170"/>
      <c r="PU144" s="170"/>
      <c r="PV144" s="170"/>
      <c r="PW144" s="170"/>
      <c r="PX144" s="170"/>
      <c r="PY144" s="170"/>
      <c r="PZ144" s="170"/>
      <c r="QA144" s="170"/>
      <c r="QB144" s="170"/>
      <c r="QC144" s="170"/>
      <c r="QD144" s="170"/>
      <c r="QE144" s="170"/>
      <c r="QF144" s="170"/>
      <c r="QG144" s="170"/>
      <c r="QH144" s="170"/>
      <c r="QI144" s="170"/>
      <c r="QJ144" s="170"/>
      <c r="QK144" s="170"/>
      <c r="QL144" s="170"/>
      <c r="QM144" s="170"/>
      <c r="QN144" s="170"/>
      <c r="QO144" s="170"/>
      <c r="QP144" s="170"/>
      <c r="QQ144" s="170"/>
      <c r="QR144" s="170"/>
      <c r="QS144" s="170"/>
      <c r="QT144" s="170"/>
      <c r="QU144" s="170"/>
      <c r="QV144" s="170"/>
      <c r="QW144" s="170"/>
      <c r="QX144" s="170"/>
      <c r="QY144" s="170"/>
      <c r="QZ144" s="170"/>
      <c r="RA144" s="170"/>
      <c r="RB144" s="170"/>
      <c r="RC144" s="170"/>
      <c r="RD144" s="170"/>
      <c r="RE144" s="170"/>
      <c r="RF144" s="170"/>
      <c r="RG144" s="170"/>
      <c r="RH144" s="170"/>
      <c r="RI144" s="170"/>
      <c r="RJ144" s="170"/>
      <c r="RK144" s="170"/>
      <c r="RL144" s="170"/>
      <c r="RM144" s="170"/>
      <c r="RN144" s="170"/>
      <c r="RO144" s="170"/>
      <c r="RP144" s="170"/>
      <c r="RQ144" s="170"/>
      <c r="RR144" s="170"/>
      <c r="RS144" s="170"/>
      <c r="RT144" s="170"/>
      <c r="RU144" s="170"/>
      <c r="RV144" s="170"/>
      <c r="RW144" s="170"/>
      <c r="RX144" s="170"/>
      <c r="RY144" s="170"/>
      <c r="RZ144" s="170"/>
      <c r="SA144" s="170"/>
      <c r="SB144" s="170"/>
      <c r="SC144" s="170"/>
      <c r="SD144" s="170"/>
      <c r="SE144" s="170"/>
      <c r="SF144" s="170"/>
      <c r="SG144" s="170"/>
      <c r="SH144" s="170"/>
      <c r="SI144" s="170"/>
      <c r="SJ144" s="170"/>
      <c r="SK144" s="170"/>
      <c r="SL144" s="170"/>
      <c r="SM144" s="170"/>
      <c r="SN144" s="170"/>
      <c r="SO144" s="170"/>
      <c r="SP144" s="170"/>
      <c r="SQ144" s="170"/>
      <c r="SR144" s="170"/>
      <c r="SS144" s="170"/>
      <c r="ST144" s="170"/>
      <c r="SU144" s="170"/>
      <c r="SV144" s="170"/>
      <c r="SW144" s="170"/>
      <c r="SX144" s="170"/>
      <c r="SY144" s="170"/>
      <c r="SZ144" s="170"/>
      <c r="TA144" s="170"/>
      <c r="TB144" s="170"/>
      <c r="TC144" s="170"/>
      <c r="TD144" s="170"/>
      <c r="TE144" s="170"/>
      <c r="TF144" s="170"/>
      <c r="TG144" s="170"/>
      <c r="TH144" s="170"/>
      <c r="TI144" s="170"/>
      <c r="TJ144" s="170"/>
      <c r="TK144" s="170"/>
      <c r="TL144" s="170"/>
      <c r="TM144" s="170"/>
      <c r="TN144" s="170"/>
      <c r="TO144" s="170"/>
      <c r="TP144" s="170"/>
      <c r="TQ144" s="170"/>
      <c r="TR144" s="170"/>
      <c r="TS144" s="170"/>
      <c r="TT144" s="170"/>
      <c r="TU144" s="170"/>
      <c r="TV144" s="170"/>
      <c r="TW144" s="170"/>
      <c r="TX144" s="170"/>
      <c r="TY144" s="170"/>
      <c r="TZ144" s="170"/>
      <c r="UA144" s="170"/>
      <c r="UB144" s="170"/>
      <c r="UC144" s="170"/>
      <c r="UD144" s="170"/>
      <c r="UE144" s="170"/>
      <c r="UF144" s="170"/>
      <c r="UG144" s="170"/>
      <c r="UH144" s="170"/>
      <c r="UI144" s="170"/>
      <c r="UJ144" s="170"/>
      <c r="UK144" s="170"/>
      <c r="UL144" s="170"/>
      <c r="UM144" s="170"/>
      <c r="UN144" s="170"/>
      <c r="UO144" s="170"/>
      <c r="UP144" s="170"/>
      <c r="UQ144" s="170"/>
      <c r="UR144" s="170"/>
      <c r="US144" s="170"/>
      <c r="UT144" s="170"/>
      <c r="UU144" s="170"/>
      <c r="UV144" s="170"/>
      <c r="UW144" s="170"/>
      <c r="UX144" s="170"/>
      <c r="UY144" s="170"/>
      <c r="UZ144" s="170"/>
      <c r="VA144" s="170"/>
      <c r="VB144" s="170"/>
      <c r="VC144" s="170"/>
      <c r="VD144" s="170"/>
      <c r="VE144" s="170"/>
      <c r="VF144" s="170"/>
      <c r="VG144" s="170"/>
      <c r="VH144" s="170"/>
      <c r="VI144" s="170"/>
      <c r="VJ144" s="170"/>
      <c r="VM144" s="171">
        <f>IF(AND($VQ144&gt;0,COUNTA(H144:VJ144)=0),0,IF(AND(COUNTBLANK(D144)=0,CNGE_2024_M1_Secc3!$Q787="X",COUNTA(H144:VJ144)=0),0,IF(AND(COUNTBLANK(D144)=0,CNGE_2024_M1_Secc3!$Q787="",COUNTA(H144:VJ144)&gt;0),0,IF(AND(COUNTBLANK(D144)=1,COUNTA(H144:VJ144)=0),0,1))))</f>
        <v>0</v>
      </c>
      <c r="VN144" s="194">
        <f t="shared" si="1"/>
        <v>0</v>
      </c>
      <c r="VO144" s="200">
        <f>IF(AND(CNGE_2024_M1_Secc3!$Q787="X",COUNTA(H144:VJ144)&gt;0),1,0)</f>
        <v>0</v>
      </c>
      <c r="VP144" s="211">
        <f>IF(SUM(H144:VJ144)=SUM(CNGE_2024_M1_Secc3!S787:AD787),0,1)</f>
        <v>0</v>
      </c>
      <c r="VQ144" s="200">
        <f>IF(COUNTIF(CNGE_2024_M1_Secc3!M198,"NA")&gt;0,1,IF(AND(CNGE_2024_M1_Secc3!S198&lt;&gt;"",CNGE_2024_M1_Secc3!S198&lt;&gt;1),1,0))</f>
        <v>0</v>
      </c>
    </row>
    <row r="145" spans="1:588" customFormat="1" ht="15" customHeight="1">
      <c r="A145" s="116"/>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c r="IW145" s="2"/>
      <c r="IX145" s="2"/>
      <c r="IY145" s="2"/>
      <c r="IZ145" s="2"/>
      <c r="JA145" s="2"/>
      <c r="JB145" s="2"/>
      <c r="JC145" s="2"/>
      <c r="JD145" s="2"/>
      <c r="JE145" s="2"/>
      <c r="JF145" s="2"/>
      <c r="JG145" s="2"/>
      <c r="JH145" s="2"/>
      <c r="JI145" s="2"/>
      <c r="JJ145" s="2"/>
      <c r="JK145" s="2"/>
      <c r="JL145" s="2"/>
      <c r="JM145" s="2"/>
      <c r="JN145" s="2"/>
      <c r="JO145" s="2"/>
      <c r="JP145" s="2"/>
      <c r="JQ145" s="2"/>
      <c r="JR145" s="2"/>
      <c r="JS145" s="2"/>
      <c r="JT145" s="2"/>
      <c r="JU145" s="2"/>
      <c r="JV145" s="2"/>
      <c r="JW145" s="2"/>
      <c r="JX145" s="2"/>
      <c r="JY145" s="2"/>
      <c r="JZ145" s="2"/>
      <c r="KA145" s="2"/>
      <c r="KB145" s="2"/>
      <c r="KC145" s="2"/>
      <c r="KD145" s="2"/>
      <c r="KE145" s="2"/>
      <c r="KF145" s="2"/>
      <c r="KG145" s="2"/>
      <c r="KH145" s="2"/>
      <c r="KI145" s="2"/>
      <c r="KJ145" s="2"/>
      <c r="KK145" s="2"/>
      <c r="KL145" s="2"/>
      <c r="KM145" s="2"/>
      <c r="KN145" s="2"/>
      <c r="KO145" s="2"/>
      <c r="KP145" s="2"/>
      <c r="KQ145" s="2"/>
      <c r="KR145" s="2"/>
      <c r="KS145" s="2"/>
      <c r="KT145" s="2"/>
      <c r="KU145" s="2"/>
      <c r="KV145" s="2"/>
      <c r="KW145" s="2"/>
      <c r="KX145" s="2"/>
      <c r="KY145" s="2"/>
      <c r="KZ145" s="2"/>
      <c r="LA145" s="2"/>
      <c r="LB145" s="2"/>
      <c r="LC145" s="2"/>
      <c r="LD145" s="2"/>
      <c r="LE145" s="2"/>
      <c r="LF145" s="2"/>
      <c r="LG145" s="2"/>
      <c r="LH145" s="2"/>
      <c r="LI145" s="2"/>
      <c r="LJ145" s="2"/>
      <c r="LK145" s="2"/>
      <c r="LL145" s="2"/>
      <c r="LM145" s="2"/>
      <c r="LN145" s="2"/>
      <c r="LO145" s="2"/>
      <c r="LP145" s="2"/>
      <c r="LQ145" s="2"/>
      <c r="LR145" s="2"/>
      <c r="LS145" s="2"/>
      <c r="LT145" s="2"/>
      <c r="LU145" s="2"/>
      <c r="LV145" s="2"/>
      <c r="LW145" s="2"/>
      <c r="LX145" s="2"/>
      <c r="LY145" s="2"/>
      <c r="LZ145" s="2"/>
      <c r="MA145" s="2"/>
      <c r="MB145" s="2"/>
      <c r="MC145" s="2"/>
      <c r="MD145" s="2"/>
      <c r="ME145" s="2"/>
      <c r="MF145" s="2"/>
      <c r="MG145" s="2"/>
      <c r="MH145" s="2"/>
      <c r="MI145" s="2"/>
      <c r="MJ145" s="2"/>
      <c r="MK145" s="2"/>
      <c r="ML145" s="2"/>
      <c r="MM145" s="2"/>
      <c r="MN145" s="2"/>
      <c r="MO145" s="2"/>
      <c r="MP145" s="2"/>
      <c r="MQ145" s="2"/>
      <c r="MR145" s="2"/>
      <c r="MS145" s="2"/>
      <c r="MT145" s="2"/>
      <c r="MU145" s="2"/>
      <c r="MV145" s="2"/>
      <c r="MW145" s="2"/>
      <c r="MX145" s="2"/>
      <c r="MY145" s="2"/>
      <c r="MZ145" s="2"/>
      <c r="NA145" s="2"/>
      <c r="NB145" s="2"/>
      <c r="NC145" s="2"/>
      <c r="ND145" s="2"/>
      <c r="NE145" s="2"/>
      <c r="NF145" s="2"/>
      <c r="NG145" s="2"/>
      <c r="NH145" s="2"/>
      <c r="NI145" s="2"/>
      <c r="NJ145" s="2"/>
      <c r="NK145" s="2"/>
      <c r="NL145" s="2"/>
      <c r="NM145" s="2"/>
      <c r="NN145" s="2"/>
      <c r="NO145" s="2"/>
      <c r="NP145" s="2"/>
      <c r="NQ145" s="2"/>
      <c r="NR145" s="2"/>
      <c r="NS145" s="2"/>
      <c r="NT145" s="2"/>
      <c r="NU145" s="2"/>
      <c r="NV145" s="2"/>
      <c r="NW145" s="2"/>
      <c r="NX145" s="2"/>
      <c r="NY145" s="2"/>
      <c r="NZ145" s="2"/>
      <c r="OA145" s="2"/>
      <c r="OB145" s="2"/>
      <c r="OC145" s="2"/>
      <c r="OD145" s="2"/>
      <c r="OE145" s="2"/>
      <c r="OF145" s="2"/>
      <c r="OG145" s="2"/>
      <c r="OH145" s="2"/>
      <c r="OI145" s="2"/>
      <c r="OJ145" s="2"/>
      <c r="OK145" s="2"/>
      <c r="OL145" s="2"/>
      <c r="OM145" s="2"/>
      <c r="ON145" s="2"/>
      <c r="OO145" s="2"/>
      <c r="OP145" s="2"/>
      <c r="OQ145" s="2"/>
      <c r="OR145" s="2"/>
      <c r="OS145" s="2"/>
      <c r="OT145" s="2"/>
      <c r="OU145" s="2"/>
      <c r="OV145" s="2"/>
      <c r="OW145" s="2"/>
      <c r="OX145" s="2"/>
      <c r="OY145" s="2"/>
      <c r="OZ145" s="2"/>
      <c r="PA145" s="2"/>
      <c r="PB145" s="2"/>
      <c r="PC145" s="2"/>
      <c r="PD145" s="2"/>
      <c r="PE145" s="2"/>
      <c r="PF145" s="2"/>
      <c r="PG145" s="2"/>
      <c r="PH145" s="2"/>
      <c r="PI145" s="2"/>
      <c r="PJ145" s="2"/>
      <c r="PK145" s="2"/>
      <c r="PL145" s="2"/>
      <c r="PM145" s="2"/>
      <c r="PN145" s="2"/>
      <c r="PO145" s="2"/>
      <c r="PP145" s="2"/>
      <c r="PQ145" s="2"/>
      <c r="PR145" s="2"/>
      <c r="PS145" s="2"/>
      <c r="PT145" s="2"/>
      <c r="PU145" s="2"/>
      <c r="PV145" s="2"/>
      <c r="PW145" s="2"/>
      <c r="PX145" s="2"/>
      <c r="PY145" s="2"/>
      <c r="PZ145" s="2"/>
      <c r="QA145" s="2"/>
      <c r="QB145" s="2"/>
      <c r="QC145" s="2"/>
      <c r="QD145" s="2"/>
      <c r="QE145" s="2"/>
      <c r="QF145" s="2"/>
      <c r="QG145" s="2"/>
      <c r="QH145" s="2"/>
      <c r="QI145" s="2"/>
      <c r="QJ145" s="2"/>
      <c r="QK145" s="2"/>
      <c r="QL145" s="2"/>
      <c r="QM145" s="2"/>
      <c r="QN145" s="2"/>
      <c r="QO145" s="2"/>
      <c r="QP145" s="2"/>
      <c r="QQ145" s="2"/>
      <c r="QR145" s="2"/>
      <c r="QS145" s="2"/>
      <c r="QT145" s="2"/>
      <c r="QU145" s="2"/>
      <c r="QV145" s="2"/>
      <c r="QW145" s="2"/>
      <c r="QX145" s="2"/>
      <c r="QY145" s="2"/>
      <c r="QZ145" s="2"/>
      <c r="RA145" s="2"/>
      <c r="RB145" s="2"/>
      <c r="RC145" s="2"/>
      <c r="RD145" s="2"/>
      <c r="RE145" s="2"/>
      <c r="RF145" s="2"/>
      <c r="RG145" s="2"/>
      <c r="RH145" s="2"/>
      <c r="RI145" s="2"/>
      <c r="RJ145" s="2"/>
      <c r="RK145" s="2"/>
      <c r="RL145" s="2"/>
      <c r="RM145" s="2"/>
      <c r="RN145" s="2"/>
      <c r="RO145" s="2"/>
      <c r="RP145" s="2"/>
      <c r="RQ145" s="2"/>
      <c r="RR145" s="2"/>
      <c r="RS145" s="2"/>
      <c r="RT145" s="2"/>
      <c r="RU145" s="2"/>
      <c r="RV145" s="2"/>
      <c r="RW145" s="2"/>
      <c r="RX145" s="2"/>
      <c r="RY145" s="2"/>
      <c r="RZ145" s="2"/>
      <c r="SA145" s="2"/>
      <c r="SB145" s="2"/>
      <c r="SC145" s="2"/>
      <c r="SD145" s="2"/>
      <c r="SE145" s="2"/>
      <c r="SF145" s="2"/>
      <c r="SG145" s="2"/>
      <c r="SH145" s="2"/>
      <c r="SI145" s="2"/>
      <c r="SJ145" s="2"/>
      <c r="SK145" s="2"/>
      <c r="SL145" s="2"/>
      <c r="SM145" s="2"/>
      <c r="SN145" s="2"/>
      <c r="SO145" s="2"/>
      <c r="SP145" s="2"/>
      <c r="SQ145" s="2"/>
      <c r="SR145" s="2"/>
      <c r="SS145" s="2"/>
      <c r="ST145" s="2"/>
      <c r="SU145" s="2"/>
      <c r="SV145" s="2"/>
      <c r="SW145" s="2"/>
      <c r="SX145" s="2"/>
      <c r="SY145" s="2"/>
      <c r="SZ145" s="2"/>
      <c r="TA145" s="2"/>
      <c r="TB145" s="2"/>
      <c r="TC145" s="2"/>
      <c r="TD145" s="2"/>
      <c r="TE145" s="2"/>
      <c r="TF145" s="2"/>
      <c r="TG145" s="2"/>
      <c r="TH145" s="2"/>
      <c r="TI145" s="2"/>
      <c r="TJ145" s="2"/>
      <c r="TK145" s="2"/>
      <c r="TL145" s="2"/>
      <c r="TM145" s="2"/>
      <c r="TN145" s="2"/>
      <c r="TO145" s="2"/>
      <c r="TP145" s="2"/>
      <c r="TQ145" s="2"/>
      <c r="TR145" s="2"/>
      <c r="TS145" s="2"/>
      <c r="TT145" s="2"/>
      <c r="TU145" s="2"/>
      <c r="TV145" s="2"/>
      <c r="TW145" s="2"/>
      <c r="TX145" s="2"/>
      <c r="TY145" s="2"/>
      <c r="TZ145" s="2"/>
      <c r="UA145" s="2"/>
      <c r="UB145" s="2"/>
      <c r="UC145" s="2"/>
      <c r="UD145" s="2"/>
      <c r="UE145" s="2"/>
      <c r="UF145" s="2"/>
      <c r="UG145" s="2"/>
      <c r="UH145" s="2"/>
      <c r="UI145" s="2"/>
      <c r="UJ145" s="2"/>
      <c r="UK145" s="2"/>
      <c r="UL145" s="2"/>
      <c r="UM145" s="2"/>
      <c r="UN145" s="2"/>
      <c r="UO145" s="2"/>
      <c r="UP145" s="2"/>
      <c r="UQ145" s="2"/>
      <c r="UR145" s="2"/>
      <c r="US145" s="2"/>
      <c r="UT145" s="2"/>
      <c r="UU145" s="2"/>
      <c r="UV145" s="2"/>
      <c r="UW145" s="2"/>
      <c r="UX145" s="2"/>
      <c r="UY145" s="2"/>
      <c r="UZ145" s="2"/>
      <c r="VA145" s="2"/>
      <c r="VB145" s="2"/>
      <c r="VC145" s="2"/>
      <c r="VD145" s="2"/>
      <c r="VE145" s="2"/>
      <c r="VF145" s="2"/>
      <c r="VG145" s="2"/>
      <c r="VH145" s="2"/>
      <c r="VI145" s="2"/>
      <c r="VJ145" s="2"/>
      <c r="VM145" s="263">
        <f>SUM(VM25:VM144)</f>
        <v>0</v>
      </c>
      <c r="VN145" s="256">
        <f>SUM(VN25:VN144)</f>
        <v>0</v>
      </c>
      <c r="VO145" s="259">
        <f>SUM(VO25:VO144)</f>
        <v>0</v>
      </c>
      <c r="VP145" s="264">
        <f>SUM(VP25:VP144)</f>
        <v>0</v>
      </c>
    </row>
    <row r="146" spans="1:588" customFormat="1" ht="15" customHeight="1">
      <c r="A146" s="37"/>
      <c r="B146" s="26"/>
      <c r="C146" s="322" t="s">
        <v>105</v>
      </c>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c r="BF146" s="322"/>
      <c r="BG146" s="322"/>
      <c r="BH146" s="322"/>
      <c r="BI146" s="322"/>
      <c r="BJ146" s="322"/>
      <c r="BK146" s="322"/>
      <c r="BL146" s="322"/>
      <c r="BM146" s="322"/>
      <c r="BN146" s="322"/>
      <c r="BO146" s="322"/>
      <c r="BP146" s="322"/>
      <c r="BQ146" s="322"/>
      <c r="BR146" s="322"/>
      <c r="BS146" s="322"/>
      <c r="BT146" s="322"/>
      <c r="BU146" s="322"/>
      <c r="BV146" s="322"/>
      <c r="BW146" s="322"/>
      <c r="BX146" s="322"/>
      <c r="BY146" s="322"/>
      <c r="BZ146" s="322"/>
      <c r="CA146" s="322"/>
      <c r="CB146" s="322"/>
      <c r="CC146" s="322"/>
      <c r="CD146" s="322"/>
      <c r="CE146" s="322"/>
      <c r="CF146" s="322"/>
      <c r="CG146" s="322"/>
      <c r="CH146" s="322"/>
      <c r="CI146" s="322"/>
      <c r="CJ146" s="322"/>
      <c r="CK146" s="322"/>
      <c r="CL146" s="322"/>
      <c r="CM146" s="322"/>
      <c r="CN146" s="322"/>
      <c r="CO146" s="322"/>
      <c r="CP146" s="322"/>
      <c r="CQ146" s="322"/>
      <c r="CR146" s="322"/>
      <c r="CS146" s="322"/>
      <c r="CT146" s="322"/>
      <c r="CU146" s="322"/>
      <c r="CV146" s="322"/>
      <c r="CW146" s="322"/>
      <c r="CX146" s="322"/>
      <c r="CY146" s="322"/>
      <c r="CZ146" s="322"/>
      <c r="DA146" s="322"/>
      <c r="DB146" s="322"/>
      <c r="DC146" s="322"/>
      <c r="DD146" s="322"/>
      <c r="DE146" s="322"/>
      <c r="DF146" s="322"/>
      <c r="DG146" s="322"/>
      <c r="DH146" s="322"/>
      <c r="DI146" s="322"/>
      <c r="DJ146" s="322"/>
      <c r="DK146" s="322"/>
      <c r="DL146" s="322"/>
      <c r="DM146" s="322"/>
      <c r="DN146" s="322"/>
      <c r="DO146" s="322"/>
      <c r="DP146" s="322"/>
      <c r="DQ146" s="322"/>
      <c r="DR146" s="322"/>
      <c r="DS146" s="322"/>
      <c r="DT146" s="322"/>
      <c r="DU146" s="322"/>
      <c r="DV146" s="322"/>
      <c r="DW146" s="322"/>
      <c r="DX146" s="322"/>
      <c r="DY146" s="322"/>
      <c r="DZ146" s="322"/>
      <c r="EA146" s="322"/>
      <c r="EB146" s="322"/>
      <c r="EC146" s="322"/>
      <c r="ED146" s="322"/>
      <c r="EE146" s="322"/>
      <c r="EF146" s="322"/>
      <c r="EG146" s="322"/>
      <c r="EH146" s="322"/>
      <c r="EI146" s="322"/>
      <c r="EJ146" s="322"/>
      <c r="EK146" s="322"/>
      <c r="EL146" s="322"/>
      <c r="EM146" s="322"/>
      <c r="EN146" s="322"/>
      <c r="EO146" s="322"/>
      <c r="EP146" s="322"/>
      <c r="EQ146" s="322"/>
      <c r="ER146" s="322"/>
      <c r="ES146" s="322"/>
      <c r="ET146" s="322"/>
      <c r="EU146" s="322"/>
      <c r="EV146" s="322"/>
      <c r="EW146" s="322"/>
      <c r="EX146" s="322"/>
      <c r="EY146" s="322"/>
      <c r="EZ146" s="322"/>
      <c r="FA146" s="322"/>
      <c r="FB146" s="322"/>
      <c r="FC146" s="322"/>
      <c r="FD146" s="322"/>
      <c r="FE146" s="322"/>
      <c r="FF146" s="322"/>
      <c r="FG146" s="322"/>
      <c r="FH146" s="322"/>
      <c r="FI146" s="322"/>
      <c r="FJ146" s="322"/>
      <c r="FK146" s="322"/>
      <c r="FL146" s="322"/>
      <c r="FM146" s="322"/>
      <c r="FN146" s="322"/>
      <c r="FO146" s="322"/>
      <c r="FP146" s="322"/>
      <c r="FQ146" s="322"/>
      <c r="FR146" s="322"/>
      <c r="FS146" s="322"/>
      <c r="FT146" s="322"/>
      <c r="FU146" s="322"/>
      <c r="FV146" s="322"/>
      <c r="FW146" s="322"/>
      <c r="FX146" s="322"/>
      <c r="FY146" s="322"/>
      <c r="FZ146" s="322"/>
      <c r="GA146" s="322"/>
      <c r="GB146" s="322"/>
      <c r="GC146" s="322"/>
      <c r="GD146" s="322"/>
      <c r="GE146" s="322"/>
      <c r="GF146" s="322"/>
      <c r="GG146" s="322"/>
      <c r="GH146" s="322"/>
      <c r="GI146" s="322"/>
      <c r="GJ146" s="322"/>
      <c r="GK146" s="322"/>
      <c r="GL146" s="322"/>
      <c r="GM146" s="322"/>
      <c r="GN146" s="322"/>
      <c r="GO146" s="322"/>
      <c r="GP146" s="322"/>
      <c r="GQ146" s="322"/>
      <c r="GR146" s="322"/>
      <c r="GS146" s="322"/>
      <c r="GT146" s="322"/>
      <c r="GU146" s="322"/>
      <c r="GV146" s="322"/>
      <c r="GW146" s="322"/>
      <c r="GX146" s="322"/>
      <c r="GY146" s="322"/>
      <c r="GZ146" s="322"/>
      <c r="HA146" s="322"/>
      <c r="HB146" s="322"/>
      <c r="HC146" s="322"/>
      <c r="HD146" s="322"/>
      <c r="HE146" s="322"/>
      <c r="HF146" s="322"/>
      <c r="HG146" s="322"/>
      <c r="HH146" s="322"/>
      <c r="HI146" s="322"/>
      <c r="HJ146" s="322"/>
      <c r="HK146" s="322"/>
      <c r="HL146" s="322"/>
      <c r="HM146" s="322"/>
      <c r="HN146" s="322"/>
      <c r="HO146" s="322"/>
      <c r="HP146" s="322"/>
      <c r="HQ146" s="322"/>
      <c r="HR146" s="322"/>
      <c r="HS146" s="322"/>
      <c r="HT146" s="322"/>
      <c r="HU146" s="322"/>
      <c r="HV146" s="322"/>
      <c r="HW146" s="322"/>
      <c r="HX146" s="322"/>
      <c r="HY146" s="322"/>
      <c r="HZ146" s="322"/>
      <c r="IA146" s="322"/>
      <c r="IB146" s="322"/>
      <c r="IC146" s="322"/>
      <c r="ID146" s="322"/>
      <c r="IE146" s="322"/>
      <c r="IF146" s="322"/>
      <c r="IG146" s="322"/>
      <c r="IH146" s="322"/>
      <c r="II146" s="322"/>
      <c r="IJ146" s="322"/>
      <c r="IK146" s="322"/>
      <c r="IL146" s="322"/>
      <c r="IM146" s="322"/>
      <c r="IN146" s="322"/>
      <c r="IO146" s="322"/>
      <c r="IP146" s="322"/>
      <c r="IQ146" s="322"/>
      <c r="IR146" s="322"/>
      <c r="IS146" s="322"/>
      <c r="IT146" s="322"/>
      <c r="IU146" s="322"/>
      <c r="IV146" s="322"/>
      <c r="IW146" s="322"/>
      <c r="IX146" s="322"/>
      <c r="IY146" s="322"/>
      <c r="IZ146" s="322"/>
      <c r="JA146" s="322"/>
      <c r="JB146" s="322"/>
      <c r="JC146" s="322"/>
      <c r="JD146" s="322"/>
      <c r="JE146" s="322"/>
      <c r="JF146" s="322"/>
      <c r="JG146" s="322"/>
      <c r="JH146" s="322"/>
      <c r="JI146" s="322"/>
      <c r="JJ146" s="322"/>
      <c r="JK146" s="322"/>
      <c r="JL146" s="322"/>
      <c r="JM146" s="322"/>
      <c r="JN146" s="322"/>
      <c r="JO146" s="322"/>
      <c r="JP146" s="322"/>
      <c r="JQ146" s="322"/>
      <c r="JR146" s="322"/>
      <c r="JS146" s="322"/>
      <c r="JT146" s="322"/>
      <c r="JU146" s="322"/>
      <c r="JV146" s="322"/>
      <c r="JW146" s="322"/>
      <c r="JX146" s="322"/>
      <c r="JY146" s="322"/>
      <c r="JZ146" s="322"/>
      <c r="KA146" s="322"/>
      <c r="KB146" s="322"/>
      <c r="KC146" s="322"/>
      <c r="KD146" s="322"/>
      <c r="KE146" s="322"/>
      <c r="KF146" s="322"/>
      <c r="KG146" s="322"/>
      <c r="KH146" s="322"/>
      <c r="KI146" s="322"/>
      <c r="KJ146" s="322"/>
      <c r="KK146" s="322"/>
      <c r="KL146" s="322"/>
      <c r="KM146" s="322"/>
      <c r="KN146" s="322"/>
      <c r="KO146" s="322"/>
      <c r="KP146" s="322"/>
      <c r="KQ146" s="322"/>
      <c r="KR146" s="322"/>
      <c r="KS146" s="322"/>
      <c r="KT146" s="322"/>
      <c r="KU146" s="322"/>
      <c r="KV146" s="322"/>
      <c r="KW146" s="322"/>
      <c r="KX146" s="322"/>
      <c r="KY146" s="322"/>
      <c r="KZ146" s="322"/>
      <c r="LA146" s="322"/>
      <c r="LB146" s="322"/>
      <c r="LC146" s="322"/>
      <c r="LD146" s="322"/>
      <c r="LE146" s="322"/>
      <c r="LF146" s="322"/>
      <c r="LG146" s="322"/>
      <c r="LH146" s="322"/>
      <c r="LI146" s="322"/>
      <c r="LJ146" s="322"/>
      <c r="LK146" s="322"/>
      <c r="LL146" s="322"/>
      <c r="LM146" s="322"/>
      <c r="LN146" s="322"/>
      <c r="LO146" s="322"/>
      <c r="LP146" s="322"/>
      <c r="LQ146" s="322"/>
      <c r="LR146" s="322"/>
      <c r="LS146" s="322"/>
      <c r="LT146" s="322"/>
      <c r="LU146" s="322"/>
      <c r="LV146" s="322"/>
      <c r="LW146" s="322"/>
      <c r="LX146" s="322"/>
      <c r="LY146" s="322"/>
      <c r="LZ146" s="322"/>
      <c r="MA146" s="322"/>
      <c r="MB146" s="322"/>
      <c r="MC146" s="322"/>
      <c r="MD146" s="322"/>
      <c r="ME146" s="322"/>
      <c r="MF146" s="322"/>
      <c r="MG146" s="322"/>
      <c r="MH146" s="322"/>
      <c r="MI146" s="322"/>
      <c r="MJ146" s="322"/>
      <c r="MK146" s="322"/>
      <c r="ML146" s="322"/>
      <c r="MM146" s="322"/>
      <c r="MN146" s="322"/>
      <c r="MO146" s="322"/>
      <c r="MP146" s="322"/>
      <c r="MQ146" s="322"/>
      <c r="MR146" s="322"/>
      <c r="MS146" s="322"/>
      <c r="MT146" s="322"/>
      <c r="MU146" s="322"/>
      <c r="MV146" s="322"/>
      <c r="MW146" s="322"/>
      <c r="MX146" s="322"/>
      <c r="MY146" s="322"/>
      <c r="MZ146" s="322"/>
      <c r="NA146" s="322"/>
      <c r="NB146" s="322"/>
      <c r="NC146" s="322"/>
      <c r="ND146" s="322"/>
      <c r="NE146" s="322"/>
      <c r="NF146" s="322"/>
      <c r="NG146" s="322"/>
      <c r="NH146" s="322"/>
      <c r="NI146" s="322"/>
      <c r="NJ146" s="322"/>
      <c r="NK146" s="322"/>
      <c r="NL146" s="322"/>
      <c r="NM146" s="322"/>
      <c r="NN146" s="322"/>
      <c r="NO146" s="322"/>
      <c r="NP146" s="322"/>
      <c r="NQ146" s="322"/>
      <c r="NR146" s="322"/>
      <c r="NS146" s="322"/>
      <c r="NT146" s="322"/>
      <c r="NU146" s="322"/>
      <c r="NV146" s="322"/>
      <c r="NW146" s="322"/>
      <c r="NX146" s="322"/>
      <c r="NY146" s="322"/>
      <c r="NZ146" s="322"/>
      <c r="OA146" s="322"/>
      <c r="OB146" s="322"/>
      <c r="OC146" s="322"/>
      <c r="OD146" s="322"/>
      <c r="OE146" s="322"/>
      <c r="OF146" s="322"/>
      <c r="OG146" s="322"/>
      <c r="OH146" s="322"/>
      <c r="OI146" s="322"/>
      <c r="OJ146" s="322"/>
      <c r="OK146" s="322"/>
      <c r="OL146" s="322"/>
      <c r="OM146" s="322"/>
      <c r="ON146" s="322"/>
      <c r="OO146" s="322"/>
      <c r="OP146" s="322"/>
      <c r="OQ146" s="322"/>
      <c r="OR146" s="322"/>
      <c r="OS146" s="322"/>
      <c r="OT146" s="322"/>
      <c r="OU146" s="322"/>
      <c r="OV146" s="322"/>
      <c r="OW146" s="322"/>
      <c r="OX146" s="322"/>
      <c r="OY146" s="322"/>
      <c r="OZ146" s="322"/>
      <c r="PA146" s="322"/>
      <c r="PB146" s="322"/>
      <c r="PC146" s="322"/>
      <c r="PD146" s="322"/>
      <c r="PE146" s="322"/>
      <c r="PF146" s="322"/>
      <c r="PG146" s="322"/>
      <c r="PH146" s="322"/>
      <c r="PI146" s="322"/>
      <c r="PJ146" s="322"/>
      <c r="PK146" s="322"/>
      <c r="PL146" s="322"/>
      <c r="PM146" s="322"/>
      <c r="PN146" s="322"/>
      <c r="PO146" s="322"/>
      <c r="PP146" s="322"/>
      <c r="PQ146" s="322"/>
      <c r="PR146" s="322"/>
      <c r="PS146" s="322"/>
      <c r="PT146" s="322"/>
      <c r="PU146" s="322"/>
      <c r="PV146" s="322"/>
      <c r="PW146" s="322"/>
      <c r="PX146" s="322"/>
      <c r="PY146" s="322"/>
      <c r="PZ146" s="322"/>
      <c r="QA146" s="322"/>
      <c r="QB146" s="322"/>
      <c r="QC146" s="322"/>
      <c r="QD146" s="322"/>
      <c r="QE146" s="322"/>
      <c r="QF146" s="322"/>
      <c r="QG146" s="322"/>
      <c r="QH146" s="322"/>
      <c r="QI146" s="322"/>
      <c r="QJ146" s="322"/>
      <c r="QK146" s="322"/>
      <c r="QL146" s="322"/>
      <c r="QM146" s="322"/>
      <c r="QN146" s="322"/>
      <c r="QO146" s="322"/>
      <c r="QP146" s="322"/>
      <c r="QQ146" s="322"/>
      <c r="QR146" s="322"/>
      <c r="QS146" s="322"/>
      <c r="QT146" s="322"/>
      <c r="QU146" s="322"/>
      <c r="QV146" s="322"/>
      <c r="QW146" s="322"/>
      <c r="QX146" s="322"/>
      <c r="QY146" s="322"/>
      <c r="QZ146" s="322"/>
      <c r="RA146" s="322"/>
      <c r="RB146" s="322"/>
      <c r="RC146" s="322"/>
      <c r="RD146" s="322"/>
      <c r="RE146" s="322"/>
      <c r="RF146" s="322"/>
      <c r="RG146" s="322"/>
      <c r="RH146" s="322"/>
      <c r="RI146" s="322"/>
      <c r="RJ146" s="322"/>
      <c r="RK146" s="322"/>
      <c r="RL146" s="322"/>
      <c r="RM146" s="322"/>
      <c r="RN146" s="322"/>
      <c r="RO146" s="322"/>
      <c r="RP146" s="322"/>
      <c r="RQ146" s="322"/>
      <c r="RR146" s="322"/>
      <c r="RS146" s="322"/>
      <c r="RT146" s="322"/>
      <c r="RU146" s="322"/>
      <c r="RV146" s="322"/>
      <c r="RW146" s="322"/>
      <c r="RX146" s="322"/>
      <c r="RY146" s="322"/>
      <c r="RZ146" s="322"/>
      <c r="SA146" s="322"/>
      <c r="SB146" s="322"/>
      <c r="SC146" s="322"/>
      <c r="SD146" s="322"/>
      <c r="SE146" s="322"/>
      <c r="SF146" s="322"/>
      <c r="SG146" s="322"/>
      <c r="SH146" s="322"/>
      <c r="SI146" s="322"/>
      <c r="SJ146" s="322"/>
      <c r="SK146" s="322"/>
      <c r="SL146" s="322"/>
      <c r="SM146" s="322"/>
      <c r="SN146" s="322"/>
      <c r="SO146" s="322"/>
      <c r="SP146" s="322"/>
      <c r="SQ146" s="322"/>
      <c r="SR146" s="322"/>
      <c r="SS146" s="322"/>
      <c r="ST146" s="322"/>
      <c r="SU146" s="322"/>
      <c r="SV146" s="322"/>
      <c r="SW146" s="322"/>
      <c r="SX146" s="322"/>
      <c r="SY146" s="322"/>
      <c r="SZ146" s="322"/>
      <c r="TA146" s="322"/>
      <c r="TB146" s="322"/>
      <c r="TC146" s="322"/>
      <c r="TD146" s="322"/>
      <c r="TE146" s="322"/>
      <c r="TF146" s="322"/>
      <c r="TG146" s="322"/>
      <c r="TH146" s="322"/>
      <c r="TI146" s="322"/>
      <c r="TJ146" s="322"/>
      <c r="TK146" s="322"/>
      <c r="TL146" s="322"/>
      <c r="TM146" s="322"/>
      <c r="TN146" s="322"/>
      <c r="TO146" s="322"/>
      <c r="TP146" s="322"/>
      <c r="TQ146" s="322"/>
      <c r="TR146" s="322"/>
      <c r="TS146" s="322"/>
      <c r="TT146" s="322"/>
      <c r="TU146" s="322"/>
      <c r="TV146" s="322"/>
      <c r="TW146" s="322"/>
      <c r="TX146" s="322"/>
      <c r="TY146" s="322"/>
      <c r="TZ146" s="322"/>
      <c r="UA146" s="322"/>
      <c r="UB146" s="322"/>
      <c r="UC146" s="322"/>
      <c r="UD146" s="322"/>
      <c r="UE146" s="322"/>
      <c r="UF146" s="322"/>
      <c r="UG146" s="322"/>
      <c r="UH146" s="322"/>
      <c r="UI146" s="322"/>
      <c r="UJ146" s="322"/>
      <c r="UK146" s="322"/>
      <c r="UL146" s="322"/>
      <c r="UM146" s="322"/>
      <c r="UN146" s="322"/>
      <c r="UO146" s="322"/>
      <c r="UP146" s="322"/>
      <c r="UQ146" s="322"/>
      <c r="UR146" s="322"/>
      <c r="US146" s="322"/>
      <c r="UT146" s="322"/>
      <c r="UU146" s="322"/>
      <c r="UV146" s="322"/>
      <c r="UW146" s="322"/>
      <c r="UX146" s="322"/>
      <c r="UY146" s="322"/>
      <c r="UZ146" s="322"/>
      <c r="VA146" s="322"/>
      <c r="VB146" s="322"/>
      <c r="VC146" s="322"/>
      <c r="VD146" s="322"/>
      <c r="VE146" s="322"/>
      <c r="VF146" s="322"/>
      <c r="VG146" s="322"/>
      <c r="VH146" s="322"/>
      <c r="VI146" s="322"/>
      <c r="VJ146" s="322"/>
    </row>
    <row r="147" spans="1:588" customFormat="1" ht="60" customHeight="1">
      <c r="A147" s="37"/>
      <c r="B147" s="26"/>
      <c r="C147" s="439"/>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c r="DK147" s="440"/>
      <c r="DL147" s="440"/>
      <c r="DM147" s="440"/>
      <c r="DN147" s="440"/>
      <c r="DO147" s="440"/>
      <c r="DP147" s="440"/>
      <c r="DQ147" s="440"/>
      <c r="DR147" s="440"/>
      <c r="DS147" s="440"/>
      <c r="DT147" s="440"/>
      <c r="DU147" s="440"/>
      <c r="DV147" s="440"/>
      <c r="DW147" s="440"/>
      <c r="DX147" s="440"/>
      <c r="DY147" s="440"/>
      <c r="DZ147" s="440"/>
      <c r="EA147" s="440"/>
      <c r="EB147" s="440"/>
      <c r="EC147" s="440"/>
      <c r="ED147" s="440"/>
      <c r="EE147" s="440"/>
      <c r="EF147" s="440"/>
      <c r="EG147" s="440"/>
      <c r="EH147" s="440"/>
      <c r="EI147" s="440"/>
      <c r="EJ147" s="440"/>
      <c r="EK147" s="440"/>
      <c r="EL147" s="440"/>
      <c r="EM147" s="440"/>
      <c r="EN147" s="440"/>
      <c r="EO147" s="440"/>
      <c r="EP147" s="440"/>
      <c r="EQ147" s="440"/>
      <c r="ER147" s="440"/>
      <c r="ES147" s="440"/>
      <c r="ET147" s="440"/>
      <c r="EU147" s="440"/>
      <c r="EV147" s="440"/>
      <c r="EW147" s="440"/>
      <c r="EX147" s="440"/>
      <c r="EY147" s="440"/>
      <c r="EZ147" s="440"/>
      <c r="FA147" s="440"/>
      <c r="FB147" s="440"/>
      <c r="FC147" s="440"/>
      <c r="FD147" s="440"/>
      <c r="FE147" s="440"/>
      <c r="FF147" s="440"/>
      <c r="FG147" s="440"/>
      <c r="FH147" s="440"/>
      <c r="FI147" s="440"/>
      <c r="FJ147" s="440"/>
      <c r="FK147" s="440"/>
      <c r="FL147" s="440"/>
      <c r="FM147" s="440"/>
      <c r="FN147" s="440"/>
      <c r="FO147" s="440"/>
      <c r="FP147" s="440"/>
      <c r="FQ147" s="440"/>
      <c r="FR147" s="440"/>
      <c r="FS147" s="440"/>
      <c r="FT147" s="440"/>
      <c r="FU147" s="440"/>
      <c r="FV147" s="440"/>
      <c r="FW147" s="440"/>
      <c r="FX147" s="440"/>
      <c r="FY147" s="440"/>
      <c r="FZ147" s="440"/>
      <c r="GA147" s="440"/>
      <c r="GB147" s="440"/>
      <c r="GC147" s="440"/>
      <c r="GD147" s="440"/>
      <c r="GE147" s="440"/>
      <c r="GF147" s="440"/>
      <c r="GG147" s="440"/>
      <c r="GH147" s="440"/>
      <c r="GI147" s="440"/>
      <c r="GJ147" s="440"/>
      <c r="GK147" s="440"/>
      <c r="GL147" s="440"/>
      <c r="GM147" s="440"/>
      <c r="GN147" s="440"/>
      <c r="GO147" s="440"/>
      <c r="GP147" s="440"/>
      <c r="GQ147" s="440"/>
      <c r="GR147" s="440"/>
      <c r="GS147" s="440"/>
      <c r="GT147" s="440"/>
      <c r="GU147" s="440"/>
      <c r="GV147" s="440"/>
      <c r="GW147" s="440"/>
      <c r="GX147" s="440"/>
      <c r="GY147" s="440"/>
      <c r="GZ147" s="440"/>
      <c r="HA147" s="440"/>
      <c r="HB147" s="440"/>
      <c r="HC147" s="440"/>
      <c r="HD147" s="440"/>
      <c r="HE147" s="440"/>
      <c r="HF147" s="440"/>
      <c r="HG147" s="440"/>
      <c r="HH147" s="440"/>
      <c r="HI147" s="440"/>
      <c r="HJ147" s="440"/>
      <c r="HK147" s="440"/>
      <c r="HL147" s="440"/>
      <c r="HM147" s="440"/>
      <c r="HN147" s="440"/>
      <c r="HO147" s="440"/>
      <c r="HP147" s="440"/>
      <c r="HQ147" s="440"/>
      <c r="HR147" s="440"/>
      <c r="HS147" s="440"/>
      <c r="HT147" s="440"/>
      <c r="HU147" s="440"/>
      <c r="HV147" s="440"/>
      <c r="HW147" s="440"/>
      <c r="HX147" s="440"/>
      <c r="HY147" s="440"/>
      <c r="HZ147" s="440"/>
      <c r="IA147" s="440"/>
      <c r="IB147" s="440"/>
      <c r="IC147" s="440"/>
      <c r="ID147" s="440"/>
      <c r="IE147" s="440"/>
      <c r="IF147" s="440"/>
      <c r="IG147" s="440"/>
      <c r="IH147" s="440"/>
      <c r="II147" s="440"/>
      <c r="IJ147" s="440"/>
      <c r="IK147" s="440"/>
      <c r="IL147" s="440"/>
      <c r="IM147" s="440"/>
      <c r="IN147" s="440"/>
      <c r="IO147" s="440"/>
      <c r="IP147" s="440"/>
      <c r="IQ147" s="440"/>
      <c r="IR147" s="440"/>
      <c r="IS147" s="440"/>
      <c r="IT147" s="440"/>
      <c r="IU147" s="440"/>
      <c r="IV147" s="440"/>
      <c r="IW147" s="440"/>
      <c r="IX147" s="440"/>
      <c r="IY147" s="440"/>
      <c r="IZ147" s="440"/>
      <c r="JA147" s="440"/>
      <c r="JB147" s="440"/>
      <c r="JC147" s="440"/>
      <c r="JD147" s="440"/>
      <c r="JE147" s="440"/>
      <c r="JF147" s="440"/>
      <c r="JG147" s="440"/>
      <c r="JH147" s="440"/>
      <c r="JI147" s="440"/>
      <c r="JJ147" s="440"/>
      <c r="JK147" s="440"/>
      <c r="JL147" s="440"/>
      <c r="JM147" s="440"/>
      <c r="JN147" s="440"/>
      <c r="JO147" s="440"/>
      <c r="JP147" s="440"/>
      <c r="JQ147" s="440"/>
      <c r="JR147" s="440"/>
      <c r="JS147" s="440"/>
      <c r="JT147" s="440"/>
      <c r="JU147" s="440"/>
      <c r="JV147" s="440"/>
      <c r="JW147" s="440"/>
      <c r="JX147" s="440"/>
      <c r="JY147" s="440"/>
      <c r="JZ147" s="440"/>
      <c r="KA147" s="440"/>
      <c r="KB147" s="440"/>
      <c r="KC147" s="440"/>
      <c r="KD147" s="440"/>
      <c r="KE147" s="440"/>
      <c r="KF147" s="440"/>
      <c r="KG147" s="440"/>
      <c r="KH147" s="440"/>
      <c r="KI147" s="440"/>
      <c r="KJ147" s="440"/>
      <c r="KK147" s="440"/>
      <c r="KL147" s="440"/>
      <c r="KM147" s="440"/>
      <c r="KN147" s="440"/>
      <c r="KO147" s="440"/>
      <c r="KP147" s="440"/>
      <c r="KQ147" s="440"/>
      <c r="KR147" s="440"/>
      <c r="KS147" s="440"/>
      <c r="KT147" s="440"/>
      <c r="KU147" s="440"/>
      <c r="KV147" s="440"/>
      <c r="KW147" s="440"/>
      <c r="KX147" s="440"/>
      <c r="KY147" s="440"/>
      <c r="KZ147" s="440"/>
      <c r="LA147" s="440"/>
      <c r="LB147" s="440"/>
      <c r="LC147" s="440"/>
      <c r="LD147" s="440"/>
      <c r="LE147" s="440"/>
      <c r="LF147" s="440"/>
      <c r="LG147" s="440"/>
      <c r="LH147" s="440"/>
      <c r="LI147" s="440"/>
      <c r="LJ147" s="440"/>
      <c r="LK147" s="440"/>
      <c r="LL147" s="440"/>
      <c r="LM147" s="440"/>
      <c r="LN147" s="440"/>
      <c r="LO147" s="440"/>
      <c r="LP147" s="440"/>
      <c r="LQ147" s="440"/>
      <c r="LR147" s="440"/>
      <c r="LS147" s="440"/>
      <c r="LT147" s="440"/>
      <c r="LU147" s="440"/>
      <c r="LV147" s="440"/>
      <c r="LW147" s="440"/>
      <c r="LX147" s="440"/>
      <c r="LY147" s="440"/>
      <c r="LZ147" s="440"/>
      <c r="MA147" s="440"/>
      <c r="MB147" s="440"/>
      <c r="MC147" s="440"/>
      <c r="MD147" s="440"/>
      <c r="ME147" s="440"/>
      <c r="MF147" s="440"/>
      <c r="MG147" s="440"/>
      <c r="MH147" s="440"/>
      <c r="MI147" s="440"/>
      <c r="MJ147" s="440"/>
      <c r="MK147" s="440"/>
      <c r="ML147" s="440"/>
      <c r="MM147" s="440"/>
      <c r="MN147" s="440"/>
      <c r="MO147" s="440"/>
      <c r="MP147" s="440"/>
      <c r="MQ147" s="440"/>
      <c r="MR147" s="440"/>
      <c r="MS147" s="440"/>
      <c r="MT147" s="440"/>
      <c r="MU147" s="440"/>
      <c r="MV147" s="440"/>
      <c r="MW147" s="440"/>
      <c r="MX147" s="440"/>
      <c r="MY147" s="440"/>
      <c r="MZ147" s="440"/>
      <c r="NA147" s="440"/>
      <c r="NB147" s="440"/>
      <c r="NC147" s="440"/>
      <c r="ND147" s="440"/>
      <c r="NE147" s="440"/>
      <c r="NF147" s="440"/>
      <c r="NG147" s="440"/>
      <c r="NH147" s="440"/>
      <c r="NI147" s="440"/>
      <c r="NJ147" s="440"/>
      <c r="NK147" s="440"/>
      <c r="NL147" s="440"/>
      <c r="NM147" s="440"/>
      <c r="NN147" s="440"/>
      <c r="NO147" s="440"/>
      <c r="NP147" s="440"/>
      <c r="NQ147" s="440"/>
      <c r="NR147" s="440"/>
      <c r="NS147" s="440"/>
      <c r="NT147" s="440"/>
      <c r="NU147" s="440"/>
      <c r="NV147" s="440"/>
      <c r="NW147" s="440"/>
      <c r="NX147" s="440"/>
      <c r="NY147" s="440"/>
      <c r="NZ147" s="440"/>
      <c r="OA147" s="440"/>
      <c r="OB147" s="440"/>
      <c r="OC147" s="440"/>
      <c r="OD147" s="440"/>
      <c r="OE147" s="440"/>
      <c r="OF147" s="440"/>
      <c r="OG147" s="440"/>
      <c r="OH147" s="440"/>
      <c r="OI147" s="440"/>
      <c r="OJ147" s="440"/>
      <c r="OK147" s="440"/>
      <c r="OL147" s="440"/>
      <c r="OM147" s="440"/>
      <c r="ON147" s="440"/>
      <c r="OO147" s="440"/>
      <c r="OP147" s="440"/>
      <c r="OQ147" s="440"/>
      <c r="OR147" s="440"/>
      <c r="OS147" s="440"/>
      <c r="OT147" s="440"/>
      <c r="OU147" s="440"/>
      <c r="OV147" s="440"/>
      <c r="OW147" s="440"/>
      <c r="OX147" s="440"/>
      <c r="OY147" s="440"/>
      <c r="OZ147" s="440"/>
      <c r="PA147" s="440"/>
      <c r="PB147" s="440"/>
      <c r="PC147" s="440"/>
      <c r="PD147" s="440"/>
      <c r="PE147" s="440"/>
      <c r="PF147" s="440"/>
      <c r="PG147" s="440"/>
      <c r="PH147" s="440"/>
      <c r="PI147" s="440"/>
      <c r="PJ147" s="440"/>
      <c r="PK147" s="440"/>
      <c r="PL147" s="440"/>
      <c r="PM147" s="440"/>
      <c r="PN147" s="440"/>
      <c r="PO147" s="440"/>
      <c r="PP147" s="440"/>
      <c r="PQ147" s="440"/>
      <c r="PR147" s="440"/>
      <c r="PS147" s="440"/>
      <c r="PT147" s="440"/>
      <c r="PU147" s="440"/>
      <c r="PV147" s="440"/>
      <c r="PW147" s="440"/>
      <c r="PX147" s="440"/>
      <c r="PY147" s="440"/>
      <c r="PZ147" s="440"/>
      <c r="QA147" s="440"/>
      <c r="QB147" s="440"/>
      <c r="QC147" s="440"/>
      <c r="QD147" s="440"/>
      <c r="QE147" s="440"/>
      <c r="QF147" s="440"/>
      <c r="QG147" s="440"/>
      <c r="QH147" s="440"/>
      <c r="QI147" s="440"/>
      <c r="QJ147" s="440"/>
      <c r="QK147" s="440"/>
      <c r="QL147" s="440"/>
      <c r="QM147" s="440"/>
      <c r="QN147" s="440"/>
      <c r="QO147" s="440"/>
      <c r="QP147" s="440"/>
      <c r="QQ147" s="440"/>
      <c r="QR147" s="440"/>
      <c r="QS147" s="440"/>
      <c r="QT147" s="440"/>
      <c r="QU147" s="440"/>
      <c r="QV147" s="440"/>
      <c r="QW147" s="440"/>
      <c r="QX147" s="440"/>
      <c r="QY147" s="440"/>
      <c r="QZ147" s="440"/>
      <c r="RA147" s="440"/>
      <c r="RB147" s="440"/>
      <c r="RC147" s="440"/>
      <c r="RD147" s="440"/>
      <c r="RE147" s="440"/>
      <c r="RF147" s="440"/>
      <c r="RG147" s="440"/>
      <c r="RH147" s="440"/>
      <c r="RI147" s="440"/>
      <c r="RJ147" s="440"/>
      <c r="RK147" s="440"/>
      <c r="RL147" s="440"/>
      <c r="RM147" s="440"/>
      <c r="RN147" s="440"/>
      <c r="RO147" s="440"/>
      <c r="RP147" s="440"/>
      <c r="RQ147" s="440"/>
      <c r="RR147" s="440"/>
      <c r="RS147" s="440"/>
      <c r="RT147" s="440"/>
      <c r="RU147" s="440"/>
      <c r="RV147" s="440"/>
      <c r="RW147" s="440"/>
      <c r="RX147" s="440"/>
      <c r="RY147" s="440"/>
      <c r="RZ147" s="440"/>
      <c r="SA147" s="440"/>
      <c r="SB147" s="440"/>
      <c r="SC147" s="440"/>
      <c r="SD147" s="440"/>
      <c r="SE147" s="440"/>
      <c r="SF147" s="440"/>
      <c r="SG147" s="440"/>
      <c r="SH147" s="440"/>
      <c r="SI147" s="440"/>
      <c r="SJ147" s="440"/>
      <c r="SK147" s="440"/>
      <c r="SL147" s="440"/>
      <c r="SM147" s="440"/>
      <c r="SN147" s="440"/>
      <c r="SO147" s="440"/>
      <c r="SP147" s="440"/>
      <c r="SQ147" s="440"/>
      <c r="SR147" s="440"/>
      <c r="SS147" s="440"/>
      <c r="ST147" s="440"/>
      <c r="SU147" s="440"/>
      <c r="SV147" s="440"/>
      <c r="SW147" s="440"/>
      <c r="SX147" s="440"/>
      <c r="SY147" s="440"/>
      <c r="SZ147" s="440"/>
      <c r="TA147" s="440"/>
      <c r="TB147" s="440"/>
      <c r="TC147" s="440"/>
      <c r="TD147" s="440"/>
      <c r="TE147" s="440"/>
      <c r="TF147" s="440"/>
      <c r="TG147" s="440"/>
      <c r="TH147" s="440"/>
      <c r="TI147" s="440"/>
      <c r="TJ147" s="440"/>
      <c r="TK147" s="440"/>
      <c r="TL147" s="440"/>
      <c r="TM147" s="440"/>
      <c r="TN147" s="440"/>
      <c r="TO147" s="440"/>
      <c r="TP147" s="440"/>
      <c r="TQ147" s="440"/>
      <c r="TR147" s="440"/>
      <c r="TS147" s="440"/>
      <c r="TT147" s="440"/>
      <c r="TU147" s="440"/>
      <c r="TV147" s="440"/>
      <c r="TW147" s="440"/>
      <c r="TX147" s="440"/>
      <c r="TY147" s="440"/>
      <c r="TZ147" s="440"/>
      <c r="UA147" s="440"/>
      <c r="UB147" s="440"/>
      <c r="UC147" s="440"/>
      <c r="UD147" s="440"/>
      <c r="UE147" s="440"/>
      <c r="UF147" s="440"/>
      <c r="UG147" s="440"/>
      <c r="UH147" s="440"/>
      <c r="UI147" s="440"/>
      <c r="UJ147" s="440"/>
      <c r="UK147" s="440"/>
      <c r="UL147" s="440"/>
      <c r="UM147" s="440"/>
      <c r="UN147" s="440"/>
      <c r="UO147" s="440"/>
      <c r="UP147" s="440"/>
      <c r="UQ147" s="440"/>
      <c r="UR147" s="440"/>
      <c r="US147" s="440"/>
      <c r="UT147" s="440"/>
      <c r="UU147" s="440"/>
      <c r="UV147" s="440"/>
      <c r="UW147" s="440"/>
      <c r="UX147" s="440"/>
      <c r="UY147" s="440"/>
      <c r="UZ147" s="440"/>
      <c r="VA147" s="440"/>
      <c r="VB147" s="440"/>
      <c r="VC147" s="440"/>
      <c r="VD147" s="440"/>
      <c r="VE147" s="440"/>
      <c r="VF147" s="440"/>
      <c r="VG147" s="440"/>
      <c r="VH147" s="440"/>
      <c r="VI147" s="440"/>
      <c r="VJ147" s="441"/>
    </row>
    <row r="148" spans="1:588" ht="15" customHeight="1">
      <c r="B148" s="360" t="str">
        <f>IF(VM145&gt;0,"Favor de ingresar toda la información requerida en la pregunta y/o verifique que no tenga información en celdas sombreadas","")</f>
        <v/>
      </c>
      <c r="C148" s="360"/>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0"/>
      <c r="AY148" s="360"/>
      <c r="AZ148" s="360"/>
      <c r="BA148" s="360"/>
      <c r="BB148" s="360"/>
      <c r="BC148" s="360"/>
      <c r="BD148" s="360"/>
      <c r="BE148" s="360"/>
      <c r="BF148" s="360"/>
      <c r="BG148" s="360"/>
      <c r="BH148" s="360"/>
      <c r="BI148" s="360"/>
      <c r="BJ148" s="360"/>
      <c r="BK148" s="360"/>
      <c r="BL148" s="360"/>
      <c r="BM148" s="360"/>
      <c r="BN148" s="360"/>
      <c r="BO148" s="360"/>
      <c r="BP148" s="360"/>
      <c r="BQ148" s="360"/>
      <c r="BR148" s="360"/>
      <c r="BS148" s="360"/>
      <c r="BT148" s="360"/>
      <c r="BU148" s="360"/>
      <c r="BV148" s="360"/>
      <c r="BW148" s="360"/>
      <c r="BX148" s="360"/>
      <c r="BY148" s="360"/>
      <c r="BZ148" s="360"/>
      <c r="CA148" s="360"/>
      <c r="CB148" s="360"/>
      <c r="CC148" s="360"/>
      <c r="CD148" s="360"/>
      <c r="CE148" s="360"/>
      <c r="CF148" s="360"/>
      <c r="CG148" s="360"/>
      <c r="CH148" s="360"/>
      <c r="CI148" s="360"/>
      <c r="CJ148" s="360"/>
      <c r="CK148" s="360"/>
      <c r="CL148" s="360"/>
      <c r="CM148" s="360"/>
      <c r="CN148" s="360"/>
      <c r="CO148" s="360"/>
      <c r="CP148" s="360"/>
      <c r="CQ148" s="360"/>
      <c r="CR148" s="360"/>
    </row>
    <row r="149" spans="1:588" ht="15" customHeight="1">
      <c r="B149" s="319" t="str">
        <f>IF(VN145&gt;0,"Alerta: debido a que cuenta con registros NS, debe proporcionar una justificación en el area de comentarios al final de la pregunta","")</f>
        <v/>
      </c>
      <c r="C149" s="319"/>
      <c r="D149" s="319"/>
      <c r="E149" s="319"/>
      <c r="F149" s="319"/>
      <c r="G149" s="319"/>
      <c r="H149" s="319"/>
      <c r="I149" s="319"/>
      <c r="J149" s="319"/>
      <c r="K149" s="319"/>
      <c r="L149" s="319"/>
      <c r="M149" s="319"/>
      <c r="N149" s="319"/>
      <c r="O149" s="319"/>
      <c r="P149" s="319"/>
      <c r="Q149" s="319"/>
      <c r="R149" s="319"/>
      <c r="S149" s="319"/>
      <c r="T149" s="319"/>
      <c r="U149" s="319"/>
      <c r="V149" s="319"/>
      <c r="W149" s="319"/>
      <c r="X149" s="319"/>
      <c r="Y149" s="319"/>
      <c r="Z149" s="319"/>
      <c r="AA149" s="319"/>
      <c r="AB149" s="319"/>
      <c r="AC149" s="319"/>
      <c r="AD149" s="319"/>
      <c r="AE149" s="319"/>
      <c r="AF149" s="319"/>
      <c r="AG149" s="319"/>
      <c r="AH149" s="319"/>
      <c r="AI149" s="319"/>
      <c r="AJ149" s="319"/>
      <c r="AK149" s="319"/>
      <c r="AL149" s="319"/>
      <c r="AM149" s="319"/>
      <c r="AN149" s="319"/>
      <c r="AO149" s="319"/>
      <c r="AP149" s="319"/>
      <c r="AQ149" s="319"/>
      <c r="AR149" s="319"/>
      <c r="AS149" s="319"/>
      <c r="AT149" s="319"/>
      <c r="AU149" s="319"/>
      <c r="AV149" s="319"/>
      <c r="AW149" s="319"/>
      <c r="AX149" s="319"/>
      <c r="AY149" s="319"/>
      <c r="AZ149" s="319"/>
      <c r="BA149" s="319"/>
      <c r="BB149" s="319"/>
      <c r="BC149" s="319"/>
      <c r="BD149" s="319"/>
      <c r="BE149" s="319"/>
      <c r="BF149" s="319"/>
      <c r="BG149" s="319"/>
      <c r="BH149" s="319"/>
      <c r="BI149" s="319"/>
      <c r="BJ149" s="319"/>
      <c r="BK149" s="319"/>
      <c r="BL149" s="319"/>
      <c r="BM149" s="319"/>
      <c r="BN149" s="319"/>
      <c r="BO149" s="319"/>
      <c r="BP149" s="319"/>
      <c r="BQ149" s="319"/>
      <c r="BR149" s="319"/>
      <c r="BS149" s="319"/>
      <c r="BT149" s="319"/>
      <c r="BU149" s="319"/>
      <c r="BV149" s="319"/>
      <c r="BW149" s="319"/>
      <c r="BX149" s="319"/>
      <c r="BY149" s="319"/>
      <c r="BZ149" s="319"/>
      <c r="CA149" s="319"/>
      <c r="CB149" s="319"/>
      <c r="CC149" s="319"/>
      <c r="CD149" s="319"/>
      <c r="CE149" s="319"/>
      <c r="CF149" s="319"/>
      <c r="CG149" s="319"/>
      <c r="CH149" s="319"/>
      <c r="CI149" s="319"/>
      <c r="CJ149" s="319"/>
      <c r="CK149" s="319"/>
      <c r="CL149" s="319"/>
      <c r="CM149" s="319"/>
      <c r="CN149" s="319"/>
      <c r="CO149" s="319"/>
      <c r="CP149" s="319"/>
      <c r="CQ149" s="319"/>
      <c r="CR149" s="319"/>
    </row>
    <row r="150" spans="1:588" ht="15" customHeight="1">
      <c r="B150" s="360" t="str">
        <f>IF(VP145&gt;0,"Favor de verificar por cada programa o acción de desarrollo social,  la suma de las cantidades registradas, ya que esta debe de ser igual a la suma de las cantidades reportadas en el apartado Población atendida según tipo de la preg. 3.6 ","")</f>
        <v/>
      </c>
      <c r="C150" s="360"/>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c r="AJ150" s="360"/>
      <c r="AK150" s="360"/>
      <c r="AL150" s="360"/>
      <c r="AM150" s="360"/>
      <c r="AN150" s="360"/>
      <c r="AO150" s="360"/>
      <c r="AP150" s="360"/>
      <c r="AQ150" s="360"/>
      <c r="AR150" s="360"/>
      <c r="AS150" s="360"/>
      <c r="AT150" s="360"/>
      <c r="AU150" s="360"/>
      <c r="AV150" s="360"/>
      <c r="AW150" s="360"/>
      <c r="AX150" s="360"/>
      <c r="AY150" s="360"/>
      <c r="AZ150" s="360"/>
      <c r="BA150" s="360"/>
      <c r="BB150" s="360"/>
      <c r="BC150" s="360"/>
      <c r="BD150" s="360"/>
      <c r="BE150" s="360"/>
      <c r="BF150" s="360"/>
      <c r="BG150" s="360"/>
      <c r="BH150" s="360"/>
      <c r="BI150" s="360"/>
      <c r="BJ150" s="360"/>
      <c r="BK150" s="360"/>
      <c r="BL150" s="360"/>
      <c r="BM150" s="360"/>
      <c r="BN150" s="360"/>
      <c r="BO150" s="360"/>
      <c r="BP150" s="360"/>
      <c r="BQ150" s="360"/>
      <c r="BR150" s="360"/>
      <c r="BS150" s="360"/>
      <c r="BT150" s="360"/>
      <c r="BU150" s="360"/>
      <c r="BV150" s="360"/>
      <c r="BW150" s="360"/>
      <c r="BX150" s="360"/>
      <c r="BY150" s="360"/>
      <c r="BZ150" s="360"/>
      <c r="CA150" s="360"/>
      <c r="CB150" s="360"/>
      <c r="CC150" s="360"/>
      <c r="CD150" s="360"/>
      <c r="CE150" s="360"/>
      <c r="CF150" s="360"/>
      <c r="CG150" s="360"/>
      <c r="CH150" s="360"/>
      <c r="CI150" s="360"/>
      <c r="CJ150" s="360"/>
      <c r="CK150" s="360"/>
      <c r="CL150" s="360"/>
      <c r="CM150" s="360"/>
      <c r="CN150" s="360"/>
      <c r="CO150" s="360"/>
      <c r="CP150" s="360"/>
      <c r="CQ150" s="360"/>
      <c r="CR150" s="360"/>
    </row>
    <row r="151" spans="1:588" ht="15" customHeight="1"/>
    <row r="152" spans="1:588" ht="15" customHeight="1"/>
    <row r="153" spans="1:588" ht="15" customHeight="1"/>
    <row r="154" spans="1:588" ht="15" hidden="1" customHeight="1"/>
    <row r="155" spans="1:588" ht="15" hidden="1" customHeight="1"/>
    <row r="156" spans="1:588" ht="15" hidden="1" customHeight="1"/>
  </sheetData>
  <sheetProtection algorithmName="SHA-512" hashValue="nfMQ+6ATBD7uTdZFYjbO6F2lEdVL5BwtOqoXlEn77+jTHUknQ4B7RTD+1Yartvr/zmAzlsirh2LKfiKJeF5SNw==" saltValue="SZxCuIGk3sqt0Ouq8CGVOA==" spinCount="100000" sheet="1" objects="1" scenarios="1"/>
  <mergeCells count="142">
    <mergeCell ref="D134:G134"/>
    <mergeCell ref="C146:VJ146"/>
    <mergeCell ref="B10:L10"/>
    <mergeCell ref="N10:O10"/>
    <mergeCell ref="C22:G24"/>
    <mergeCell ref="D25:G25"/>
    <mergeCell ref="D26:G26"/>
    <mergeCell ref="D27:G27"/>
    <mergeCell ref="D28:G28"/>
    <mergeCell ref="D29:G29"/>
    <mergeCell ref="D30:G30"/>
    <mergeCell ref="D31:G31"/>
    <mergeCell ref="D32:G32"/>
    <mergeCell ref="D125:G125"/>
    <mergeCell ref="D126:G126"/>
    <mergeCell ref="D127:G127"/>
    <mergeCell ref="D128:G128"/>
    <mergeCell ref="D129:G129"/>
    <mergeCell ref="D130:G130"/>
    <mergeCell ref="D131:G131"/>
    <mergeCell ref="D132:G132"/>
    <mergeCell ref="D133:G133"/>
    <mergeCell ref="D99:G99"/>
    <mergeCell ref="D100:G100"/>
    <mergeCell ref="D85:G85"/>
    <mergeCell ref="D86:G86"/>
    <mergeCell ref="D87:G87"/>
    <mergeCell ref="D88:G88"/>
    <mergeCell ref="D89:G89"/>
    <mergeCell ref="D80:G80"/>
    <mergeCell ref="D81:G81"/>
    <mergeCell ref="D123:G123"/>
    <mergeCell ref="D124:G124"/>
    <mergeCell ref="D90:G90"/>
    <mergeCell ref="D91:G91"/>
    <mergeCell ref="D92:G92"/>
    <mergeCell ref="D93:G93"/>
    <mergeCell ref="D94:G94"/>
    <mergeCell ref="D95:G95"/>
    <mergeCell ref="D96:G96"/>
    <mergeCell ref="D97:G97"/>
    <mergeCell ref="D98:G98"/>
    <mergeCell ref="D33:G33"/>
    <mergeCell ref="D34:G34"/>
    <mergeCell ref="D35:G35"/>
    <mergeCell ref="D36:G36"/>
    <mergeCell ref="D37:G37"/>
    <mergeCell ref="D38:G38"/>
    <mergeCell ref="D39:G39"/>
    <mergeCell ref="D40:G40"/>
    <mergeCell ref="D41:G41"/>
    <mergeCell ref="D64:G64"/>
    <mergeCell ref="D42:G42"/>
    <mergeCell ref="D43:G43"/>
    <mergeCell ref="D44:G44"/>
    <mergeCell ref="D45:G45"/>
    <mergeCell ref="D46:G46"/>
    <mergeCell ref="D47:G47"/>
    <mergeCell ref="D48:G48"/>
    <mergeCell ref="D49:G49"/>
    <mergeCell ref="D50:G50"/>
    <mergeCell ref="D55:G55"/>
    <mergeCell ref="D56:G56"/>
    <mergeCell ref="D57:G57"/>
    <mergeCell ref="D58:G58"/>
    <mergeCell ref="D59:G59"/>
    <mergeCell ref="D60:G60"/>
    <mergeCell ref="D61:G61"/>
    <mergeCell ref="D62:G62"/>
    <mergeCell ref="D63:G63"/>
    <mergeCell ref="D144:G144"/>
    <mergeCell ref="H22:VJ22"/>
    <mergeCell ref="C147:VJ147"/>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51:G51"/>
    <mergeCell ref="D52:G52"/>
    <mergeCell ref="D53:G53"/>
    <mergeCell ref="D54:G54"/>
    <mergeCell ref="D71:G71"/>
    <mergeCell ref="D72:G72"/>
    <mergeCell ref="D68:G68"/>
    <mergeCell ref="D69:G69"/>
    <mergeCell ref="D70:G70"/>
    <mergeCell ref="D138:G138"/>
    <mergeCell ref="D139:G139"/>
    <mergeCell ref="D140:G140"/>
    <mergeCell ref="D141:G141"/>
    <mergeCell ref="D142:G142"/>
    <mergeCell ref="D143:G143"/>
    <mergeCell ref="D73:G73"/>
    <mergeCell ref="D74:G74"/>
    <mergeCell ref="D75:G75"/>
    <mergeCell ref="D76:G76"/>
    <mergeCell ref="D77:G77"/>
    <mergeCell ref="D78:G78"/>
    <mergeCell ref="D79:G79"/>
    <mergeCell ref="D101:G101"/>
    <mergeCell ref="D119:G119"/>
    <mergeCell ref="D120:G120"/>
    <mergeCell ref="D121:G121"/>
    <mergeCell ref="D122:G122"/>
    <mergeCell ref="D82:G82"/>
    <mergeCell ref="D83:G83"/>
    <mergeCell ref="D84:G84"/>
    <mergeCell ref="B148:CR148"/>
    <mergeCell ref="B149:CR149"/>
    <mergeCell ref="B150:CR150"/>
    <mergeCell ref="B1:VJ1"/>
    <mergeCell ref="B3:VJ3"/>
    <mergeCell ref="B5:VJ5"/>
    <mergeCell ref="B7:VJ7"/>
    <mergeCell ref="VG9:VJ9"/>
    <mergeCell ref="VG12:VJ12"/>
    <mergeCell ref="D135:G135"/>
    <mergeCell ref="D136:G136"/>
    <mergeCell ref="D137:G137"/>
    <mergeCell ref="B14:VJ14"/>
    <mergeCell ref="C16:VJ16"/>
    <mergeCell ref="C17:VJ17"/>
    <mergeCell ref="C18:VJ18"/>
    <mergeCell ref="C19:VJ19"/>
    <mergeCell ref="C20:VJ20"/>
    <mergeCell ref="C15:VJ15"/>
    <mergeCell ref="D117:G117"/>
    <mergeCell ref="D118:G118"/>
    <mergeCell ref="D65:G65"/>
    <mergeCell ref="D66:G66"/>
    <mergeCell ref="D67:G67"/>
  </mergeCells>
  <conditionalFormatting sqref="C17:VJ17">
    <cfRule type="expression" dxfId="3" priority="5">
      <formula>$VO$145&gt;0</formula>
    </cfRule>
  </conditionalFormatting>
  <conditionalFormatting sqref="C20:VJ20">
    <cfRule type="expression" dxfId="2" priority="6">
      <formula>$VP$145&gt;0</formula>
    </cfRule>
  </conditionalFormatting>
  <conditionalFormatting sqref="H25:VJ144">
    <cfRule type="expression" dxfId="1" priority="1">
      <formula>$VQ25&gt;0</formula>
    </cfRule>
  </conditionalFormatting>
  <hyperlinks>
    <hyperlink ref="VG9:VJ9" location="Índice!B19" display="Índice" xr:uid="{F9FC30B7-81DD-4158-B3B0-E038D5DD2FA5}"/>
    <hyperlink ref="VG12:VJ12" location="CNGE_2024_M1_Secc3!A651" display="Pregunta 3.6" xr:uid="{131BE22A-4ABD-495E-9939-D9063F595B7A}"/>
  </hyperlinks>
  <printOptions horizontalCentered="1" verticalCentered="1"/>
  <pageMargins left="0.70866141732283472" right="0.70866141732283472" top="0.74803149606299213" bottom="0.74803149606299213" header="0.31496062992125984" footer="0.31496062992125984"/>
  <pageSetup scale="75" orientation="portrait" r:id="rId1"/>
  <headerFooter>
    <oddHeader>&amp;CMódulo 1 Sección III
Complemento</oddHeader>
    <oddFooter>&amp;LCenso Nacional de Gobiernos Estatales 2024&amp;R&amp;P de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91C626B6-40D4-4AD4-96EF-10B4C514FC82}">
            <xm:f>CNGE_2024_M1_Secc3!$Q668="X"</xm:f>
            <x14:dxf>
              <fill>
                <patternFill patternType="mediumGray"/>
              </fill>
            </x14:dxf>
          </x14:cfRule>
          <xm:sqref>H25:VJ144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87027-2FB3-4F45-81EA-8AB684D06E39}">
  <dimension ref="A1:AE134"/>
  <sheetViews>
    <sheetView showGridLines="0" zoomScaleNormal="100" workbookViewId="0"/>
  </sheetViews>
  <sheetFormatPr baseColWidth="10" defaultColWidth="0" defaultRowHeight="15" customHeight="1" zeroHeight="1"/>
  <cols>
    <col min="1" max="1" width="5.7109375" style="58" customWidth="1"/>
    <col min="2" max="30" width="3.7109375" style="58" customWidth="1"/>
    <col min="31" max="31" width="5.7109375" style="58" customWidth="1"/>
    <col min="32" max="16384" width="3.7109375" style="58" hidden="1"/>
  </cols>
  <sheetData>
    <row r="1" spans="1:30" customFormat="1" ht="173.25" customHeight="1">
      <c r="A1" s="5"/>
      <c r="B1" s="280" t="s">
        <v>0</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row>
    <row r="2" spans="1:30" customFormat="1"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customFormat="1" ht="45" customHeight="1">
      <c r="A3" s="5"/>
      <c r="B3" s="282" t="s">
        <v>1</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row>
    <row r="4" spans="1:30" customFormat="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customFormat="1" ht="45" customHeight="1">
      <c r="A5" s="5"/>
      <c r="B5" s="282" t="s">
        <v>9</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row>
    <row r="6" spans="1:30" customFormat="1" ht="15" customHeight="1">
      <c r="A6" s="5"/>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customFormat="1" ht="60" customHeight="1">
      <c r="A7" s="5"/>
      <c r="B7" s="282" t="s">
        <v>8</v>
      </c>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row>
    <row r="8" spans="1:30" customFormat="1" ht="15" customHeight="1">
      <c r="A8" s="5"/>
      <c r="B8" s="6"/>
      <c r="C8" s="6"/>
      <c r="D8" s="6"/>
      <c r="E8" s="6"/>
      <c r="F8" s="6"/>
      <c r="G8" s="6"/>
      <c r="H8" s="6"/>
      <c r="I8" s="6"/>
      <c r="J8" s="6"/>
      <c r="K8" s="6"/>
      <c r="L8" s="6"/>
      <c r="M8" s="6"/>
      <c r="N8" s="6"/>
      <c r="O8" s="6"/>
      <c r="P8" s="6"/>
      <c r="Q8" s="6"/>
      <c r="R8" s="6"/>
      <c r="S8" s="6"/>
      <c r="T8" s="6"/>
      <c r="U8" s="6"/>
      <c r="V8" s="6"/>
      <c r="W8" s="6"/>
      <c r="X8" s="6"/>
      <c r="Y8" s="6"/>
      <c r="Z8" s="6"/>
      <c r="AA8" s="6"/>
      <c r="AB8" s="6"/>
      <c r="AC8" s="6"/>
      <c r="AD8" s="6"/>
    </row>
    <row r="9" spans="1:30" customFormat="1" ht="15" customHeight="1" thickBot="1">
      <c r="A9" s="5"/>
      <c r="B9" s="7" t="s">
        <v>3</v>
      </c>
      <c r="C9" s="6"/>
      <c r="D9" s="6"/>
      <c r="E9" s="6"/>
      <c r="F9" s="6"/>
      <c r="G9" s="6"/>
      <c r="H9" s="6"/>
      <c r="I9" s="6"/>
      <c r="J9" s="6"/>
      <c r="K9" s="6"/>
      <c r="L9" s="6"/>
      <c r="M9" s="6"/>
      <c r="N9" s="7" t="s">
        <v>4</v>
      </c>
      <c r="O9" s="6"/>
      <c r="P9" s="5"/>
      <c r="Q9" s="5"/>
      <c r="R9" s="5"/>
      <c r="S9" s="5"/>
      <c r="T9" s="5"/>
      <c r="U9" s="5"/>
      <c r="V9" s="5"/>
      <c r="W9" s="5"/>
      <c r="X9" s="5"/>
      <c r="Y9" s="5"/>
      <c r="Z9" s="5"/>
      <c r="AA9" s="289" t="s">
        <v>2</v>
      </c>
      <c r="AB9" s="289"/>
      <c r="AC9" s="289"/>
      <c r="AD9" s="289"/>
    </row>
    <row r="10" spans="1:30" customFormat="1" ht="15" customHeight="1" thickBot="1">
      <c r="A10" s="5"/>
      <c r="B10" s="284" t="str">
        <f>IF(Presentación!B10="","",Presentación!B10)</f>
        <v/>
      </c>
      <c r="C10" s="285"/>
      <c r="D10" s="285"/>
      <c r="E10" s="285"/>
      <c r="F10" s="285"/>
      <c r="G10" s="285"/>
      <c r="H10" s="285"/>
      <c r="I10" s="285"/>
      <c r="J10" s="285"/>
      <c r="K10" s="285"/>
      <c r="L10" s="286"/>
      <c r="M10" s="6"/>
      <c r="N10" s="284" t="str">
        <f>IF(Presentación!N10="","",Presentación!N10)</f>
        <v/>
      </c>
      <c r="O10" s="286"/>
      <c r="P10" s="5"/>
      <c r="Q10" s="5"/>
      <c r="R10" s="5"/>
      <c r="S10" s="5"/>
      <c r="T10" s="5"/>
      <c r="U10" s="5"/>
      <c r="V10" s="5"/>
      <c r="W10" s="5"/>
      <c r="X10" s="5"/>
      <c r="Y10" s="5"/>
      <c r="Z10" s="5"/>
      <c r="AA10" s="5"/>
      <c r="AB10" s="5"/>
      <c r="AC10" s="5"/>
      <c r="AD10" s="5"/>
    </row>
    <row r="11" spans="1:30" customFormat="1" ht="15" customHeight="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customFormat="1"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customFormat="1" ht="15" customHeight="1">
      <c r="A13" s="5"/>
      <c r="B13" s="83" t="s">
        <v>474</v>
      </c>
    </row>
    <row r="14" spans="1:30" s="5" customFormat="1" ht="24" customHeight="1">
      <c r="A14" s="60"/>
      <c r="B14" s="2"/>
      <c r="C14" s="295" t="s">
        <v>436</v>
      </c>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row>
    <row r="15" spans="1:30" s="5" customFormat="1" ht="15" customHeight="1">
      <c r="A15" s="60"/>
      <c r="B15" s="2"/>
    </row>
    <row r="16" spans="1:30" s="5" customFormat="1" ht="24" customHeight="1">
      <c r="A16" s="60"/>
      <c r="B16" s="127"/>
      <c r="C16" s="59"/>
      <c r="D16" s="295" t="s">
        <v>437</v>
      </c>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row>
    <row r="17" spans="1:30" s="5" customFormat="1" ht="15" customHeight="1">
      <c r="A17" s="60"/>
      <c r="B17" s="127"/>
      <c r="C17" s="59"/>
    </row>
    <row r="18" spans="1:30" s="5" customFormat="1" ht="24" customHeight="1">
      <c r="A18" s="60"/>
      <c r="B18" s="127"/>
      <c r="C18" s="59"/>
      <c r="D18" s="295" t="s">
        <v>438</v>
      </c>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row>
    <row r="19" spans="1:30" s="5" customFormat="1" ht="15" customHeight="1">
      <c r="A19" s="60"/>
      <c r="B19" s="127"/>
      <c r="C19" s="59"/>
    </row>
    <row r="20" spans="1:30" s="5" customFormat="1" ht="48" customHeight="1">
      <c r="A20" s="60"/>
      <c r="B20" s="127"/>
      <c r="C20" s="59"/>
      <c r="D20" s="295" t="s">
        <v>475</v>
      </c>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row>
    <row r="21" spans="1:30" s="5" customFormat="1" ht="15" customHeight="1">
      <c r="A21" s="60"/>
      <c r="B21" s="127"/>
      <c r="C21" s="59"/>
    </row>
    <row r="22" spans="1:30" s="5" customFormat="1" ht="24" customHeight="1">
      <c r="A22" s="60"/>
      <c r="B22" s="127"/>
      <c r="C22" s="59"/>
      <c r="D22" s="295" t="s">
        <v>439</v>
      </c>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row>
    <row r="23" spans="1:30" s="5" customFormat="1" ht="15" customHeight="1">
      <c r="A23" s="60"/>
      <c r="B23" s="127"/>
      <c r="C23" s="59"/>
    </row>
    <row r="24" spans="1:30" s="5" customFormat="1" ht="24" customHeight="1">
      <c r="A24" s="60"/>
      <c r="B24" s="127"/>
      <c r="C24" s="59"/>
      <c r="D24" s="295" t="s">
        <v>440</v>
      </c>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row>
    <row r="25" spans="1:30" s="5" customFormat="1" ht="15" customHeight="1">
      <c r="A25" s="60"/>
      <c r="B25" s="127"/>
      <c r="C25" s="59"/>
    </row>
    <row r="26" spans="1:30" s="5" customFormat="1" ht="24" customHeight="1">
      <c r="A26" s="60"/>
      <c r="B26" s="127"/>
      <c r="C26" s="59"/>
      <c r="D26" s="295" t="s">
        <v>441</v>
      </c>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row>
    <row r="27" spans="1:30" s="5" customFormat="1" ht="15" customHeight="1">
      <c r="A27" s="60"/>
      <c r="B27" s="127"/>
      <c r="C27" s="59"/>
    </row>
    <row r="28" spans="1:30" s="5" customFormat="1" ht="36" customHeight="1">
      <c r="A28" s="60"/>
      <c r="B28" s="127"/>
      <c r="C28" s="59"/>
      <c r="D28" s="295" t="s">
        <v>482</v>
      </c>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row>
    <row r="29" spans="1:30" s="5" customFormat="1" ht="15" customHeight="1">
      <c r="A29" s="60"/>
      <c r="B29" s="127"/>
      <c r="C29" s="59"/>
    </row>
    <row r="30" spans="1:30" s="5" customFormat="1" ht="24" customHeight="1">
      <c r="A30" s="60"/>
      <c r="B30" s="127"/>
      <c r="C30" s="59"/>
      <c r="D30" s="295" t="s">
        <v>442</v>
      </c>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row>
    <row r="31" spans="1:30" s="5" customFormat="1" ht="15" customHeight="1">
      <c r="A31" s="60"/>
      <c r="B31" s="127"/>
      <c r="C31" s="59"/>
    </row>
    <row r="32" spans="1:30" s="5" customFormat="1" ht="36" customHeight="1">
      <c r="A32" s="60"/>
      <c r="B32" s="127"/>
      <c r="C32" s="59"/>
      <c r="D32" s="295" t="s">
        <v>443</v>
      </c>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row>
    <row r="33" spans="1:30" s="5" customFormat="1" ht="15" customHeight="1">
      <c r="A33" s="60"/>
      <c r="B33" s="127"/>
      <c r="C33" s="59"/>
    </row>
    <row r="34" spans="1:30" s="5" customFormat="1" ht="24" customHeight="1">
      <c r="A34" s="60"/>
      <c r="B34" s="127"/>
      <c r="C34" s="59"/>
      <c r="D34" s="295" t="s">
        <v>444</v>
      </c>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row>
    <row r="35" spans="1:30" s="5" customFormat="1" ht="15" customHeight="1">
      <c r="A35" s="60"/>
      <c r="B35" s="127"/>
      <c r="C35" s="59"/>
    </row>
    <row r="36" spans="1:30" s="5" customFormat="1" ht="36" customHeight="1">
      <c r="A36" s="60"/>
      <c r="B36" s="127"/>
      <c r="C36" s="59"/>
      <c r="D36" s="295" t="s">
        <v>445</v>
      </c>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row>
    <row r="37" spans="1:30" s="5" customFormat="1" ht="15" customHeight="1">
      <c r="A37" s="60"/>
      <c r="B37" s="127"/>
      <c r="C37" s="59"/>
    </row>
    <row r="38" spans="1:30" s="5" customFormat="1" ht="23.25" customHeight="1">
      <c r="A38" s="60"/>
      <c r="B38" s="127"/>
      <c r="C38" s="59"/>
      <c r="D38" s="295" t="s">
        <v>446</v>
      </c>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row>
    <row r="39" spans="1:30" customFormat="1" ht="15" customHeight="1">
      <c r="A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customFormat="1" ht="15" customHeight="1">
      <c r="A40" s="5"/>
      <c r="B40" s="83" t="s">
        <v>219</v>
      </c>
    </row>
    <row r="41" spans="1:30" customFormat="1" ht="24" customHeight="1">
      <c r="A41" s="4"/>
      <c r="C41" s="295" t="s">
        <v>447</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row>
    <row r="42" spans="1:30" customFormat="1" ht="15" customHeight="1">
      <c r="A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customFormat="1" ht="15" customHeight="1">
      <c r="A43" s="4"/>
      <c r="B43" s="83" t="s">
        <v>272</v>
      </c>
    </row>
    <row r="44" spans="1:30" customFormat="1" ht="15" customHeight="1">
      <c r="A44" s="4"/>
      <c r="C44" s="295" t="s">
        <v>273</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row>
    <row r="45" spans="1:30" customFormat="1" ht="15" customHeight="1">
      <c r="A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customFormat="1" ht="15" customHeight="1">
      <c r="A46" s="4"/>
      <c r="B46" s="33" t="s">
        <v>277</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customFormat="1" ht="24" customHeight="1">
      <c r="A47" s="4"/>
      <c r="B47" s="26"/>
      <c r="C47" s="288" t="s">
        <v>278</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row>
    <row r="48" spans="1:30" customFormat="1" ht="15" customHeight="1">
      <c r="A48" s="4"/>
      <c r="B48" s="26"/>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row>
    <row r="49" spans="1:30" customFormat="1" ht="36" customHeight="1">
      <c r="A49" s="4"/>
      <c r="B49" s="26"/>
      <c r="C49" s="39"/>
      <c r="D49" s="295" t="s">
        <v>298</v>
      </c>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row>
    <row r="50" spans="1:30" customFormat="1" ht="15" customHeight="1">
      <c r="A50" s="4"/>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customFormat="1" ht="36" customHeight="1">
      <c r="A51" s="4"/>
      <c r="B51" s="26"/>
      <c r="C51" s="39"/>
      <c r="D51" s="295" t="s">
        <v>299</v>
      </c>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row>
    <row r="52" spans="1:30" customFormat="1" ht="15" customHeight="1">
      <c r="A52" s="4"/>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customFormat="1" ht="36" customHeight="1">
      <c r="A53" s="4"/>
      <c r="B53" s="26"/>
      <c r="C53" s="39"/>
      <c r="D53" s="295" t="s">
        <v>300</v>
      </c>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row>
    <row r="54" spans="1:30" customFormat="1" ht="15" customHeight="1">
      <c r="A54" s="4"/>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row>
    <row r="55" spans="1:30" customFormat="1" ht="24" customHeight="1">
      <c r="A55" s="4"/>
      <c r="B55" s="26"/>
      <c r="C55" s="39"/>
      <c r="D55" s="295" t="s">
        <v>301</v>
      </c>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row>
    <row r="56" spans="1:30" customFormat="1" ht="15" customHeight="1">
      <c r="A56" s="4"/>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row>
    <row r="57" spans="1:30" customFormat="1" ht="15" customHeight="1">
      <c r="A57" s="4"/>
      <c r="B57" s="26"/>
      <c r="C57" s="39"/>
      <c r="D57" s="295" t="s">
        <v>302</v>
      </c>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row>
    <row r="58" spans="1:30" customFormat="1" ht="15" customHeight="1">
      <c r="A58" s="4"/>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row>
    <row r="59" spans="1:30" customFormat="1" ht="36" customHeight="1">
      <c r="A59" s="4"/>
      <c r="B59" s="26"/>
      <c r="C59" s="39"/>
      <c r="D59" s="295" t="s">
        <v>303</v>
      </c>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row>
    <row r="60" spans="1:30" customFormat="1" ht="15" customHeight="1">
      <c r="A60" s="4"/>
      <c r="B60" s="26"/>
      <c r="C60" s="39"/>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row>
    <row r="61" spans="1:30" customFormat="1" ht="36" customHeight="1">
      <c r="A61" s="4"/>
      <c r="B61" s="26"/>
      <c r="C61" s="39"/>
      <c r="D61" s="295" t="s">
        <v>304</v>
      </c>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row>
    <row r="62" spans="1:30" customFormat="1" ht="15" customHeight="1">
      <c r="A62" s="4"/>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row>
    <row r="63" spans="1:30" customFormat="1" ht="36" customHeight="1">
      <c r="A63" s="4"/>
      <c r="B63" s="26"/>
      <c r="C63" s="39"/>
      <c r="D63" s="295" t="s">
        <v>305</v>
      </c>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row>
    <row r="64" spans="1:30" customFormat="1" ht="15" customHeight="1">
      <c r="A64" s="4"/>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row>
    <row r="65" spans="1:30" customFormat="1" ht="15" customHeight="1">
      <c r="A65" s="4"/>
      <c r="B65" s="83" t="s">
        <v>274</v>
      </c>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0" customFormat="1" ht="36" customHeight="1">
      <c r="A66" s="4"/>
      <c r="B66" s="2"/>
      <c r="C66" s="288" t="s">
        <v>361</v>
      </c>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row>
    <row r="67" spans="1:30" customFormat="1" ht="15" customHeight="1">
      <c r="A67" s="4"/>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customFormat="1" ht="15" customHeight="1">
      <c r="A68" s="4"/>
      <c r="B68" s="83" t="s">
        <v>275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row>
    <row r="69" spans="1:30" customFormat="1" ht="24" customHeight="1">
      <c r="A69" s="4"/>
      <c r="B69" s="2"/>
      <c r="C69" s="288" t="s">
        <v>362</v>
      </c>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row>
    <row r="70" spans="1:30" customFormat="1" ht="15" customHeight="1">
      <c r="A70" s="4"/>
      <c r="B70" s="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customFormat="1" ht="15" customHeight="1">
      <c r="A71" s="4"/>
      <c r="B71" s="83" t="s">
        <v>276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row>
    <row r="72" spans="1:30" customFormat="1" ht="24" customHeight="1">
      <c r="A72" s="4"/>
      <c r="B72" s="2"/>
      <c r="C72" s="288" t="s">
        <v>363</v>
      </c>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row>
    <row r="73" spans="1:30" customFormat="1" ht="15" customHeight="1">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customFormat="1" ht="15" customHeight="1">
      <c r="A74" s="4"/>
      <c r="B74" s="83" t="s">
        <v>279</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customFormat="1" ht="24" customHeight="1">
      <c r="A75" s="4"/>
      <c r="B75" s="3"/>
      <c r="C75" s="295" t="s">
        <v>280</v>
      </c>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row>
    <row r="76" spans="1:30" customFormat="1" ht="15" customHeight="1">
      <c r="A76" s="4"/>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customFormat="1" ht="15" customHeight="1">
      <c r="A77" s="4"/>
      <c r="B77" s="83" t="s">
        <v>281</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customFormat="1" ht="24" customHeight="1">
      <c r="A78" s="4"/>
      <c r="B78" s="3"/>
      <c r="C78" s="295" t="s">
        <v>282</v>
      </c>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row>
    <row r="79" spans="1:30" customFormat="1" ht="15" customHeight="1">
      <c r="A79" s="4"/>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customFormat="1" ht="15" customHeight="1">
      <c r="A80" s="4"/>
      <c r="B80" s="83" t="s">
        <v>283</v>
      </c>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row>
    <row r="81" spans="1:30" customFormat="1" ht="15" customHeight="1">
      <c r="A81" s="4"/>
      <c r="B81" s="3"/>
      <c r="C81" s="295" t="s">
        <v>284</v>
      </c>
      <c r="D81" s="295"/>
      <c r="E81" s="295"/>
      <c r="F81" s="295"/>
      <c r="G81" s="295"/>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row>
    <row r="82" spans="1:30" customFormat="1" ht="15" customHeight="1">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row>
    <row r="83" spans="1:30" customFormat="1" ht="15" customHeight="1">
      <c r="A83" s="4"/>
      <c r="B83" s="83" t="s">
        <v>285</v>
      </c>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row>
    <row r="84" spans="1:30" customFormat="1" ht="24" customHeight="1">
      <c r="A84" s="4"/>
      <c r="B84" s="3"/>
      <c r="C84" s="295" t="s">
        <v>286</v>
      </c>
      <c r="D84" s="295"/>
      <c r="E84" s="295"/>
      <c r="F84" s="295"/>
      <c r="G84" s="295"/>
      <c r="H84" s="295"/>
      <c r="I84" s="295"/>
      <c r="J84" s="295"/>
      <c r="K84" s="295"/>
      <c r="L84" s="295"/>
      <c r="M84" s="295"/>
      <c r="N84" s="295"/>
      <c r="O84" s="295"/>
      <c r="P84" s="295"/>
      <c r="Q84" s="295"/>
      <c r="R84" s="295"/>
      <c r="S84" s="295"/>
      <c r="T84" s="295"/>
      <c r="U84" s="295"/>
      <c r="V84" s="295"/>
      <c r="W84" s="295"/>
      <c r="X84" s="295"/>
      <c r="Y84" s="295"/>
      <c r="Z84" s="295"/>
      <c r="AA84" s="295"/>
      <c r="AB84" s="295"/>
      <c r="AC84" s="295"/>
      <c r="AD84" s="295"/>
    </row>
    <row r="85" spans="1:30" customFormat="1" ht="15" customHeight="1">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row>
    <row r="86" spans="1:30" customFormat="1" ht="15" customHeight="1">
      <c r="A86" s="4"/>
      <c r="B86" s="83" t="s">
        <v>448</v>
      </c>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row>
    <row r="87" spans="1:30" customFormat="1" ht="24" customHeight="1">
      <c r="A87" s="4"/>
      <c r="B87" s="3"/>
      <c r="C87" s="295" t="s">
        <v>287</v>
      </c>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row>
    <row r="88" spans="1:30" customFormat="1" ht="15" customHeight="1">
      <c r="A88" s="4"/>
      <c r="D88" s="2"/>
      <c r="E88" s="3"/>
      <c r="F88" s="2"/>
      <c r="G88" s="2"/>
      <c r="H88" s="2"/>
      <c r="I88" s="2"/>
      <c r="J88" s="2"/>
      <c r="K88" s="2"/>
      <c r="L88" s="2"/>
      <c r="M88" s="2"/>
      <c r="N88" s="2"/>
      <c r="O88" s="2"/>
      <c r="P88" s="2"/>
      <c r="Q88" s="2"/>
      <c r="R88" s="2"/>
      <c r="S88" s="2"/>
      <c r="T88" s="2"/>
      <c r="U88" s="2"/>
      <c r="V88" s="2"/>
      <c r="W88" s="2"/>
      <c r="X88" s="2"/>
      <c r="Y88" s="2"/>
      <c r="Z88" s="2"/>
      <c r="AA88" s="2"/>
      <c r="AB88" s="2"/>
      <c r="AC88" s="2"/>
      <c r="AD88" s="2"/>
    </row>
    <row r="89" spans="1:30" customFormat="1" ht="15" customHeight="1">
      <c r="A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customFormat="1" ht="15" customHeight="1">
      <c r="A90" s="4"/>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customFormat="1" ht="15" customHeight="1">
      <c r="A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customFormat="1" ht="15" customHeight="1">
      <c r="A92" s="4"/>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customFormat="1" ht="15" customHeight="1">
      <c r="A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customFormat="1" ht="15" hidden="1" customHeight="1">
      <c r="A94" s="4"/>
      <c r="D94" s="84"/>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customFormat="1" ht="15" hidden="1" customHeight="1">
      <c r="A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customFormat="1" ht="15" hidden="1" customHeight="1">
      <c r="A96" s="4"/>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customFormat="1" ht="15" hidden="1" customHeight="1">
      <c r="A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customFormat="1" ht="15" hidden="1" customHeight="1">
      <c r="A98" s="4"/>
      <c r="D98" s="2"/>
      <c r="E98" s="3"/>
      <c r="F98" s="2"/>
      <c r="G98" s="2"/>
      <c r="H98" s="2"/>
      <c r="I98" s="2"/>
      <c r="J98" s="2"/>
      <c r="K98" s="2"/>
      <c r="L98" s="2"/>
      <c r="M98" s="2"/>
      <c r="N98" s="2"/>
      <c r="O98" s="2"/>
      <c r="P98" s="2"/>
      <c r="Q98" s="2"/>
      <c r="R98" s="2"/>
      <c r="S98" s="2"/>
      <c r="T98" s="2"/>
      <c r="U98" s="2"/>
      <c r="V98" s="2"/>
      <c r="W98" s="2"/>
      <c r="X98" s="2"/>
      <c r="Y98" s="2"/>
      <c r="Z98" s="2"/>
      <c r="AA98" s="2"/>
      <c r="AB98" s="2"/>
      <c r="AC98" s="2"/>
      <c r="AD98" s="2"/>
    </row>
    <row r="99" spans="1:30" customFormat="1" ht="15" hidden="1" customHeight="1">
      <c r="A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customFormat="1" ht="15" hidden="1" customHeight="1">
      <c r="A100" s="4"/>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customFormat="1" ht="15" hidden="1" customHeight="1">
      <c r="A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customFormat="1" ht="15" hidden="1" customHeight="1">
      <c r="A102" s="4"/>
      <c r="D102" s="2"/>
      <c r="E102" s="3"/>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customFormat="1" ht="15" hidden="1" customHeight="1">
      <c r="A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customFormat="1" ht="15" hidden="1" customHeight="1">
      <c r="A104" s="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customFormat="1" ht="15" hidden="1" customHeight="1">
      <c r="A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customFormat="1" ht="15" hidden="1" customHeight="1">
      <c r="A106" s="4"/>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customFormat="1" ht="15" hidden="1" customHeight="1">
      <c r="A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customFormat="1" ht="15" hidden="1" customHeight="1">
      <c r="A108" s="4"/>
      <c r="D108" s="2"/>
      <c r="E108" s="3"/>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customFormat="1" ht="15" hidden="1" customHeight="1">
      <c r="A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customFormat="1" ht="15" hidden="1" customHeight="1">
      <c r="A110" s="4"/>
      <c r="D110" s="2"/>
      <c r="E110" s="3"/>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customFormat="1" ht="15" hidden="1" customHeight="1">
      <c r="A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customFormat="1" ht="15" hidden="1" customHeight="1">
      <c r="A112" s="4"/>
      <c r="E112" s="40"/>
      <c r="F112" s="2"/>
      <c r="G112" s="2"/>
      <c r="H112" s="2"/>
      <c r="I112" s="2"/>
      <c r="J112" s="2"/>
      <c r="K112" s="2"/>
      <c r="L112" s="2"/>
      <c r="M112" s="2"/>
      <c r="N112" s="2"/>
      <c r="O112" s="2"/>
      <c r="P112" s="2"/>
      <c r="Q112" s="2"/>
    </row>
    <row r="113" spans="1:30" customFormat="1" ht="15" hidden="1" customHeight="1">
      <c r="A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customFormat="1" ht="15" hidden="1" customHeight="1">
      <c r="A114" s="4"/>
      <c r="E114" s="3"/>
    </row>
    <row r="115" spans="1:30" customFormat="1" ht="15" hidden="1" customHeight="1">
      <c r="A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customFormat="1" ht="15" hidden="1" customHeight="1">
      <c r="A116" s="4"/>
    </row>
    <row r="117" spans="1:30" customFormat="1" ht="15" hidden="1" customHeight="1">
      <c r="A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customFormat="1" ht="15" hidden="1" customHeight="1">
      <c r="A118" s="4"/>
    </row>
    <row r="119" spans="1:30" customFormat="1" ht="15" hidden="1" customHeight="1">
      <c r="A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customFormat="1" ht="15" hidden="1" customHeight="1">
      <c r="A120" s="4"/>
    </row>
    <row r="121" spans="1:30" customFormat="1" ht="15" hidden="1" customHeight="1">
      <c r="A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customFormat="1" ht="15" hidden="1" customHeight="1">
      <c r="A122" s="4"/>
    </row>
    <row r="123" spans="1:30" customFormat="1" ht="15" hidden="1" customHeight="1">
      <c r="A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customFormat="1" ht="15" hidden="1" customHeight="1">
      <c r="A124" s="4"/>
    </row>
    <row r="125" spans="1:30" customFormat="1" ht="15" hidden="1" customHeight="1">
      <c r="A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customFormat="1" ht="15" hidden="1" customHeight="1">
      <c r="A126" s="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customFormat="1" ht="15" hidden="1" customHeight="1">
      <c r="A127" s="4"/>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row>
    <row r="128" spans="1:30" customFormat="1" ht="15" hidden="1" customHeight="1">
      <c r="A128" s="4"/>
      <c r="B128" s="85"/>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customFormat="1" ht="15" hidden="1" customHeight="1"/>
    <row r="130" customFormat="1" ht="15" hidden="1" customHeight="1"/>
    <row r="131" customFormat="1" ht="15" hidden="1" customHeight="1"/>
    <row r="132" customFormat="1" ht="15" hidden="1" customHeight="1"/>
    <row r="133" customFormat="1" ht="15" hidden="1" customHeight="1"/>
    <row r="134" customFormat="1" ht="15" hidden="1" customHeight="1"/>
  </sheetData>
  <sheetProtection algorithmName="SHA-512" hashValue="t3D4KogfMzeZPZx32B7ZgTQiYL42ZMo0ico/E0kCeIaXOhrJITxOu5SmuvrNwLgOD2mbE6qvi1sHd+scfzVDRg==" saltValue="/IoiM+qDLXVYU7heUKk2qw==" spinCount="100000" sheet="1" objects="1" scenarios="1"/>
  <mergeCells count="39">
    <mergeCell ref="D36:AD36"/>
    <mergeCell ref="D38:AD38"/>
    <mergeCell ref="D26:AD26"/>
    <mergeCell ref="D28:AD28"/>
    <mergeCell ref="D30:AD30"/>
    <mergeCell ref="D32:AD32"/>
    <mergeCell ref="D34:AD34"/>
    <mergeCell ref="C41:AD41"/>
    <mergeCell ref="C44:AD44"/>
    <mergeCell ref="C47:AD47"/>
    <mergeCell ref="B1:AD1"/>
    <mergeCell ref="B3:AD3"/>
    <mergeCell ref="B5:AD5"/>
    <mergeCell ref="B7:AD7"/>
    <mergeCell ref="AA9:AD9"/>
    <mergeCell ref="B10:L10"/>
    <mergeCell ref="N10:O10"/>
    <mergeCell ref="C14:AD14"/>
    <mergeCell ref="D16:AD16"/>
    <mergeCell ref="D18:AD18"/>
    <mergeCell ref="D20:AD20"/>
    <mergeCell ref="D22:AD22"/>
    <mergeCell ref="D24:AD24"/>
    <mergeCell ref="C84:AD84"/>
    <mergeCell ref="C87:AD87"/>
    <mergeCell ref="D59:AD59"/>
    <mergeCell ref="D61:AD61"/>
    <mergeCell ref="D63:AD63"/>
    <mergeCell ref="C81:AD81"/>
    <mergeCell ref="C66:AD66"/>
    <mergeCell ref="C69:AD69"/>
    <mergeCell ref="C72:AD72"/>
    <mergeCell ref="C75:AD75"/>
    <mergeCell ref="C78:AD78"/>
    <mergeCell ref="D49:AD49"/>
    <mergeCell ref="D51:AD51"/>
    <mergeCell ref="D53:AD53"/>
    <mergeCell ref="D55:AD55"/>
    <mergeCell ref="D57:AD57"/>
  </mergeCells>
  <hyperlinks>
    <hyperlink ref="AA9:AD9" location="Índice!B21" display="Índice" xr:uid="{D998BB2D-8164-4B3D-B547-945DA11768C8}"/>
  </hyperlinks>
  <printOptions horizontalCentered="1" verticalCentered="1"/>
  <pageMargins left="0.70866141732283472" right="0.70866141732283472" top="0.74803149606299213" bottom="0.74803149606299213" header="0.31496062992125984" footer="0.31496062992125984"/>
  <pageSetup scale="75" orientation="portrait" verticalDpi="0" r:id="rId1"/>
  <headerFooter>
    <oddHeader>&amp;CMódulo 1 Sección III
Glosario</oddHeader>
    <oddFooter>&amp;LCenso Nacional de Gobiernos Estatales 2024&amp;R&amp;P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Índice</vt:lpstr>
      <vt:lpstr>Presentación</vt:lpstr>
      <vt:lpstr>Informantes</vt:lpstr>
      <vt:lpstr>Participantes</vt:lpstr>
      <vt:lpstr>CNGE_2024_M1_Secc3</vt:lpstr>
      <vt:lpstr>Complemento</vt:lpstr>
      <vt:lpstr>Glosario</vt:lpstr>
      <vt:lpstr>CNGE_2024_M1_Secc3!Área_de_impresión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2023-06-29T15:09:23Z</dcterms:created>
  <dcterms:modified xsi:type="dcterms:W3CDTF">2024-04-30T20:42:41Z</dcterms:modified>
</cp:coreProperties>
</file>